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drawings/drawing23.xml" ContentType="application/vnd.openxmlformats-officedocument.drawing+xml"/>
  <Override PartName="/xl/charts/chart27.xml" ContentType="application/vnd.openxmlformats-officedocument.drawingml.chart+xml"/>
  <Override PartName="/xl/drawings/drawing24.xml" ContentType="application/vnd.openxmlformats-officedocument.drawing+xml"/>
  <Override PartName="/xl/charts/chart28.xml" ContentType="application/vnd.openxmlformats-officedocument.drawingml.chart+xml"/>
  <Override PartName="/xl/drawings/drawing25.xml" ContentType="application/vnd.openxmlformats-officedocument.drawing+xml"/>
  <Override PartName="/xl/charts/chart29.xml" ContentType="application/vnd.openxmlformats-officedocument.drawingml.chart+xml"/>
  <Override PartName="/xl/drawings/drawing26.xml" ContentType="application/vnd.openxmlformats-officedocument.drawing+xml"/>
  <Override PartName="/xl/charts/chart30.xml" ContentType="application/vnd.openxmlformats-officedocument.drawingml.chart+xml"/>
  <Override PartName="/xl/drawings/drawing27.xml" ContentType="application/vnd.openxmlformats-officedocument.drawing+xml"/>
  <Override PartName="/xl/charts/chart31.xml" ContentType="application/vnd.openxmlformats-officedocument.drawingml.chart+xml"/>
  <Override PartName="/xl/drawings/drawing28.xml" ContentType="application/vnd.openxmlformats-officedocument.drawing+xml"/>
  <Override PartName="/xl/charts/chart32.xml" ContentType="application/vnd.openxmlformats-officedocument.drawingml.chart+xml"/>
  <Override PartName="/xl/drawings/drawing29.xml" ContentType="application/vnd.openxmlformats-officedocument.drawing+xml"/>
  <Override PartName="/xl/charts/chart33.xml" ContentType="application/vnd.openxmlformats-officedocument.drawingml.chart+xml"/>
  <Override PartName="/xl/drawings/drawing30.xml" ContentType="application/vnd.openxmlformats-officedocument.drawing+xml"/>
  <Override PartName="/xl/charts/chart34.xml" ContentType="application/vnd.openxmlformats-officedocument.drawingml.chart+xml"/>
  <Override PartName="/xl/drawings/drawing31.xml" ContentType="application/vnd.openxmlformats-officedocument.drawing+xml"/>
  <Override PartName="/xl/charts/chart35.xml" ContentType="application/vnd.openxmlformats-officedocument.drawingml.chart+xml"/>
  <Override PartName="/xl/drawings/drawing32.xml" ContentType="application/vnd.openxmlformats-officedocument.drawing+xml"/>
  <Override PartName="/xl/charts/chart36.xml" ContentType="application/vnd.openxmlformats-officedocument.drawingml.chart+xml"/>
  <Override PartName="/xl/drawings/drawing33.xml" ContentType="application/vnd.openxmlformats-officedocument.drawing+xml"/>
  <Override PartName="/xl/charts/chart37.xml" ContentType="application/vnd.openxmlformats-officedocument.drawingml.chart+xml"/>
  <Override PartName="/xl/drawings/drawing34.xml" ContentType="application/vnd.openxmlformats-officedocument.drawing+xml"/>
  <Override PartName="/xl/charts/chart38.xml" ContentType="application/vnd.openxmlformats-officedocument.drawingml.chart+xml"/>
  <Override PartName="/xl/drawings/drawing3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7.xml" ContentType="application/vnd.openxmlformats-officedocument.drawing+xml"/>
  <Override PartName="/xl/charts/chart43.xml" ContentType="application/vnd.openxmlformats-officedocument.drawingml.chart+xml"/>
  <Override PartName="/xl/drawings/drawing38.xml" ContentType="application/vnd.openxmlformats-officedocument.drawing+xml"/>
  <Override PartName="/xl/charts/chart44.xml" ContentType="application/vnd.openxmlformats-officedocument.drawingml.chart+xml"/>
  <Override PartName="/xl/drawings/drawing39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0.xml" ContentType="application/vnd.openxmlformats-officedocument.drawing+xml"/>
  <Override PartName="/xl/charts/chart49.xml" ContentType="application/vnd.openxmlformats-officedocument.drawingml.chart+xml"/>
  <Override PartName="/xl/drawings/drawing41.xml" ContentType="application/vnd.openxmlformats-officedocument.drawing+xml"/>
  <Override PartName="/xl/charts/chart50.xml" ContentType="application/vnd.openxmlformats-officedocument.drawingml.chart+xml"/>
  <Override PartName="/xl/drawings/drawing42.xml" ContentType="application/vnd.openxmlformats-officedocument.drawing+xml"/>
  <Override PartName="/xl/charts/chart51.xml" ContentType="application/vnd.openxmlformats-officedocument.drawingml.chart+xml"/>
  <Override PartName="/xl/drawings/drawing43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44.xml" ContentType="application/vnd.openxmlformats-officedocument.drawing+xml"/>
  <Override PartName="/xl/charts/chart56.xml" ContentType="application/vnd.openxmlformats-officedocument.drawingml.chart+xml"/>
  <Override PartName="/xl/drawings/drawing45.xml" ContentType="application/vnd.openxmlformats-officedocument.drawing+xml"/>
  <Override PartName="/xl/charts/chart57.xml" ContentType="application/vnd.openxmlformats-officedocument.drawingml.chart+xml"/>
  <Override PartName="/xl/drawings/drawing46.xml" ContentType="application/vnd.openxmlformats-officedocument.drawing+xml"/>
  <Override PartName="/xl/charts/chart58.xml" ContentType="application/vnd.openxmlformats-officedocument.drawingml.chart+xml"/>
  <Override PartName="/xl/drawings/drawing47.xml" ContentType="application/vnd.openxmlformats-officedocument.drawing+xml"/>
  <Override PartName="/xl/charts/chart59.xml" ContentType="application/vnd.openxmlformats-officedocument.drawingml.chart+xml"/>
  <Override PartName="/xl/drawings/drawing48.xml" ContentType="application/vnd.openxmlformats-officedocument.drawing+xml"/>
  <Override PartName="/xl/charts/chart60.xml" ContentType="application/vnd.openxmlformats-officedocument.drawingml.chart+xml"/>
  <Override PartName="/xl/drawings/drawing49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50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51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52.xml" ContentType="application/vnd.openxmlformats-officedocument.drawing+xml"/>
  <Override PartName="/xl/charts/chart72.xml" ContentType="application/vnd.openxmlformats-officedocument.drawingml.chart+xml"/>
  <Override PartName="/xl/drawings/drawing53.xml" ContentType="application/vnd.openxmlformats-officedocument.drawing+xml"/>
  <Override PartName="/xl/charts/chart73.xml" ContentType="application/vnd.openxmlformats-officedocument.drawingml.chart+xml"/>
  <Override PartName="/xl/drawings/drawing54.xml" ContentType="application/vnd.openxmlformats-officedocument.drawing+xml"/>
  <Override PartName="/xl/charts/chart74.xml" ContentType="application/vnd.openxmlformats-officedocument.drawingml.chart+xml"/>
  <Override PartName="/xl/drawings/drawing55.xml" ContentType="application/vnd.openxmlformats-officedocument.drawing+xml"/>
  <Override PartName="/xl/charts/chart75.xml" ContentType="application/vnd.openxmlformats-officedocument.drawingml.chart+xml"/>
  <Override PartName="/xl/drawings/drawing56.xml" ContentType="application/vnd.openxmlformats-officedocument.drawing+xml"/>
  <Override PartName="/xl/charts/chart76.xml" ContentType="application/vnd.openxmlformats-officedocument.drawingml.chart+xml"/>
  <Override PartName="/xl/drawings/drawing57.xml" ContentType="application/vnd.openxmlformats-officedocument.drawing+xml"/>
  <Override PartName="/xl/charts/chart77.xml" ContentType="application/vnd.openxmlformats-officedocument.drawingml.chart+xml"/>
  <Override PartName="/xl/drawings/drawing58.xml" ContentType="application/vnd.openxmlformats-officedocument.drawing+xml"/>
  <Override PartName="/xl/charts/chart78.xml" ContentType="application/vnd.openxmlformats-officedocument.drawingml.chart+xml"/>
  <Override PartName="/xl/drawings/drawing59.xml" ContentType="application/vnd.openxmlformats-officedocument.drawing+xml"/>
  <Override PartName="/xl/charts/chart79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omments1.xml" ContentType="application/vnd.openxmlformats-officedocument.spreadsheetml.comments+xml"/>
  <Override PartName="/xl/charts/chart80.xml" ContentType="application/vnd.openxmlformats-officedocument.drawingml.chart+xml"/>
  <Override PartName="/xl/drawings/drawing62.xml" ContentType="application/vnd.openxmlformats-officedocument.drawing+xml"/>
  <Override PartName="/xl/charts/chart81.xml" ContentType="application/vnd.openxmlformats-officedocument.drawingml.chart+xml"/>
  <Override PartName="/xl/drawings/drawing63.xml" ContentType="application/vnd.openxmlformats-officedocument.drawing+xml"/>
  <Override PartName="/xl/charts/chart82.xml" ContentType="application/vnd.openxmlformats-officedocument.drawingml.chart+xml"/>
  <Override PartName="/xl/drawings/drawing64.xml" ContentType="application/vnd.openxmlformats-officedocument.drawing+xml"/>
  <Override PartName="/xl/charts/chart83.xml" ContentType="application/vnd.openxmlformats-officedocument.drawingml.chart+xml"/>
  <Override PartName="/xl/drawings/drawing65.xml" ContentType="application/vnd.openxmlformats-officedocument.drawing+xml"/>
  <Override PartName="/xl/charts/chart84.xml" ContentType="application/vnd.openxmlformats-officedocument.drawingml.chart+xml"/>
  <Override PartName="/xl/drawings/drawing66.xml" ContentType="application/vnd.openxmlformats-officedocument.drawing+xml"/>
  <Override PartName="/xl/charts/chart85.xml" ContentType="application/vnd.openxmlformats-officedocument.drawingml.chart+xml"/>
  <Override PartName="/xl/drawings/drawing67.xml" ContentType="application/vnd.openxmlformats-officedocument.drawing+xml"/>
  <Override PartName="/xl/charts/chart86.xml" ContentType="application/vnd.openxmlformats-officedocument.drawingml.chart+xml"/>
  <Override PartName="/xl/drawings/drawing68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69.xml" ContentType="application/vnd.openxmlformats-officedocument.drawing+xml"/>
  <Override PartName="/xl/charts/chart89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90.xml" ContentType="application/vnd.openxmlformats-officedocument.drawingml.chart+xml"/>
  <Override PartName="/xl/drawings/drawing72.xml" ContentType="application/vnd.openxmlformats-officedocument.drawing+xml"/>
  <Override PartName="/xl/charts/chart91.xml" ContentType="application/vnd.openxmlformats-officedocument.drawingml.chart+xml"/>
  <Override PartName="/xl/drawings/drawing73.xml" ContentType="application/vnd.openxmlformats-officedocument.drawing+xml"/>
  <Override PartName="/xl/charts/chart92.xml" ContentType="application/vnd.openxmlformats-officedocument.drawingml.chart+xml"/>
  <Override PartName="/xl/drawings/drawing74.xml" ContentType="application/vnd.openxmlformats-officedocument.drawing+xml"/>
  <Override PartName="/xl/charts/chart93.xml" ContentType="application/vnd.openxmlformats-officedocument.drawingml.chart+xml"/>
  <Override PartName="/xl/drawings/drawing75.xml" ContentType="application/vnd.openxmlformats-officedocument.drawing+xml"/>
  <Override PartName="/xl/charts/chart94.xml" ContentType="application/vnd.openxmlformats-officedocument.drawingml.chart+xml"/>
  <Override PartName="/xl/drawings/drawing76.xml" ContentType="application/vnd.openxmlformats-officedocument.drawing+xml"/>
  <Override PartName="/xl/charts/chart95.xml" ContentType="application/vnd.openxmlformats-officedocument.drawingml.chart+xml"/>
  <Override PartName="/xl/drawings/drawing77.xml" ContentType="application/vnd.openxmlformats-officedocument.drawing+xml"/>
  <Override PartName="/xl/charts/chart96.xml" ContentType="application/vnd.openxmlformats-officedocument.drawingml.chart+xml"/>
  <Override PartName="/xl/drawings/drawing78.xml" ContentType="application/vnd.openxmlformats-officedocument.drawing+xml"/>
  <Override PartName="/xl/charts/chart97.xml" ContentType="application/vnd.openxmlformats-officedocument.drawingml.chart+xml"/>
  <Override PartName="/xl/drawings/drawing79.xml" ContentType="application/vnd.openxmlformats-officedocument.drawing+xml"/>
  <Override PartName="/xl/charts/chart98.xml" ContentType="application/vnd.openxmlformats-officedocument.drawingml.chart+xml"/>
  <Override PartName="/xl/drawings/drawing80.xml" ContentType="application/vnd.openxmlformats-officedocument.drawing+xml"/>
  <Override PartName="/xl/charts/chart99.xml" ContentType="application/vnd.openxmlformats-officedocument.drawingml.chart+xml"/>
  <Override PartName="/xl/drawings/drawing81.xml" ContentType="application/vnd.openxmlformats-officedocument.drawing+xml"/>
  <Override PartName="/xl/charts/chart100.xml" ContentType="application/vnd.openxmlformats-officedocument.drawingml.chart+xml"/>
  <Override PartName="/xl/drawings/drawing82.xml" ContentType="application/vnd.openxmlformats-officedocument.drawing+xml"/>
  <Override PartName="/xl/charts/chart101.xml" ContentType="application/vnd.openxmlformats-officedocument.drawingml.chart+xml"/>
  <Override PartName="/xl/drawings/drawing83.xml" ContentType="application/vnd.openxmlformats-officedocument.drawing+xml"/>
  <Override PartName="/xl/charts/chart102.xml" ContentType="application/vnd.openxmlformats-officedocument.drawingml.chart+xml"/>
  <Override PartName="/xl/drawings/drawing84.xml" ContentType="application/vnd.openxmlformats-officedocument.drawing+xml"/>
  <Override PartName="/xl/charts/chart103.xml" ContentType="application/vnd.openxmlformats-officedocument.drawingml.chart+xml"/>
  <Override PartName="/xl/drawings/drawing85.xml" ContentType="application/vnd.openxmlformats-officedocument.drawing+xml"/>
  <Override PartName="/xl/charts/chart104.xml" ContentType="application/vnd.openxmlformats-officedocument.drawingml.chart+xml"/>
  <Override PartName="/xl/drawings/drawing86.xml" ContentType="application/vnd.openxmlformats-officedocument.drawing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87.xml" ContentType="application/vnd.openxmlformats-officedocument.drawing+xml"/>
  <Override PartName="/xl/charts/chart107.xml" ContentType="application/vnd.openxmlformats-officedocument.drawingml.chart+xml"/>
  <Override PartName="/xl/drawings/drawing88.xml" ContentType="application/vnd.openxmlformats-officedocument.drawing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drawings/drawing89.xml" ContentType="application/vnd.openxmlformats-officedocument.drawing+xml"/>
  <Override PartName="/xl/charts/chart110.xml" ContentType="application/vnd.openxmlformats-officedocument.drawingml.chart+xml"/>
  <Override PartName="/xl/drawings/drawing90.xml" ContentType="application/vnd.openxmlformats-officedocument.drawing+xml"/>
  <Override PartName="/xl/charts/chart111.xml" ContentType="application/vnd.openxmlformats-officedocument.drawingml.chart+xml"/>
  <Override PartName="/xl/drawings/drawing91.xml" ContentType="application/vnd.openxmlformats-officedocument.drawing+xml"/>
  <Override PartName="/xl/charts/chart112.xml" ContentType="application/vnd.openxmlformats-officedocument.drawingml.chart+xml"/>
  <Override PartName="/xl/drawings/drawing92.xml" ContentType="application/vnd.openxmlformats-officedocument.drawing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93.xml" ContentType="application/vnd.openxmlformats-officedocument.drawing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94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drawings/drawing95.xml" ContentType="application/vnd.openxmlformats-officedocument.drawing+xml"/>
  <Override PartName="/xl/charts/chart120.xml" ContentType="application/vnd.openxmlformats-officedocument.drawingml.chart+xml"/>
  <Override PartName="/xl/drawings/drawing96.xml" ContentType="application/vnd.openxmlformats-officedocument.drawing+xml"/>
  <Override PartName="/xl/charts/chart1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updateLinks="never" defaultThemeVersion="124226"/>
  <bookViews>
    <workbookView xWindow="240" yWindow="105" windowWidth="14805" windowHeight="8010" tabRatio="945"/>
  </bookViews>
  <sheets>
    <sheet name="Содержание" sheetId="1" r:id="rId1"/>
    <sheet name="График 2.1.1" sheetId="4" r:id="rId2"/>
    <sheet name="График 2.1.2" sheetId="5" r:id="rId3"/>
    <sheet name="График 2.1.3" sheetId="6" r:id="rId4"/>
    <sheet name="График 2.1.4" sheetId="7" r:id="rId5"/>
    <sheet name="График 2.1.5" sheetId="8" r:id="rId6"/>
    <sheet name="График 2.1.6" sheetId="9" r:id="rId7"/>
    <sheet name="График 2.1.7" sheetId="10" r:id="rId8"/>
    <sheet name="График 2.1.8" sheetId="11" r:id="rId9"/>
    <sheet name="График 2.1.9" sheetId="12" r:id="rId10"/>
    <sheet name="Таблица 2.1.1" sheetId="13" r:id="rId11"/>
    <sheet name="График 2.1.10" sheetId="14" r:id="rId12"/>
    <sheet name="График 2.1.11" sheetId="15" r:id="rId13"/>
    <sheet name="График 2.1.12" sheetId="16" r:id="rId14"/>
    <sheet name="График 2.1.13" sheetId="17" r:id="rId15"/>
    <sheet name="Бокс 1 Таблица 1" sheetId="87" r:id="rId16"/>
    <sheet name="График 2.2.1" sheetId="18" r:id="rId17"/>
    <sheet name="График 2.2.2" sheetId="19" r:id="rId18"/>
    <sheet name="График 2.2.3" sheetId="20" r:id="rId19"/>
    <sheet name="График 2.2.4" sheetId="21" r:id="rId20"/>
    <sheet name="График 2.2.5" sheetId="22" r:id="rId21"/>
    <sheet name="График 2.2.6 " sheetId="23" r:id="rId22"/>
    <sheet name="Таблица 2.2.1" sheetId="24" r:id="rId23"/>
    <sheet name="Таблица 2.2.2" sheetId="25" r:id="rId24"/>
    <sheet name="Бокс 2 Таблица 1" sheetId="88" r:id="rId25"/>
    <sheet name="Бокс 2 График 1" sheetId="26" r:id="rId26"/>
    <sheet name="Бокс 2 График 2" sheetId="27" r:id="rId27"/>
    <sheet name="График 2.3.1" sheetId="28" r:id="rId28"/>
    <sheet name="График 2.3.2" sheetId="29" r:id="rId29"/>
    <sheet name="График 2.3.3" sheetId="30" r:id="rId30"/>
    <sheet name="График 2.3.4" sheetId="31" r:id="rId31"/>
    <sheet name="График 2.3.5" sheetId="32" r:id="rId32"/>
    <sheet name="График 2.3.6" sheetId="33" r:id="rId33"/>
    <sheet name="График 2.3.7" sheetId="34" r:id="rId34"/>
    <sheet name="График 2.3.8" sheetId="35" r:id="rId35"/>
    <sheet name="График 2.3.9" sheetId="36" r:id="rId36"/>
    <sheet name="График 2.3.10" sheetId="37" r:id="rId37"/>
    <sheet name="График 2.3.11" sheetId="38" r:id="rId38"/>
    <sheet name="График 2.3.12" sheetId="39" r:id="rId39"/>
    <sheet name="График 3.1.1.1" sheetId="40" r:id="rId40"/>
    <sheet name="График 3.1.1.2" sheetId="41" r:id="rId41"/>
    <sheet name="График 3.1.1.3" sheetId="42" r:id="rId42"/>
    <sheet name="График 3.1.1.4" sheetId="43" r:id="rId43"/>
    <sheet name="График 3.1.1.5" sheetId="89" r:id="rId44"/>
    <sheet name="График 3.1.1.6" sheetId="90" r:id="rId45"/>
    <sheet name="График 3.1.1.7" sheetId="91" r:id="rId46"/>
    <sheet name="График 3.1.1.8" sheetId="92" r:id="rId47"/>
    <sheet name="График 3.1.1.9" sheetId="93" r:id="rId48"/>
    <sheet name="График 3.1.2.1" sheetId="94" r:id="rId49"/>
    <sheet name="График 3.1.2.2" sheetId="95" r:id="rId50"/>
    <sheet name="График 3.1.2.3" sheetId="96" r:id="rId51"/>
    <sheet name="Таблица 3.1.2.1" sheetId="97" r:id="rId52"/>
    <sheet name="График 3.1.2.4" sheetId="98" r:id="rId53"/>
    <sheet name="График 3.1.2.5" sheetId="99" r:id="rId54"/>
    <sheet name="График 3.1.2.6" sheetId="100" r:id="rId55"/>
    <sheet name="Таблица 3.1.2.2" sheetId="101" r:id="rId56"/>
    <sheet name="График 3.1.2.7" sheetId="102" r:id="rId57"/>
    <sheet name="График 3.1.2.8" sheetId="103" r:id="rId58"/>
    <sheet name="График 3.1.2.9" sheetId="104" r:id="rId59"/>
    <sheet name="Таблица 3.1.2.3" sheetId="105" r:id="rId60"/>
    <sheet name="Бокс 3 График 1" sheetId="106" r:id="rId61"/>
    <sheet name="Бокс 3 График 2" sheetId="107" r:id="rId62"/>
    <sheet name="График 3.1.2.10" sheetId="108" r:id="rId63"/>
    <sheet name="Таблица 3.1.2.4" sheetId="109" r:id="rId64"/>
    <sheet name="График 3.1.3.1" sheetId="44" r:id="rId65"/>
    <sheet name="График 3.1.3.2" sheetId="45" r:id="rId66"/>
    <sheet name="График 3.1.3.3" sheetId="46" r:id="rId67"/>
    <sheet name="График 3.1.3.4" sheetId="47" r:id="rId68"/>
    <sheet name="График 3.1.3.5" sheetId="118" r:id="rId69"/>
    <sheet name="График 3.1.3.6" sheetId="49" r:id="rId70"/>
    <sheet name="График 3.1.3.7" sheetId="50" r:id="rId71"/>
    <sheet name="График 3.1.3.8" sheetId="51" r:id="rId72"/>
    <sheet name="График 3.1.3.9" sheetId="52" r:id="rId73"/>
    <sheet name="График 3.1.3.10" sheetId="53" r:id="rId74"/>
    <sheet name="Таблица 3.1.3.1" sheetId="54" r:id="rId75"/>
    <sheet name="График 3.1.3.11" sheetId="55" r:id="rId76"/>
    <sheet name="График 3.1.3.12" sheetId="56" r:id="rId77"/>
    <sheet name="Таблица 3.1.4.1" sheetId="110" r:id="rId78"/>
    <sheet name="График 3.1.4.1" sheetId="57" r:id="rId79"/>
    <sheet name="Таблица 3.1.4.2" sheetId="111" r:id="rId80"/>
    <sheet name="График 3.1.4.2" sheetId="58" r:id="rId81"/>
    <sheet name="Бокс 4 Таблица 1" sheetId="112" r:id="rId82"/>
    <sheet name="Таблица 3.1.4.3" sheetId="113" r:id="rId83"/>
    <sheet name="Таблица 3.1.4.4" sheetId="115" r:id="rId84"/>
    <sheet name="Таблица 3.1.4.5" sheetId="114" r:id="rId85"/>
    <sheet name="График 3.1.4.3" sheetId="59" r:id="rId86"/>
    <sheet name="Таблица 3.1.4.6" sheetId="116" r:id="rId87"/>
    <sheet name="График 3.1.4.4" sheetId="60" r:id="rId88"/>
    <sheet name="График 3.1.4.5" sheetId="119" r:id="rId89"/>
    <sheet name="Таблица 3.1.4.7" sheetId="117" r:id="rId90"/>
    <sheet name="График 3.2.1.1" sheetId="62" r:id="rId91"/>
    <sheet name="График 3.2.1.2" sheetId="63" r:id="rId92"/>
    <sheet name="График 3.2.1.3" sheetId="64" r:id="rId93"/>
    <sheet name="График 3.2.1.4" sheetId="65" r:id="rId94"/>
    <sheet name="График 3.2.1.5" sheetId="66" r:id="rId95"/>
    <sheet name="График 3.2.2.1" sheetId="67" r:id="rId96"/>
    <sheet name="График 3.2.2.2" sheetId="68" r:id="rId97"/>
    <sheet name="График 3.2.2.3" sheetId="69" r:id="rId98"/>
    <sheet name="График 3.2.2.4" sheetId="70" r:id="rId99"/>
    <sheet name="График 3.2.2.5" sheetId="71" r:id="rId100"/>
    <sheet name="График 3.2.2.6" sheetId="72" r:id="rId101"/>
    <sheet name="График 3.2.3.1" sheetId="73" r:id="rId102"/>
    <sheet name="График 3.2.3.2" sheetId="74" r:id="rId103"/>
    <sheet name="График 3.2.3.3" sheetId="75" r:id="rId104"/>
    <sheet name="График 3.2.3.4" sheetId="76" r:id="rId105"/>
    <sheet name="Таблица 3.2.3.1" sheetId="77" r:id="rId106"/>
    <sheet name="Таблица 3.2.3.2" sheetId="78" r:id="rId107"/>
    <sheet name="График 3.2.3.5" sheetId="79" r:id="rId108"/>
    <sheet name="График 3.2.3.6" sheetId="80" r:id="rId109"/>
    <sheet name="График 3.3.1.1" sheetId="81" r:id="rId110"/>
    <sheet name="Таблица 3.3.1.1" sheetId="82" r:id="rId111"/>
    <sheet name="График 3.3.2.1" sheetId="83" r:id="rId112"/>
    <sheet name="График 3.3.2.2" sheetId="84" r:id="rId113"/>
    <sheet name="График 3.3.2.3" sheetId="85" r:id="rId114"/>
    <sheet name="График 3.3.2.4" sheetId="86" r:id="rId115"/>
  </sheets>
  <externalReferences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_ftn1" localSheetId="77">'Таблица 3.1.4.1'!$B$13</definedName>
    <definedName name="_ftn2" localSheetId="77">'Таблица 3.1.4.1'!$B$14</definedName>
    <definedName name="_ftnref1" localSheetId="77">'Таблица 3.1.4.1'!$C$5</definedName>
    <definedName name="_ftnref2" localSheetId="77">'Таблица 3.1.4.1'!$B$6</definedName>
    <definedName name="ab">#REF!,#REF!,#REF!,#REF!,#REF!,#REF!,#REF!,#REF!,#REF!,#REF!,#REF!,#REF!</definedName>
    <definedName name="abd">#REF!</definedName>
    <definedName name="afrfef">'[1]р1 СНГ'!#REF!</definedName>
    <definedName name="aweferfrer">#REF!</definedName>
    <definedName name="bd">#REF!,#REF!,#REF!,#REF!,#REF!,#REF!,#REF!,#REF!,#REF!,#REF!,#REF!,#REF!,#REF!,#REF!,#REF!,#REF!,#REF!</definedName>
    <definedName name="bf">#REF!,#REF!,#REF!</definedName>
    <definedName name="dczsc">#REF!,#REF!,#REF!,#REF!,#REF!,#REF!,#REF!,#REF!,#REF!,#REF!,#REF!,#REF!,#REF!,#REF!,#REF!,#REF!,#REF!</definedName>
    <definedName name="DelKreditor" localSheetId="25">#REF!,#REF!</definedName>
    <definedName name="DelKreditor" localSheetId="26">#REF!,#REF!</definedName>
    <definedName name="DelKreditor" localSheetId="14">#REF!,#REF!</definedName>
    <definedName name="DelKreditor" localSheetId="16">#REF!,#REF!</definedName>
    <definedName name="DelKreditor" localSheetId="19">#REF!,#REF!</definedName>
    <definedName name="DelKreditor" localSheetId="20">#REF!,#REF!</definedName>
    <definedName name="DelKreditor" localSheetId="36">#REF!,#REF!</definedName>
    <definedName name="DelKreditor" localSheetId="37">#REF!,#REF!</definedName>
    <definedName name="DelKreditor" localSheetId="38">#REF!,#REF!</definedName>
    <definedName name="DelKreditor" localSheetId="32">#REF!,#REF!</definedName>
    <definedName name="DelKreditor" localSheetId="35">#REF!,#REF!</definedName>
    <definedName name="DelKreditor" localSheetId="39">#REF!,#REF!</definedName>
    <definedName name="DelKreditor" localSheetId="41">#REF!,#REF!</definedName>
    <definedName name="DelKreditor" localSheetId="46">#REF!,#REF!</definedName>
    <definedName name="DelKreditor" localSheetId="48">#REF!,#REF!</definedName>
    <definedName name="DelKreditor" localSheetId="49">#REF!,#REF!</definedName>
    <definedName name="DelKreditor" localSheetId="50">#REF!,#REF!</definedName>
    <definedName name="DelKreditor" localSheetId="52">#REF!,#REF!</definedName>
    <definedName name="DelKreditor" localSheetId="53">#REF!,#REF!</definedName>
    <definedName name="DelKreditor" localSheetId="54">#REF!,#REF!</definedName>
    <definedName name="DelKreditor" localSheetId="56">#REF!,#REF!</definedName>
    <definedName name="DelKreditor" localSheetId="57">#REF!,#REF!</definedName>
    <definedName name="DelKreditor" localSheetId="51">#REF!,#REF!</definedName>
    <definedName name="DelKreditor" localSheetId="55">#REF!,#REF!</definedName>
    <definedName name="DelKreditor">#REF!,#REF!</definedName>
    <definedName name="delstr" localSheetId="25">#REF!,#REF!,#REF!</definedName>
    <definedName name="delstr" localSheetId="26">#REF!,#REF!,#REF!</definedName>
    <definedName name="delstr" localSheetId="14">#REF!,#REF!,#REF!</definedName>
    <definedName name="delstr" localSheetId="16">#REF!,#REF!,#REF!</definedName>
    <definedName name="delstr" localSheetId="19">#REF!,#REF!,#REF!</definedName>
    <definedName name="delstr" localSheetId="20">#REF!,#REF!,#REF!</definedName>
    <definedName name="delstr" localSheetId="36">#REF!,#REF!,#REF!</definedName>
    <definedName name="delstr" localSheetId="37">#REF!,#REF!,#REF!</definedName>
    <definedName name="delstr" localSheetId="38">#REF!,#REF!,#REF!</definedName>
    <definedName name="delstr" localSheetId="32">#REF!,#REF!,#REF!</definedName>
    <definedName name="delstr" localSheetId="35">#REF!,#REF!,#REF!</definedName>
    <definedName name="delstr" localSheetId="39">#REF!,#REF!,#REF!</definedName>
    <definedName name="delstr" localSheetId="41">#REF!,#REF!,#REF!</definedName>
    <definedName name="delstr" localSheetId="46">#REF!,#REF!,#REF!</definedName>
    <definedName name="delstr" localSheetId="48">#REF!,#REF!,#REF!</definedName>
    <definedName name="delstr" localSheetId="49">#REF!,#REF!,#REF!</definedName>
    <definedName name="delstr" localSheetId="50">#REF!,#REF!,#REF!</definedName>
    <definedName name="delstr" localSheetId="52">#REF!,#REF!,#REF!</definedName>
    <definedName name="delstr" localSheetId="53">#REF!,#REF!,#REF!</definedName>
    <definedName name="delstr" localSheetId="54">#REF!,#REF!,#REF!</definedName>
    <definedName name="delstr" localSheetId="56">#REF!,#REF!,#REF!</definedName>
    <definedName name="delstr" localSheetId="57">#REF!,#REF!,#REF!</definedName>
    <definedName name="delstr" localSheetId="51">#REF!,#REF!,#REF!</definedName>
    <definedName name="delstr" localSheetId="55">#REF!,#REF!,#REF!</definedName>
    <definedName name="delstr">#REF!,#REF!,#REF!</definedName>
    <definedName name="DELVD" localSheetId="25">#REF!,#REF!,#REF!,#REF!,#REF!,#REF!,#REF!,#REF!,#REF!,#REF!,#REF!,#REF!,#REF!,#REF!,#REF!,#REF!,#REF!</definedName>
    <definedName name="DELVD" localSheetId="26">#REF!,#REF!,#REF!,#REF!,#REF!,#REF!,#REF!,#REF!,#REF!,#REF!,#REF!,#REF!,#REF!,#REF!,#REF!,#REF!,#REF!</definedName>
    <definedName name="DELVD" localSheetId="14">#REF!,#REF!,#REF!,#REF!,#REF!,#REF!,#REF!,#REF!,#REF!,#REF!,#REF!,#REF!,#REF!,#REF!,#REF!,#REF!,#REF!</definedName>
    <definedName name="DELVD" localSheetId="16">#REF!,#REF!,#REF!,#REF!,#REF!,#REF!,#REF!,#REF!,#REF!,#REF!,#REF!,#REF!,#REF!,#REF!,#REF!,#REF!,#REF!</definedName>
    <definedName name="DELVD" localSheetId="19">#REF!,#REF!,#REF!,#REF!,#REF!,#REF!,#REF!,#REF!,#REF!,#REF!,#REF!,#REF!,#REF!,#REF!,#REF!,#REF!,#REF!</definedName>
    <definedName name="DELVD" localSheetId="20">#REF!,#REF!,#REF!,#REF!,#REF!,#REF!,#REF!,#REF!,#REF!,#REF!,#REF!,#REF!,#REF!,#REF!,#REF!,#REF!,#REF!</definedName>
    <definedName name="DELVD" localSheetId="36">#REF!,#REF!,#REF!,#REF!,#REF!,#REF!,#REF!,#REF!,#REF!,#REF!,#REF!,#REF!,#REF!,#REF!,#REF!,#REF!,#REF!</definedName>
    <definedName name="DELVD" localSheetId="37">#REF!,#REF!,#REF!,#REF!,#REF!,#REF!,#REF!,#REF!,#REF!,#REF!,#REF!,#REF!,#REF!,#REF!,#REF!,#REF!,#REF!</definedName>
    <definedName name="DELVD" localSheetId="38">#REF!,#REF!,#REF!,#REF!,#REF!,#REF!,#REF!,#REF!,#REF!,#REF!,#REF!,#REF!,#REF!,#REF!,#REF!,#REF!,#REF!</definedName>
    <definedName name="DELVD" localSheetId="32">#REF!,#REF!,#REF!,#REF!,#REF!,#REF!,#REF!,#REF!,#REF!,#REF!,#REF!,#REF!,#REF!,#REF!,#REF!,#REF!,#REF!</definedName>
    <definedName name="DELVD" localSheetId="35">#REF!,#REF!,#REF!,#REF!,#REF!,#REF!,#REF!,#REF!,#REF!,#REF!,#REF!,#REF!,#REF!,#REF!,#REF!,#REF!,#REF!</definedName>
    <definedName name="DELVD" localSheetId="39">#REF!,#REF!,#REF!,#REF!,#REF!,#REF!,#REF!,#REF!,#REF!,#REF!,#REF!,#REF!,#REF!,#REF!,#REF!,#REF!,#REF!</definedName>
    <definedName name="DELVD" localSheetId="41">#REF!,#REF!,#REF!,#REF!,#REF!,#REF!,#REF!,#REF!,#REF!,#REF!,#REF!,#REF!,#REF!,#REF!,#REF!,#REF!,#REF!</definedName>
    <definedName name="DELVD" localSheetId="46">#REF!,#REF!,#REF!,#REF!,#REF!,#REF!,#REF!,#REF!,#REF!,#REF!,#REF!,#REF!,#REF!,#REF!,#REF!,#REF!,#REF!</definedName>
    <definedName name="DELVD" localSheetId="48">#REF!,#REF!,#REF!,#REF!,#REF!,#REF!,#REF!,#REF!,#REF!,#REF!,#REF!,#REF!,#REF!,#REF!,#REF!,#REF!,#REF!</definedName>
    <definedName name="DELVD" localSheetId="49">#REF!,#REF!,#REF!,#REF!,#REF!,#REF!,#REF!,#REF!,#REF!,#REF!,#REF!,#REF!,#REF!,#REF!,#REF!,#REF!,#REF!</definedName>
    <definedName name="DELVD" localSheetId="50">#REF!,#REF!,#REF!,#REF!,#REF!,#REF!,#REF!,#REF!,#REF!,#REF!,#REF!,#REF!,#REF!,#REF!,#REF!,#REF!,#REF!</definedName>
    <definedName name="DELVD" localSheetId="52">#REF!,#REF!,#REF!,#REF!,#REF!,#REF!,#REF!,#REF!,#REF!,#REF!,#REF!,#REF!,#REF!,#REF!,#REF!,#REF!,#REF!</definedName>
    <definedName name="DELVD" localSheetId="53">#REF!,#REF!,#REF!,#REF!,#REF!,#REF!,#REF!,#REF!,#REF!,#REF!,#REF!,#REF!,#REF!,#REF!,#REF!,#REF!,#REF!</definedName>
    <definedName name="DELVD" localSheetId="54">#REF!,#REF!,#REF!,#REF!,#REF!,#REF!,#REF!,#REF!,#REF!,#REF!,#REF!,#REF!,#REF!,#REF!,#REF!,#REF!,#REF!</definedName>
    <definedName name="DELVD" localSheetId="56">#REF!,#REF!,#REF!,#REF!,#REF!,#REF!,#REF!,#REF!,#REF!,#REF!,#REF!,#REF!,#REF!,#REF!,#REF!,#REF!,#REF!</definedName>
    <definedName name="DELVD" localSheetId="57">#REF!,#REF!,#REF!,#REF!,#REF!,#REF!,#REF!,#REF!,#REF!,#REF!,#REF!,#REF!,#REF!,#REF!,#REF!,#REF!,#REF!</definedName>
    <definedName name="DELVD" localSheetId="51">#REF!,#REF!,#REF!,#REF!,#REF!,#REF!,#REF!,#REF!,#REF!,#REF!,#REF!,#REF!,#REF!,#REF!,#REF!,#REF!,#REF!</definedName>
    <definedName name="DELVD" localSheetId="55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25">#REF!,#REF!,#REF!,#REF!,#REF!,#REF!,#REF!,#REF!,#REF!,#REF!,#REF!,#REF!</definedName>
    <definedName name="DelVd1" localSheetId="26">#REF!,#REF!,#REF!,#REF!,#REF!,#REF!,#REF!,#REF!,#REF!,#REF!,#REF!,#REF!</definedName>
    <definedName name="DelVd1" localSheetId="14">#REF!,#REF!,#REF!,#REF!,#REF!,#REF!,#REF!,#REF!,#REF!,#REF!,#REF!,#REF!</definedName>
    <definedName name="DelVd1" localSheetId="16">#REF!,#REF!,#REF!,#REF!,#REF!,#REF!,#REF!,#REF!,#REF!,#REF!,#REF!,#REF!</definedName>
    <definedName name="DelVd1" localSheetId="19">#REF!,#REF!,#REF!,#REF!,#REF!,#REF!,#REF!,#REF!,#REF!,#REF!,#REF!,#REF!</definedName>
    <definedName name="DelVd1" localSheetId="20">#REF!,#REF!,#REF!,#REF!,#REF!,#REF!,#REF!,#REF!,#REF!,#REF!,#REF!,#REF!</definedName>
    <definedName name="DelVd1" localSheetId="36">#REF!,#REF!,#REF!,#REF!,#REF!,#REF!,#REF!,#REF!,#REF!,#REF!,#REF!,#REF!</definedName>
    <definedName name="DelVd1" localSheetId="37">#REF!,#REF!,#REF!,#REF!,#REF!,#REF!,#REF!,#REF!,#REF!,#REF!,#REF!,#REF!</definedName>
    <definedName name="DelVd1" localSheetId="38">#REF!,#REF!,#REF!,#REF!,#REF!,#REF!,#REF!,#REF!,#REF!,#REF!,#REF!,#REF!</definedName>
    <definedName name="DelVd1" localSheetId="32">#REF!,#REF!,#REF!,#REF!,#REF!,#REF!,#REF!,#REF!,#REF!,#REF!,#REF!,#REF!</definedName>
    <definedName name="DelVd1" localSheetId="35">#REF!,#REF!,#REF!,#REF!,#REF!,#REF!,#REF!,#REF!,#REF!,#REF!,#REF!,#REF!</definedName>
    <definedName name="DelVd1" localSheetId="39">#REF!,#REF!,#REF!,#REF!,#REF!,#REF!,#REF!,#REF!,#REF!,#REF!,#REF!,#REF!</definedName>
    <definedName name="DelVd1" localSheetId="41">#REF!,#REF!,#REF!,#REF!,#REF!,#REF!,#REF!,#REF!,#REF!,#REF!,#REF!,#REF!</definedName>
    <definedName name="DelVd1" localSheetId="46">#REF!,#REF!,#REF!,#REF!,#REF!,#REF!,#REF!,#REF!,#REF!,#REF!,#REF!,#REF!</definedName>
    <definedName name="DelVd1" localSheetId="48">#REF!,#REF!,#REF!,#REF!,#REF!,#REF!,#REF!,#REF!,#REF!,#REF!,#REF!,#REF!</definedName>
    <definedName name="DelVd1" localSheetId="49">#REF!,#REF!,#REF!,#REF!,#REF!,#REF!,#REF!,#REF!,#REF!,#REF!,#REF!,#REF!</definedName>
    <definedName name="DelVd1" localSheetId="50">#REF!,#REF!,#REF!,#REF!,#REF!,#REF!,#REF!,#REF!,#REF!,#REF!,#REF!,#REF!</definedName>
    <definedName name="DelVd1" localSheetId="52">#REF!,#REF!,#REF!,#REF!,#REF!,#REF!,#REF!,#REF!,#REF!,#REF!,#REF!,#REF!</definedName>
    <definedName name="DelVd1" localSheetId="53">#REF!,#REF!,#REF!,#REF!,#REF!,#REF!,#REF!,#REF!,#REF!,#REF!,#REF!,#REF!</definedName>
    <definedName name="DelVd1" localSheetId="54">#REF!,#REF!,#REF!,#REF!,#REF!,#REF!,#REF!,#REF!,#REF!,#REF!,#REF!,#REF!</definedName>
    <definedName name="DelVd1" localSheetId="56">#REF!,#REF!,#REF!,#REF!,#REF!,#REF!,#REF!,#REF!,#REF!,#REF!,#REF!,#REF!</definedName>
    <definedName name="DelVd1" localSheetId="57">#REF!,#REF!,#REF!,#REF!,#REF!,#REF!,#REF!,#REF!,#REF!,#REF!,#REF!,#REF!</definedName>
    <definedName name="DelVd1" localSheetId="51">#REF!,#REF!,#REF!,#REF!,#REF!,#REF!,#REF!,#REF!,#REF!,#REF!,#REF!,#REF!</definedName>
    <definedName name="DelVd1" localSheetId="55">#REF!,#REF!,#REF!,#REF!,#REF!,#REF!,#REF!,#REF!,#REF!,#REF!,#REF!,#REF!</definedName>
    <definedName name="DelVd1">#REF!,#REF!,#REF!,#REF!,#REF!,#REF!,#REF!,#REF!,#REF!,#REF!,#REF!,#REF!</definedName>
    <definedName name="DelVd2">#REF!,#REF!,#REF!,#REF!,#REF!,#REF!,#REF!,#REF!,#REF!,#REF!,#REF!,#REF!</definedName>
    <definedName name="DelZaim" localSheetId="25">#REF!</definedName>
    <definedName name="DelZaim" localSheetId="26">#REF!</definedName>
    <definedName name="DelZaim" localSheetId="14">#REF!</definedName>
    <definedName name="DelZaim" localSheetId="16">#REF!</definedName>
    <definedName name="DelZaim" localSheetId="19">#REF!</definedName>
    <definedName name="DelZaim" localSheetId="20">#REF!</definedName>
    <definedName name="DelZaim" localSheetId="36">#REF!</definedName>
    <definedName name="DelZaim" localSheetId="37">#REF!</definedName>
    <definedName name="DelZaim" localSheetId="38">#REF!</definedName>
    <definedName name="DelZaim" localSheetId="32">#REF!</definedName>
    <definedName name="DelZaim" localSheetId="35">#REF!</definedName>
    <definedName name="DelZaim" localSheetId="39">#REF!</definedName>
    <definedName name="DelZaim" localSheetId="41">#REF!</definedName>
    <definedName name="DelZaim" localSheetId="46">#REF!</definedName>
    <definedName name="DelZaim" localSheetId="48">#REF!</definedName>
    <definedName name="DelZaim" localSheetId="49">#REF!</definedName>
    <definedName name="DelZaim" localSheetId="50">#REF!</definedName>
    <definedName name="DelZaim" localSheetId="52">#REF!</definedName>
    <definedName name="DelZaim" localSheetId="53">#REF!</definedName>
    <definedName name="DelZaim" localSheetId="54">#REF!</definedName>
    <definedName name="DelZaim" localSheetId="56">#REF!</definedName>
    <definedName name="DelZaim" localSheetId="57">#REF!</definedName>
    <definedName name="DelZaim" localSheetId="51">#REF!</definedName>
    <definedName name="DelZaim" localSheetId="55">#REF!</definedName>
    <definedName name="DelZaim">#REF!</definedName>
    <definedName name="df">#REF!,#REF!</definedName>
    <definedName name="dfhnyjhn">#REF!</definedName>
    <definedName name="dfvdv">#REF!</definedName>
    <definedName name="dfvfd">#REF!</definedName>
    <definedName name="dfvfvfv">#REF!</definedName>
    <definedName name="dte">#REF!</definedName>
    <definedName name="erhgtt">'[1]р1 СНГ'!#REF!</definedName>
    <definedName name="ExternalData_1" localSheetId="28">'График 2.3.2'!#REF!</definedName>
    <definedName name="fdsvfdv">#REF!</definedName>
    <definedName name="fdsvfvf">#REF!</definedName>
    <definedName name="fdvfvf">#REF!</definedName>
    <definedName name="ffg">#REF!,#REF!</definedName>
    <definedName name="fjmnuym">#REF!,#REF!</definedName>
    <definedName name="forex_group1">#REF!</definedName>
    <definedName name="fsdvf">'[1]р1 СНГ'!#REF!</definedName>
    <definedName name="fvdfzfdvf">#REF!</definedName>
    <definedName name="gt">#REF!</definedName>
    <definedName name="hbrt">#REF!,#REF!,#REF!,#REF!,#REF!,#REF!,#REF!,#REF!,#REF!,#REF!,#REF!,#REF!,#REF!,#REF!,#REF!,#REF!,#REF!</definedName>
    <definedName name="hrbewrh">#REF!,#REF!,#REF!</definedName>
    <definedName name="hrbt">#REF!</definedName>
    <definedName name="hrtb">'[1]р1 СНГ'!#REF!</definedName>
    <definedName name="htr">#REF!,#REF!</definedName>
    <definedName name="huyjk">'[1]р1 СНГ'!#REF!</definedName>
    <definedName name="hyrtejh">#REF!</definedName>
    <definedName name="ku">#REF!</definedName>
    <definedName name="mu">#REF!,#REF!,#REF!</definedName>
    <definedName name="o" localSheetId="16">#REF!</definedName>
    <definedName name="o" localSheetId="21">#REF!</definedName>
    <definedName name="o">#REF!</definedName>
    <definedName name="rewferf">#REF!</definedName>
    <definedName name="rfbhw">#REF!</definedName>
    <definedName name="rg">[2]usd_tod_buy_last!$A$1:$E$1369</definedName>
    <definedName name="rh">[2]usd_tod_sell_last!$A$1:$E$1369</definedName>
    <definedName name="sd">#REF!,#REF!,#REF!</definedName>
    <definedName name="sdfvf">#REF!</definedName>
    <definedName name="sdg">#REF!,#REF!,#REF!,#REF!,#REF!,#REF!,#REF!,#REF!,#REF!,#REF!,#REF!,#REF!,#REF!,#REF!,#REF!,#REF!,#REF!</definedName>
    <definedName name="sdgfdd">#REF!</definedName>
    <definedName name="sdvfvf">#REF!</definedName>
    <definedName name="sfdcv">#REF!,#REF!,#REF!,#REF!,#REF!,#REF!,#REF!,#REF!,#REF!,#REF!,#REF!,#REF!</definedName>
    <definedName name="sgfsd">#REF!,#REF!,#REF!,#REF!,#REF!,#REF!,#REF!,#REF!,#REF!,#REF!,#REF!,#REF!</definedName>
    <definedName name="srgvrge">[3]Indicators!$2:$4</definedName>
    <definedName name="t">#REF!</definedName>
    <definedName name="th">[3]Indicators!$2:$4</definedName>
    <definedName name="thetytreg">#REF!</definedName>
    <definedName name="tmkdh">#REF!</definedName>
    <definedName name="tytyg">#REF!</definedName>
    <definedName name="ujyhn">#REF!</definedName>
    <definedName name="uk">'[1]р1 СНГ'!#REF!</definedName>
    <definedName name="ukyujkyujuy">#REF!,#REF!,#REF!,#REF!,#REF!,#REF!,#REF!,#REF!,#REF!,#REF!,#REF!,#REF!</definedName>
    <definedName name="usd_tod_buy_last" localSheetId="40">[4]usd_tod_buy_last!$A$1:$E$1369</definedName>
    <definedName name="usd_tod_buy_last" localSheetId="48">[5]usd_tod_buy_last!$A$1:$E$1369</definedName>
    <definedName name="usd_tod_buy_last" localSheetId="49">[5]usd_tod_buy_last!$A$1:$E$1369</definedName>
    <definedName name="usd_tod_buy_last" localSheetId="50">[5]usd_tod_buy_last!$A$1:$E$1369</definedName>
    <definedName name="usd_tod_buy_last" localSheetId="52">[5]usd_tod_buy_last!$A$1:$E$1369</definedName>
    <definedName name="usd_tod_buy_last" localSheetId="53">[5]usd_tod_buy_last!$A$1:$E$1369</definedName>
    <definedName name="usd_tod_buy_last" localSheetId="54">[6]usd_tod_buy_last!$A$1:$E$1369</definedName>
    <definedName name="usd_tod_buy_last" localSheetId="56">[6]usd_tod_buy_last!$A$1:$E$1369</definedName>
    <definedName name="usd_tod_buy_last" localSheetId="51">[5]usd_tod_buy_last!$A$1:$E$1369</definedName>
    <definedName name="usd_tod_buy_last" localSheetId="55">[5]usd_tod_buy_last!$A$1:$E$1369</definedName>
    <definedName name="usd_tod_buy_last">[4]usd_tod_buy_last!$A$1:$E$1369</definedName>
    <definedName name="usd_tod_sell_last" localSheetId="40">[4]usd_tod_sell_last!$A$1:$E$1369</definedName>
    <definedName name="usd_tod_sell_last" localSheetId="48">[5]usd_tod_sell_last!$A$1:$E$1369</definedName>
    <definedName name="usd_tod_sell_last" localSheetId="49">[5]usd_tod_sell_last!$A$1:$E$1369</definedName>
    <definedName name="usd_tod_sell_last" localSheetId="50">[5]usd_tod_sell_last!$A$1:$E$1369</definedName>
    <definedName name="usd_tod_sell_last" localSheetId="52">[5]usd_tod_sell_last!$A$1:$E$1369</definedName>
    <definedName name="usd_tod_sell_last" localSheetId="53">[5]usd_tod_sell_last!$A$1:$E$1369</definedName>
    <definedName name="usd_tod_sell_last" localSheetId="54">[6]usd_tod_sell_last!$A$1:$E$1369</definedName>
    <definedName name="usd_tod_sell_last" localSheetId="56">[6]usd_tod_sell_last!$A$1:$E$1369</definedName>
    <definedName name="usd_tod_sell_last" localSheetId="51">[5]usd_tod_sell_last!$A$1:$E$1369</definedName>
    <definedName name="usd_tod_sell_last" localSheetId="55">[5]usd_tod_sell_last!$A$1:$E$1369</definedName>
    <definedName name="usd_tod_sell_last">[4]usd_tod_sell_last!$A$1:$E$1369</definedName>
    <definedName name="utgrdaweg">#REF!</definedName>
    <definedName name="uyjujuj">#REF!</definedName>
    <definedName name="uyk">#REF!</definedName>
    <definedName name="uykkurtj">#REF!,#REF!,#REF!,#REF!,#REF!,#REF!,#REF!,#REF!,#REF!,#REF!,#REF!,#REF!</definedName>
    <definedName name="w4th5yjyuku">#REF!,#REF!,#REF!,#REF!,#REF!,#REF!,#REF!,#REF!,#REF!,#REF!,#REF!,#REF!,#REF!,#REF!,#REF!,#REF!,#REF!</definedName>
    <definedName name="wefwerff">[3]Indicators!$2:$4</definedName>
    <definedName name="werfwef">#REF!</definedName>
    <definedName name="wewr">#REF!</definedName>
    <definedName name="wf4wre">#REF!</definedName>
    <definedName name="wsDatabase" localSheetId="14">#REF!</definedName>
    <definedName name="wsDatabase" localSheetId="36">#REF!</definedName>
    <definedName name="wsDatabase" localSheetId="37">#REF!</definedName>
    <definedName name="wsDatabase" localSheetId="38">#REF!</definedName>
    <definedName name="wsDatabase" localSheetId="32">#REF!</definedName>
    <definedName name="wsDatabase" localSheetId="35">#REF!</definedName>
    <definedName name="wsDatabase" localSheetId="39">#REF!</definedName>
    <definedName name="wsDatabase" localSheetId="40">#REF!</definedName>
    <definedName name="wsDatabase" localSheetId="41">#REF!</definedName>
    <definedName name="wsDatabase" localSheetId="46">#REF!</definedName>
    <definedName name="wsDatabase" localSheetId="48">#REF!</definedName>
    <definedName name="wsDatabase" localSheetId="49">#REF!</definedName>
    <definedName name="wsDatabase" localSheetId="50">#REF!</definedName>
    <definedName name="wsDatabase" localSheetId="52">#REF!</definedName>
    <definedName name="wsDatabase" localSheetId="53">#REF!</definedName>
    <definedName name="wsDatabase" localSheetId="54">#REF!</definedName>
    <definedName name="wsDatabase" localSheetId="56">#REF!</definedName>
    <definedName name="wsDatabase" localSheetId="51">#REF!</definedName>
    <definedName name="wsDatabase" localSheetId="55">#REF!</definedName>
    <definedName name="wsDatabase">#REF!</definedName>
    <definedName name="yh">#REF!,#REF!,#REF!,#REF!,#REF!,#REF!,#REF!,#REF!,#REF!,#REF!,#REF!,#REF!</definedName>
    <definedName name="yjtujjyuh">#REF!,#REF!</definedName>
    <definedName name="yumjhu">#REF!</definedName>
    <definedName name="z">#REF!</definedName>
    <definedName name="zdfvfdv">#REF!</definedName>
    <definedName name="zdsvf">#REF!</definedName>
    <definedName name="zz">#REF!</definedName>
    <definedName name="а1" localSheetId="14">#REF!</definedName>
    <definedName name="а1" localSheetId="36">#REF!</definedName>
    <definedName name="а1" localSheetId="37">#REF!</definedName>
    <definedName name="а1" localSheetId="38">#REF!</definedName>
    <definedName name="а1" localSheetId="32">#REF!</definedName>
    <definedName name="а1" localSheetId="35">#REF!</definedName>
    <definedName name="а1" localSheetId="39">#REF!</definedName>
    <definedName name="а1" localSheetId="41">#REF!</definedName>
    <definedName name="а1" localSheetId="48">#REF!</definedName>
    <definedName name="а1" localSheetId="49">#REF!</definedName>
    <definedName name="а1" localSheetId="50">#REF!</definedName>
    <definedName name="а1" localSheetId="52">#REF!</definedName>
    <definedName name="а1" localSheetId="53">#REF!</definedName>
    <definedName name="а1" localSheetId="54">#REF!</definedName>
    <definedName name="а1" localSheetId="56">#REF!</definedName>
    <definedName name="а1" localSheetId="51">#REF!</definedName>
    <definedName name="а1" localSheetId="55">#REF!</definedName>
    <definedName name="а1">#REF!</definedName>
    <definedName name="аа">#REF!,#REF!,#REF!,#REF!,#REF!,#REF!,#REF!,#REF!,#REF!,#REF!,#REF!,#REF!,#REF!,#REF!,#REF!,#REF!,#REF!</definedName>
    <definedName name="аааа">#REF!,#REF!,#REF!,#REF!,#REF!,#REF!,#REF!,#REF!,#REF!,#REF!,#REF!,#REF!</definedName>
    <definedName name="апи">#REF!,#REF!,#REF!</definedName>
    <definedName name="апппп">#REF!</definedName>
    <definedName name="аув">#REF!,#REF!,#REF!</definedName>
    <definedName name="вааук">#REF!</definedName>
    <definedName name="вавав">'[1]р1 СНГ'!#REF!</definedName>
    <definedName name="вуд">#REF!,#REF!</definedName>
    <definedName name="вудскувшещк">#REF!,#REF!</definedName>
    <definedName name="гггг">#REF!</definedName>
    <definedName name="дата">#REF!</definedName>
    <definedName name="датадата">#REF!</definedName>
    <definedName name="жд">[7]Indicators!$2:$4</definedName>
    <definedName name="_xlnm.Print_Titles" localSheetId="14">[3]Indicators!$2:$4</definedName>
    <definedName name="_xlnm.Print_Titles" localSheetId="36">[3]Indicators!$2:$4</definedName>
    <definedName name="_xlnm.Print_Titles" localSheetId="37">[3]Indicators!$2:$4</definedName>
    <definedName name="_xlnm.Print_Titles" localSheetId="38">[3]Indicators!$2:$4</definedName>
    <definedName name="_xlnm.Print_Titles" localSheetId="29">[3]Indicators!$2:$4</definedName>
    <definedName name="_xlnm.Print_Titles" localSheetId="32">[3]Indicators!$2:$4</definedName>
    <definedName name="_xlnm.Print_Titles" localSheetId="35">[3]Indicators!$2:$4</definedName>
    <definedName name="_xlnm.Print_Titles" localSheetId="39">[3]Indicators!$2:$4</definedName>
    <definedName name="_xlnm.Print_Titles" localSheetId="41">[7]Indicators!$2:$4</definedName>
    <definedName name="_xlnm.Print_Titles" localSheetId="42">[7]Indicators!$2:$4</definedName>
    <definedName name="_xlnm.Print_Titles" localSheetId="46">[8]Indicators!$2:$4</definedName>
    <definedName name="_xlnm.Print_Titles" localSheetId="48">[9]Indicators!$2:$4</definedName>
    <definedName name="_xlnm.Print_Titles" localSheetId="49">[9]Indicators!$2:$4</definedName>
    <definedName name="_xlnm.Print_Titles" localSheetId="50">[9]Indicators!$2:$4</definedName>
    <definedName name="_xlnm.Print_Titles" localSheetId="52">[9]Indicators!$2:$4</definedName>
    <definedName name="_xlnm.Print_Titles" localSheetId="53">[9]Indicators!$2:$4</definedName>
    <definedName name="_xlnm.Print_Titles" localSheetId="54">[3]Indicators!$2:$4</definedName>
    <definedName name="_xlnm.Print_Titles" localSheetId="56">[3]Indicators!$2:$4</definedName>
    <definedName name="_xlnm.Print_Titles" localSheetId="57">[3]Indicators!$2:$4</definedName>
    <definedName name="_xlnm.Print_Titles" localSheetId="51">[9]Indicators!$2:$4</definedName>
    <definedName name="_xlnm.Print_Titles" localSheetId="55">[9]Indicators!$2:$4</definedName>
    <definedName name="_xlnm.Print_Titles">[7]Indicators!$2:$4</definedName>
    <definedName name="йукпк">[5]usd_tod_sell_last!$A$1:$E$1369</definedName>
    <definedName name="кепке">#REF!,#REF!,#REF!,#REF!,#REF!,#REF!,#REF!,#REF!,#REF!,#REF!,#REF!,#REF!,#REF!,#REF!,#REF!,#REF!,#REF!</definedName>
    <definedName name="кпка">#REF!</definedName>
    <definedName name="кпкп">#REF!</definedName>
    <definedName name="_xlnm.Print_Area" localSheetId="112">'График 3.3.2.2'!$A$1:$I$29</definedName>
    <definedName name="_xlnm.Print_Area" localSheetId="114">'График 3.3.2.4'!$A$1:$I$24</definedName>
    <definedName name="ол">#REF!</definedName>
    <definedName name="прор">[10]usd_tod_buy_last!$A$1:$E$1369</definedName>
    <definedName name="пук">[9]Indicators!$2:$4</definedName>
    <definedName name="р2_графа1_сравн_пред_гр7" localSheetId="25">#REF!</definedName>
    <definedName name="р2_графа1_сравн_пред_гр7" localSheetId="26">#REF!</definedName>
    <definedName name="р2_графа1_сравн_пред_гр7" localSheetId="14">#REF!</definedName>
    <definedName name="р2_графа1_сравн_пред_гр7" localSheetId="16">#REF!</definedName>
    <definedName name="р2_графа1_сравн_пред_гр7" localSheetId="19">#REF!</definedName>
    <definedName name="р2_графа1_сравн_пред_гр7" localSheetId="20">#REF!</definedName>
    <definedName name="р2_графа1_сравн_пред_гр7" localSheetId="36">#REF!</definedName>
    <definedName name="р2_графа1_сравн_пред_гр7" localSheetId="37">#REF!</definedName>
    <definedName name="р2_графа1_сравн_пред_гр7" localSheetId="38">#REF!</definedName>
    <definedName name="р2_графа1_сравн_пред_гр7" localSheetId="32">#REF!</definedName>
    <definedName name="р2_графа1_сравн_пред_гр7" localSheetId="35">#REF!</definedName>
    <definedName name="р2_графа1_сравн_пред_гр7" localSheetId="39">#REF!</definedName>
    <definedName name="р2_графа1_сравн_пред_гр7" localSheetId="41">#REF!</definedName>
    <definedName name="р2_графа1_сравн_пред_гр7" localSheetId="46">#REF!</definedName>
    <definedName name="р2_графа1_сравн_пред_гр7" localSheetId="48">#REF!</definedName>
    <definedName name="р2_графа1_сравн_пред_гр7" localSheetId="49">#REF!</definedName>
    <definedName name="р2_графа1_сравн_пред_гр7" localSheetId="50">#REF!</definedName>
    <definedName name="р2_графа1_сравн_пред_гр7" localSheetId="52">#REF!</definedName>
    <definedName name="р2_графа1_сравн_пред_гр7" localSheetId="53">#REF!</definedName>
    <definedName name="р2_графа1_сравн_пред_гр7" localSheetId="54">#REF!</definedName>
    <definedName name="р2_графа1_сравн_пред_гр7" localSheetId="56">#REF!</definedName>
    <definedName name="р2_графа1_сравн_пред_гр7" localSheetId="57">#REF!</definedName>
    <definedName name="р2_графа1_сравн_пред_гр7" localSheetId="51">#REF!</definedName>
    <definedName name="р2_графа1_сравн_пред_гр7" localSheetId="55">#REF!</definedName>
    <definedName name="р2_графа1_сравн_пред_гр7">#REF!</definedName>
    <definedName name="р2_графа7_контроль" localSheetId="25">#REF!</definedName>
    <definedName name="р2_графа7_контроль" localSheetId="26">#REF!</definedName>
    <definedName name="р2_графа7_контроль" localSheetId="14">#REF!</definedName>
    <definedName name="р2_графа7_контроль" localSheetId="16">#REF!</definedName>
    <definedName name="р2_графа7_контроль" localSheetId="19">#REF!</definedName>
    <definedName name="р2_графа7_контроль" localSheetId="20">#REF!</definedName>
    <definedName name="р2_графа7_контроль" localSheetId="36">#REF!</definedName>
    <definedName name="р2_графа7_контроль" localSheetId="37">#REF!</definedName>
    <definedName name="р2_графа7_контроль" localSheetId="38">#REF!</definedName>
    <definedName name="р2_графа7_контроль" localSheetId="32">#REF!</definedName>
    <definedName name="р2_графа7_контроль" localSheetId="35">#REF!</definedName>
    <definedName name="р2_графа7_контроль" localSheetId="39">#REF!</definedName>
    <definedName name="р2_графа7_контроль" localSheetId="41">#REF!</definedName>
    <definedName name="р2_графа7_контроль" localSheetId="46">#REF!</definedName>
    <definedName name="р2_графа7_контроль" localSheetId="48">#REF!</definedName>
    <definedName name="р2_графа7_контроль" localSheetId="49">#REF!</definedName>
    <definedName name="р2_графа7_контроль" localSheetId="50">#REF!</definedName>
    <definedName name="р2_графа7_контроль" localSheetId="52">#REF!</definedName>
    <definedName name="р2_графа7_контроль" localSheetId="53">#REF!</definedName>
    <definedName name="р2_графа7_контроль" localSheetId="54">#REF!</definedName>
    <definedName name="р2_графа7_контроль" localSheetId="56">#REF!</definedName>
    <definedName name="р2_графа7_контроль" localSheetId="57">#REF!</definedName>
    <definedName name="р2_графа7_контроль" localSheetId="51">#REF!</definedName>
    <definedName name="р2_графа7_контроль" localSheetId="55">#REF!</definedName>
    <definedName name="р2_графа7_контроль">#REF!</definedName>
    <definedName name="роеп">[10]usd_tod_sell_last!$A$1:$E$1369</definedName>
    <definedName name="рр1" localSheetId="25">'[1]р1 СНГ'!#REF!</definedName>
    <definedName name="рр1" localSheetId="26">'[1]р1 СНГ'!#REF!</definedName>
    <definedName name="рр1" localSheetId="14">'[1]р1 СНГ'!#REF!</definedName>
    <definedName name="рр1" localSheetId="36">'[1]р1 СНГ'!#REF!</definedName>
    <definedName name="рр1" localSheetId="37">'[1]р1 СНГ'!#REF!</definedName>
    <definedName name="рр1" localSheetId="38">'[1]р1 СНГ'!#REF!</definedName>
    <definedName name="рр1" localSheetId="32">'[1]р1 СНГ'!#REF!</definedName>
    <definedName name="рр1" localSheetId="35">'[1]р1 СНГ'!#REF!</definedName>
    <definedName name="рр1" localSheetId="39">'[1]р1 СНГ'!#REF!</definedName>
    <definedName name="рр1" localSheetId="41">'[1]р1 СНГ'!#REF!</definedName>
    <definedName name="рр1" localSheetId="48">'[1]р1 СНГ'!#REF!</definedName>
    <definedName name="рр1" localSheetId="49">'[1]р1 СНГ'!#REF!</definedName>
    <definedName name="рр1" localSheetId="50">'[1]р1 СНГ'!#REF!</definedName>
    <definedName name="рр1" localSheetId="52">'[1]р1 СНГ'!#REF!</definedName>
    <definedName name="рр1" localSheetId="53">'[1]р1 СНГ'!#REF!</definedName>
    <definedName name="рр1" localSheetId="54">'[1]р1 СНГ'!#REF!</definedName>
    <definedName name="рр1" localSheetId="56">'[1]р1 СНГ'!#REF!</definedName>
    <definedName name="рр1" localSheetId="51">'[1]р1 СНГ'!#REF!</definedName>
    <definedName name="рр1" localSheetId="55">'[1]р1 СНГ'!#REF!</definedName>
    <definedName name="рр1">'[1]р1 СНГ'!#REF!</definedName>
    <definedName name="укепкеп">#REF!,#REF!,#REF!,#REF!,#REF!,#REF!,#REF!,#REF!,#REF!,#REF!,#REF!,#REF!</definedName>
    <definedName name="упкек">#REF!</definedName>
    <definedName name="упкуп">#REF!</definedName>
    <definedName name="уппк">[5]usd_tod_buy_last!$A$1:$E$1369</definedName>
    <definedName name="ф77" localSheetId="14">#REF!</definedName>
    <definedName name="ф77" localSheetId="16">#REF!</definedName>
    <definedName name="ф77" localSheetId="36">#REF!</definedName>
    <definedName name="ф77" localSheetId="37">#REF!</definedName>
    <definedName name="ф77" localSheetId="38">#REF!</definedName>
    <definedName name="ф77" localSheetId="32">#REF!</definedName>
    <definedName name="ф77" localSheetId="35">#REF!</definedName>
    <definedName name="ф77" localSheetId="39">#REF!</definedName>
    <definedName name="ф77" localSheetId="41">#REF!</definedName>
    <definedName name="ф77" localSheetId="48">#REF!</definedName>
    <definedName name="ф77" localSheetId="62">#REF!</definedName>
    <definedName name="ф77" localSheetId="49">#REF!</definedName>
    <definedName name="ф77" localSheetId="50">#REF!</definedName>
    <definedName name="ф77" localSheetId="52">#REF!</definedName>
    <definedName name="ф77" localSheetId="53">#REF!</definedName>
    <definedName name="ф77" localSheetId="54">#REF!</definedName>
    <definedName name="ф77" localSheetId="56">#REF!</definedName>
    <definedName name="ф77" localSheetId="23">#REF!</definedName>
    <definedName name="ф77" localSheetId="51">#REF!</definedName>
    <definedName name="ф77" localSheetId="55">#REF!</definedName>
    <definedName name="ф77">#REF!</definedName>
    <definedName name="фыв">'[1]р1 СНГ'!#REF!</definedName>
    <definedName name="ывапрол">#REF!</definedName>
    <definedName name="ыввввв">#REF!</definedName>
  </definedNames>
  <calcPr calcId="144525"/>
</workbook>
</file>

<file path=xl/calcChain.xml><?xml version="1.0" encoding="utf-8"?>
<calcChain xmlns="http://schemas.openxmlformats.org/spreadsheetml/2006/main">
  <c r="B13" i="119" l="1"/>
  <c r="B12" i="119"/>
  <c r="B11" i="119"/>
  <c r="B10" i="119"/>
  <c r="B9" i="119"/>
  <c r="B8" i="119"/>
  <c r="B7" i="119"/>
  <c r="B6" i="119"/>
  <c r="B5" i="119"/>
  <c r="B4" i="119"/>
  <c r="B3" i="119"/>
  <c r="B2" i="119"/>
  <c r="B1" i="119"/>
  <c r="G14" i="82" l="1"/>
  <c r="H14" i="82" s="1"/>
  <c r="F14" i="82"/>
  <c r="D14" i="82"/>
  <c r="F13" i="82"/>
  <c r="E13" i="82"/>
  <c r="G13" i="82" s="1"/>
  <c r="H13" i="82" s="1"/>
  <c r="D13" i="82"/>
  <c r="G12" i="82"/>
  <c r="H12" i="82" s="1"/>
  <c r="F12" i="82"/>
  <c r="D12" i="82"/>
  <c r="G11" i="82"/>
  <c r="H11" i="82" s="1"/>
  <c r="F11" i="82"/>
  <c r="D11" i="82"/>
  <c r="G10" i="82"/>
  <c r="H10" i="82" s="1"/>
  <c r="F10" i="82"/>
  <c r="D10" i="82"/>
  <c r="G9" i="82"/>
  <c r="H9" i="82" s="1"/>
  <c r="F9" i="82"/>
  <c r="D9" i="82"/>
  <c r="G8" i="82"/>
  <c r="H8" i="82" s="1"/>
  <c r="F8" i="82"/>
  <c r="D8" i="82"/>
  <c r="G7" i="82"/>
  <c r="H7" i="82" s="1"/>
  <c r="F7" i="82"/>
  <c r="D7" i="82"/>
  <c r="G6" i="82"/>
  <c r="H6" i="82" s="1"/>
  <c r="F6" i="82"/>
  <c r="D6" i="82"/>
  <c r="M7" i="67"/>
  <c r="L7" i="67"/>
  <c r="K7" i="67"/>
  <c r="J7" i="67"/>
  <c r="I7" i="67"/>
  <c r="H7" i="67"/>
  <c r="G7" i="67"/>
  <c r="F7" i="67"/>
  <c r="E7" i="67"/>
  <c r="D7" i="67"/>
  <c r="C7" i="67"/>
  <c r="H7" i="66"/>
  <c r="G7" i="66"/>
  <c r="F7" i="66"/>
  <c r="E7" i="66"/>
  <c r="D7" i="66"/>
  <c r="C7" i="66"/>
  <c r="I11" i="64"/>
  <c r="K45" i="60"/>
  <c r="H45" i="60"/>
  <c r="K44" i="60"/>
  <c r="H44" i="60"/>
  <c r="K43" i="60"/>
  <c r="H43" i="60"/>
  <c r="K42" i="60"/>
  <c r="H42" i="60"/>
  <c r="K41" i="60"/>
  <c r="H41" i="60"/>
  <c r="K40" i="60"/>
  <c r="H40" i="60"/>
  <c r="K39" i="60"/>
  <c r="H39" i="60"/>
  <c r="K38" i="60"/>
  <c r="H38" i="60"/>
  <c r="K37" i="60"/>
  <c r="H37" i="60"/>
  <c r="K36" i="60"/>
  <c r="H36" i="60"/>
  <c r="K35" i="60"/>
  <c r="H35" i="60"/>
  <c r="E35" i="60"/>
  <c r="K34" i="60"/>
  <c r="H34" i="60"/>
  <c r="E34" i="60"/>
  <c r="K33" i="60"/>
  <c r="H33" i="60"/>
  <c r="E33" i="60"/>
  <c r="K32" i="60"/>
  <c r="H32" i="60"/>
  <c r="E32" i="60"/>
  <c r="K31" i="60"/>
  <c r="H31" i="60"/>
  <c r="E31" i="60"/>
  <c r="K30" i="60"/>
  <c r="H30" i="60"/>
  <c r="E30" i="60"/>
  <c r="K29" i="60"/>
  <c r="H29" i="60"/>
  <c r="E29" i="60"/>
  <c r="K28" i="60"/>
  <c r="H28" i="60"/>
  <c r="E28" i="60"/>
  <c r="K27" i="60"/>
  <c r="H27" i="60"/>
  <c r="E27" i="60"/>
  <c r="K26" i="60"/>
  <c r="H26" i="60"/>
  <c r="E26" i="60"/>
  <c r="K25" i="60"/>
  <c r="H25" i="60"/>
  <c r="E25" i="60"/>
  <c r="K24" i="60"/>
  <c r="H24" i="60"/>
  <c r="E24" i="60"/>
  <c r="K23" i="60"/>
  <c r="H23" i="60"/>
  <c r="E23" i="60"/>
  <c r="K22" i="60"/>
  <c r="H22" i="60"/>
  <c r="E22" i="60"/>
  <c r="K21" i="60"/>
  <c r="H21" i="60"/>
  <c r="E21" i="60"/>
  <c r="K20" i="60"/>
  <c r="H20" i="60"/>
  <c r="E20" i="60"/>
  <c r="K19" i="60"/>
  <c r="H19" i="60"/>
  <c r="E19" i="60"/>
  <c r="K18" i="60"/>
  <c r="H18" i="60"/>
  <c r="E18" i="60"/>
  <c r="K17" i="60"/>
  <c r="H17" i="60"/>
  <c r="E17" i="60"/>
  <c r="K16" i="60"/>
  <c r="H16" i="60"/>
  <c r="E16" i="60"/>
  <c r="K15" i="60"/>
  <c r="H15" i="60"/>
  <c r="E15" i="60"/>
  <c r="K14" i="60"/>
  <c r="H14" i="60"/>
  <c r="E14" i="60"/>
  <c r="K13" i="60"/>
  <c r="H13" i="60"/>
  <c r="E13" i="60"/>
  <c r="K12" i="60"/>
  <c r="H12" i="60"/>
  <c r="E12" i="60"/>
  <c r="K11" i="60"/>
  <c r="H11" i="60"/>
  <c r="E11" i="60"/>
  <c r="K10" i="60"/>
  <c r="H10" i="60"/>
  <c r="E10" i="60"/>
  <c r="K9" i="60"/>
  <c r="H9" i="60"/>
  <c r="E9" i="60"/>
  <c r="K8" i="60"/>
  <c r="H8" i="60"/>
  <c r="E8" i="60"/>
  <c r="K7" i="60"/>
  <c r="H7" i="60"/>
  <c r="E7" i="60"/>
  <c r="K6" i="60"/>
  <c r="H6" i="60"/>
  <c r="E6" i="60"/>
  <c r="K5" i="60"/>
  <c r="H5" i="60"/>
  <c r="E5" i="60"/>
  <c r="F5" i="41"/>
  <c r="E5" i="41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Депозиты всего</t>
        </r>
      </text>
    </comment>
  </commentList>
</comments>
</file>

<file path=xl/sharedStrings.xml><?xml version="1.0" encoding="utf-8"?>
<sst xmlns="http://schemas.openxmlformats.org/spreadsheetml/2006/main" count="2230" uniqueCount="1259">
  <si>
    <t>Название:</t>
  </si>
  <si>
    <t xml:space="preserve">Вклад отраслей в рост ВВП* </t>
  </si>
  <si>
    <t>Вклад</t>
  </si>
  <si>
    <t>Сельское хозяйство</t>
  </si>
  <si>
    <t>Промышленность</t>
  </si>
  <si>
    <t>Строительство</t>
  </si>
  <si>
    <t>Производство услуг</t>
  </si>
  <si>
    <t>Реальный рост ВВП</t>
  </si>
  <si>
    <t>Примечание: *вклад в рост валовой добавленной стоимости</t>
  </si>
  <si>
    <t>Источник: АРКС, расчеты НБРК</t>
  </si>
  <si>
    <t>к содержанию</t>
  </si>
  <si>
    <t>Динамика промышленного производства</t>
  </si>
  <si>
    <t>Горнодобывающая промышленность</t>
  </si>
  <si>
    <t>Обрабатывающая промышленность</t>
  </si>
  <si>
    <t>Производительность труда по промышленности</t>
  </si>
  <si>
    <t>Динамика промышленного производства*</t>
  </si>
  <si>
    <t>Примечание:*реальное изменение, в % к соответствующему периоду предыдущего года</t>
  </si>
  <si>
    <t>Источник: АРКС</t>
  </si>
  <si>
    <t>Динамика отраслей сферы услуг*</t>
  </si>
  <si>
    <t>Профессиональная, научная и техническая деятельность</t>
  </si>
  <si>
    <t>Операции с недвижимым
 имуществом</t>
  </si>
  <si>
    <t>Финансовая и страховая
 деятельность</t>
  </si>
  <si>
    <t>Информация и связь</t>
  </si>
  <si>
    <t xml:space="preserve">Транспорт </t>
  </si>
  <si>
    <t>Торговля</t>
  </si>
  <si>
    <t>Потребление домашних хозяйств</t>
  </si>
  <si>
    <t>Потребление органов гос.управления</t>
  </si>
  <si>
    <t>Валовое накопление основного капитала</t>
  </si>
  <si>
    <t xml:space="preserve">Изменение запасов </t>
  </si>
  <si>
    <t>Чистый экспорт</t>
  </si>
  <si>
    <t>Примечание:* реальное изменение, в % к соответствующему периоду предыдущего года</t>
  </si>
  <si>
    <t>Динамика инвестиций в основной капитал*</t>
  </si>
  <si>
    <t>Горнодобывающая 
промышленность</t>
  </si>
  <si>
    <t>Обрабатывающая
промышленность</t>
  </si>
  <si>
    <t>Транспорт и 
складирование</t>
  </si>
  <si>
    <t>Финансовая и страховая деятельность</t>
  </si>
  <si>
    <t>Операции с недвижимым имуществом</t>
  </si>
  <si>
    <t>Примечание: *реальное изменение, в % к соответствующему периоду предыдущего года</t>
  </si>
  <si>
    <t>Источники финансирования инвестиций в основной капитал</t>
  </si>
  <si>
    <t>Собственные средства</t>
  </si>
  <si>
    <t>Иностранные инвестиции</t>
  </si>
  <si>
    <t>Заемные средства</t>
  </si>
  <si>
    <t>Государственный бюджет</t>
  </si>
  <si>
    <t>Реальный рост инвестиций (правая ось)</t>
  </si>
  <si>
    <t>Вклад налоговых и других поступлений государственного бюджета в рост поступлений</t>
  </si>
  <si>
    <t xml:space="preserve">Прочие </t>
  </si>
  <si>
    <t>Неналоговые поступления</t>
  </si>
  <si>
    <t>Поступления от продажи основного капитала</t>
  </si>
  <si>
    <t>Поступления трансфертов</t>
  </si>
  <si>
    <t>Источник: МФ, расчеты НБРК</t>
  </si>
  <si>
    <t xml:space="preserve">Название: </t>
  </si>
  <si>
    <t>Параметры государственного бюджета*</t>
  </si>
  <si>
    <t>Дефицит к ВВП (правая ось)</t>
  </si>
  <si>
    <t>Ненефтяной дефицит** к ВВП (правая ось)</t>
  </si>
  <si>
    <t>Ненефтяные поступления к ВВП</t>
  </si>
  <si>
    <t>Поступления трансфертов к ВВП</t>
  </si>
  <si>
    <t>Долг Правительства к ВВП (правая ось)</t>
  </si>
  <si>
    <t>Название</t>
  </si>
  <si>
    <t>Динамика индексов мировых цен на сырьевые товары</t>
  </si>
  <si>
    <t>Источник: ThomsonReuters (Datastream), расчеты НБРК</t>
  </si>
  <si>
    <t>Товары</t>
  </si>
  <si>
    <t>Brent, за баррель</t>
  </si>
  <si>
    <t>Пшеница, за тонну</t>
  </si>
  <si>
    <t>Золото,  за тр. унцию</t>
  </si>
  <si>
    <t>Медь, за тонну</t>
  </si>
  <si>
    <t>Алюминий, за тонну</t>
  </si>
  <si>
    <t>Цинк, за тонну</t>
  </si>
  <si>
    <t>Железная руда, за тонну</t>
  </si>
  <si>
    <t xml:space="preserve">Основные параметры платежного баланса (за квартал, % к ВВП) </t>
  </si>
  <si>
    <t>Текущий счет</t>
  </si>
  <si>
    <t>Баланс товаров и услуг</t>
  </si>
  <si>
    <t>Баланс инвестиционных доходов</t>
  </si>
  <si>
    <t>Финансовый счет</t>
  </si>
  <si>
    <t>Прямые инвестиции</t>
  </si>
  <si>
    <t>Портфельные инвестиции</t>
  </si>
  <si>
    <t>Ошибки и пропуски</t>
  </si>
  <si>
    <t>Общий баланс</t>
  </si>
  <si>
    <t>Источник: НБРК</t>
  </si>
  <si>
    <t>Условия торговли (дек.2009 =100)</t>
  </si>
  <si>
    <t>Период</t>
  </si>
  <si>
    <t>Средние контрактные цены экспорта</t>
  </si>
  <si>
    <t>Средние контрактные цены импорта</t>
  </si>
  <si>
    <t>Условия торговли</t>
  </si>
  <si>
    <t xml:space="preserve">РЭОК и равновесный реальный обменный курс </t>
  </si>
  <si>
    <t>Равновесный реальный обменный курс</t>
  </si>
  <si>
    <t>Индекс реального эффективного обменного курса</t>
  </si>
  <si>
    <t>Отклонение индекса РЭОК от равновесного реального обменного курса(правая ось)</t>
  </si>
  <si>
    <t>Опережающий и совпадающий индикаторы казахстанской экономики</t>
  </si>
  <si>
    <t>КСИ</t>
  </si>
  <si>
    <t>КОИ</t>
  </si>
  <si>
    <t>Примечание: КОИ сдвинут вправо на 10 мес. с целью отражения его опережающего свойства</t>
  </si>
  <si>
    <t>"Глубина" развития финансовых отношений в Казахстане</t>
  </si>
  <si>
    <t xml:space="preserve">Наименование </t>
  </si>
  <si>
    <t>М3/ВВП</t>
  </si>
  <si>
    <t>Депозиты резидентов к ВВП</t>
  </si>
  <si>
    <t>Страховые премии к ВВП (правая ось)</t>
  </si>
  <si>
    <t>Пенсионные накопления к ВВП</t>
  </si>
  <si>
    <t>Примечание: данные по ВВП приведены к годовому выражению</t>
  </si>
  <si>
    <t>Источник:  АРКС, расчеты НБРК</t>
  </si>
  <si>
    <t>Зависимость реальной экономики от фондирования</t>
  </si>
  <si>
    <t>Транспорт и связь</t>
  </si>
  <si>
    <t>Прочие</t>
  </si>
  <si>
    <t>Отношение задолженности корпоративного сектора к активам копоративного сектора</t>
  </si>
  <si>
    <t>Отношение задолженности корпоративного сектора перед банками к обязательствам корпоративного сектора</t>
  </si>
  <si>
    <t>Коэффициенты</t>
  </si>
  <si>
    <t>Долг домашних хозяйств к ВВП</t>
  </si>
  <si>
    <t>Долг домашних хозяйств к активам</t>
  </si>
  <si>
    <t>Источник: АРКС, расчеты: НБРК</t>
  </si>
  <si>
    <t>Внешний долг банков и других секторов</t>
  </si>
  <si>
    <t>Наименование</t>
  </si>
  <si>
    <t xml:space="preserve">Примечание: *в годовом выражении </t>
  </si>
  <si>
    <t>**небанковские финансовые корпорации, нефинансовые корпорации, а также домашние хозяйства и некоммерческие организации, обслуживающие домашние хозяйства.</t>
  </si>
  <si>
    <t>Источник: АРКС, НБРК</t>
  </si>
  <si>
    <t xml:space="preserve">Изменение спроса и предложений на кредитные ресурсы, % респондентов </t>
  </si>
  <si>
    <t>Спрос на кредиты нефинансовых организаций</t>
  </si>
  <si>
    <t xml:space="preserve">Спрос на ипотечные кредиты </t>
  </si>
  <si>
    <t xml:space="preserve">Спрос на потребительские кредиты </t>
  </si>
  <si>
    <t>Желание кредитовать нефинасовые организации</t>
  </si>
  <si>
    <t>Желание предоставлять ипотечные кредиты</t>
  </si>
  <si>
    <t>Желание предоставлять потребительские кредиты</t>
  </si>
  <si>
    <t xml:space="preserve">               </t>
  </si>
  <si>
    <t>Примечание: Результаты представлены в виде чистого процентного изменения, которое рассчитывается как разница % респондентов, отметивших увеличение / смягчение того или иного параметра, и % респондентов, отметивших снижение / ужесточение того или иного параметра. В данном случае в диаграмме представлены изменения фактического спроса и желание кредитовать.</t>
  </si>
  <si>
    <t>Изменение кредитной политики банков</t>
  </si>
  <si>
    <t>Кредитная политика в отношении юридических лиц</t>
  </si>
  <si>
    <t>Кредитная политика в отношении физических лиц (ипотека)</t>
  </si>
  <si>
    <t>Кредитная политика  в отношении физических лиц (потребительские кредиты)</t>
  </si>
  <si>
    <t>Примечание: Результаты представлены в виде чистого процентного изменения, которое рассчитывается как разница % респондентов, отметивших увеличение / смягчение того или иного параметра, и % респондентов, отметивших снижение / ужесточение того или иного параметра</t>
  </si>
  <si>
    <t>Доля страховых премий по видам экономической деятельности в общем объеме страховых премий</t>
  </si>
  <si>
    <t>№ п/п</t>
  </si>
  <si>
    <t>Наименование вида экономической деятельности</t>
  </si>
  <si>
    <t>Финансовая деятельность</t>
  </si>
  <si>
    <t>Физические лица</t>
  </si>
  <si>
    <t>Итого</t>
  </si>
  <si>
    <t>Структура финансового сектора</t>
  </si>
  <si>
    <t>Количество финансовых институтов</t>
  </si>
  <si>
    <t>Банки</t>
  </si>
  <si>
    <t>Страховые организации</t>
  </si>
  <si>
    <t>Профессиональные участники РЦБ*</t>
  </si>
  <si>
    <t>Накопительные пенсионные фонды</t>
  </si>
  <si>
    <t>Организаторы торгов</t>
  </si>
  <si>
    <t>Ипотечные организации</t>
  </si>
  <si>
    <t>Организации, осуществляющие отдельные виды банковских операций</t>
  </si>
  <si>
    <t xml:space="preserve">Примечание: *Количество действующих лицензий на проведение деятельности на рынке ценных бумаг. Показатель отражает совокупное количество брокеров-дилеров, регистраторов, организаций по управлению пенсионными активами, управляющих инвестиционными портфелями, кастодианов и трансфер-агентов </t>
  </si>
  <si>
    <t xml:space="preserve">5 крупнейших финансовых институтов </t>
  </si>
  <si>
    <t>Финансовые институты с иностранным участием</t>
  </si>
  <si>
    <t>Наименование показателя</t>
  </si>
  <si>
    <t xml:space="preserve"> 1.01.2012</t>
  </si>
  <si>
    <t xml:space="preserve"> 01.10.2012</t>
  </si>
  <si>
    <t xml:space="preserve"> 01.01.2012</t>
  </si>
  <si>
    <t>Доля 5 крупнейших банков по активам</t>
  </si>
  <si>
    <t>-</t>
  </si>
  <si>
    <t>Доля иностранных банков по активам</t>
  </si>
  <si>
    <t>Страховые (перестраховочные) организации в след. отраслях:</t>
  </si>
  <si>
    <t xml:space="preserve">Накопительные пенсионные фонды </t>
  </si>
  <si>
    <t>Циклическая компонента кредитов экономике (правая ось)*</t>
  </si>
  <si>
    <t>Первая главная компонента (со знаком минус)</t>
  </si>
  <si>
    <t>Примечание: *временной ряд кредитов экономике без учета сезонности и тренда</t>
  </si>
  <si>
    <t>Третья главная компонента</t>
  </si>
  <si>
    <t>Циклическая компонента ссудного портфеля банков</t>
  </si>
  <si>
    <t>Примечание: *временной ряд ссудного портфеля банков без учета сезонности и тренда</t>
  </si>
  <si>
    <t>Основные показатели валютного рынка</t>
  </si>
  <si>
    <t>Нетто-продажа долларов США обменными пунктами</t>
  </si>
  <si>
    <t>Объем торгов на межбанковском рынке</t>
  </si>
  <si>
    <t>Источник: НБРК, КФБ</t>
  </si>
  <si>
    <t>Изменения уровня доходности по сделкам NDF тенге к доллару США</t>
  </si>
  <si>
    <t>Date</t>
  </si>
  <si>
    <t>NDF KZT 12M</t>
  </si>
  <si>
    <t>Асимметрия биржевого рынка американского доллара</t>
  </si>
  <si>
    <t>Дата торгов</t>
  </si>
  <si>
    <t>Модифицированный индекс асимметрии рынка</t>
  </si>
  <si>
    <t>Индекс асимметрии рынка</t>
  </si>
  <si>
    <t>Индекс ликвидности биржевого рынка американского доллара (по сделкам USD_TOD)</t>
  </si>
  <si>
    <t>Индекс ликвидности рынка USD_TOD</t>
  </si>
  <si>
    <t>Операции НБРК на внутреннем рынке</t>
  </si>
  <si>
    <t>Cальдо операций НБРК на денежном рынке ("-" - изъятие, "+" - увеличение ликвидности)</t>
  </si>
  <si>
    <t>Нетто-участие НБРК на валютном рынке ("-" - продажа валюты, "+" - покупка валюты)</t>
  </si>
  <si>
    <t>Чистое изъятие ликвидности ("-" - изъятие ликвидности, "+" - увеличение ликвидности)</t>
  </si>
  <si>
    <t>12,2011</t>
  </si>
  <si>
    <t>Индикаторы межбанковского денежного рынка</t>
  </si>
  <si>
    <t>Дата расчета индикатора</t>
  </si>
  <si>
    <t>Индикатор TWINA</t>
  </si>
  <si>
    <t>Индикатор TONIA</t>
  </si>
  <si>
    <t>% годовых</t>
  </si>
  <si>
    <t>Источник: КФБ</t>
  </si>
  <si>
    <t xml:space="preserve">Ставки по срокам обращения и объемы ГЦБ МФРК </t>
  </si>
  <si>
    <t>Источник: КФБ, расчеты НБРК</t>
  </si>
  <si>
    <t>Изменения спроса на тенговую ликвидность на денежном рынке</t>
  </si>
  <si>
    <t>май 2012 года</t>
  </si>
  <si>
    <t>август 2012 года</t>
  </si>
  <si>
    <t>Динамика совокупного оборота рынка акций</t>
  </si>
  <si>
    <t>Капитализация и доходность рынка акций</t>
  </si>
  <si>
    <t>1-я категория</t>
  </si>
  <si>
    <t>Листинг А (до сентября 2008 года)</t>
  </si>
  <si>
    <t>2-я категория</t>
  </si>
  <si>
    <t>Листинг В (до сентября 2008 года)</t>
  </si>
  <si>
    <t>3-я категория</t>
  </si>
  <si>
    <t>Нелистинговые ЦБ (до сентября 2008 года)</t>
  </si>
  <si>
    <t>Всего</t>
  </si>
  <si>
    <t>Динамика совокупного оборота рынка облигаций</t>
  </si>
  <si>
    <t>Рынок долговых НЦБ, объёмы торгов</t>
  </si>
  <si>
    <t>Капитализация и доходность рынка корпоративных облигаций</t>
  </si>
  <si>
    <t>Композитные индикаторы стресса финансового рынка и банковского стресса</t>
  </si>
  <si>
    <t>Примечание: КИСФР  сдвинут вправо на 15 месяцев с целью  отражения его опережающего свойства.
Прогноз отмечен затемненной областью.</t>
  </si>
  <si>
    <t>Процентное изменение ссудного портфеля по группе</t>
  </si>
  <si>
    <t>Процентное изменение неработающих займов по группе</t>
  </si>
  <si>
    <t>Вклад группы в прирост ссудного портфеля (правая ось)</t>
  </si>
  <si>
    <t>Вклад группы в прирост неработающих займов (правая ось)</t>
  </si>
  <si>
    <t xml:space="preserve">1 группа </t>
  </si>
  <si>
    <t xml:space="preserve">2 группа </t>
  </si>
  <si>
    <t xml:space="preserve">3 группа </t>
  </si>
  <si>
    <t xml:space="preserve">4 группа </t>
  </si>
  <si>
    <t>Структура активов в разбивке по группам банков, %</t>
  </si>
  <si>
    <t>01.2012</t>
  </si>
  <si>
    <t>10.2012</t>
  </si>
  <si>
    <t>Вклады и корр. счета</t>
  </si>
  <si>
    <t>Займы и операции РЕПО</t>
  </si>
  <si>
    <t>Ценные бумаги и ПФИ</t>
  </si>
  <si>
    <t>Отношение процентной маржи к средним активам, приносящим доход (правая ось)</t>
  </si>
  <si>
    <t>Начисленное вознаграждение</t>
  </si>
  <si>
    <t>Деньги и драг. металлы</t>
  </si>
  <si>
    <t>ОС и НМА</t>
  </si>
  <si>
    <t>Прочие дебиторы</t>
  </si>
  <si>
    <t>Примечания:</t>
  </si>
  <si>
    <t xml:space="preserve"> 1) информация по структуре активов представлена с учетом премий/дисконтов, положительных/отрицательных корректировок, а также за минусом сформированных провизий; </t>
  </si>
  <si>
    <t xml:space="preserve"> 2) процентная маржа на 01.10.2012г. приведена в годовое выражение; </t>
  </si>
  <si>
    <t xml:space="preserve"> 3) средние активы, приносящие доход, рассчитаны как среднее  значение на начало (01.01.2012г.) и на конец (01.10.2012г.)  периода;</t>
  </si>
  <si>
    <t xml:space="preserve"> 4) отношение маржи к активам, приносящим доход, рассчитаны без учета корреспондентских счетов; </t>
  </si>
  <si>
    <t xml:space="preserve"> 5) ОС и НМА – основные средства и нематериальные активы.</t>
  </si>
  <si>
    <t xml:space="preserve">    </t>
  </si>
  <si>
    <t xml:space="preserve"> Структура кредитного портфеля банков в разбивке по группам и доля сформированных провизий по портфелю, %</t>
  </si>
  <si>
    <t>01.2011</t>
  </si>
  <si>
    <t>Выполнение банками минимальных резервных требований</t>
  </si>
  <si>
    <t>Избыточные резервы</t>
  </si>
  <si>
    <t>Итого МРТ</t>
  </si>
  <si>
    <t>Итого резервных активов</t>
  </si>
  <si>
    <t>Выполнение банками пруденциальных нормативов ликвидности</t>
  </si>
  <si>
    <t>Наименование показателя:</t>
  </si>
  <si>
    <t>Дата</t>
  </si>
  <si>
    <t xml:space="preserve">к4 </t>
  </si>
  <si>
    <t>к4-1</t>
  </si>
  <si>
    <t xml:space="preserve">к4-2 </t>
  </si>
  <si>
    <t xml:space="preserve">к4-3 </t>
  </si>
  <si>
    <t>01.2010</t>
  </si>
  <si>
    <t>04.2012</t>
  </si>
  <si>
    <t>07.2012</t>
  </si>
  <si>
    <t xml:space="preserve"> Примечание:</t>
  </si>
  <si>
    <t>1) МРТ – минимальные резервные требования - доля от суммы обязательств, которую банк поддерживает в виде наличных денег в кассе и денег на корреспондентских счетах в Национальном Банке</t>
  </si>
  <si>
    <t>2) к4 – отношение среднемесячного размера (СР) высоколиквидных активов (ВА) к СР обязательств до востребования (к4=0,3);</t>
  </si>
  <si>
    <t>к4-1 – отношение СРВА к СР обязательств со сроком до 7 дней (к4-1=1);</t>
  </si>
  <si>
    <t>к4-2 – отношение СР активов до 1 месяца к СР обязательств до 1 месяца (к4-2=0,9);</t>
  </si>
  <si>
    <t>к4-3 – отношение СР активов до 3 месяцев к СР обязательств до 3 месяцев (к4-3=0,8)</t>
  </si>
  <si>
    <t>Активы и обязательства по срокам до погашения</t>
  </si>
  <si>
    <t>Активы</t>
  </si>
  <si>
    <t>Обязательства</t>
  </si>
  <si>
    <t>10.2009</t>
  </si>
  <si>
    <t>10.2010</t>
  </si>
  <si>
    <t>10.2011</t>
  </si>
  <si>
    <t>Отношение краткосрочных активов / обязательств к совокупным активам / обязательствам банков</t>
  </si>
  <si>
    <t>до востребования</t>
  </si>
  <si>
    <t>до 1 месяца</t>
  </si>
  <si>
    <t>до 3 месяцев</t>
  </si>
  <si>
    <t>02.2012</t>
  </si>
  <si>
    <t>03.2012</t>
  </si>
  <si>
    <t>05.2012</t>
  </si>
  <si>
    <t>06.2012</t>
  </si>
  <si>
    <t>08.2012</t>
  </si>
  <si>
    <t>09.2012</t>
  </si>
  <si>
    <t>Структура фондирования по срокам</t>
  </si>
  <si>
    <t xml:space="preserve">До 1 года </t>
  </si>
  <si>
    <t>Больше 1 года</t>
  </si>
  <si>
    <t xml:space="preserve">Вклады клиентов </t>
  </si>
  <si>
    <t>Займы привлеченные</t>
  </si>
  <si>
    <t xml:space="preserve">Субординированный долг </t>
  </si>
  <si>
    <t xml:space="preserve">Выпущенные в обращение ЦБ </t>
  </si>
  <si>
    <t>Межбанковские вклады и займы</t>
  </si>
  <si>
    <t xml:space="preserve">Внешнее фондирование </t>
  </si>
  <si>
    <t>Совокупные обязательства</t>
  </si>
  <si>
    <t xml:space="preserve">Депозитная база банков </t>
  </si>
  <si>
    <t xml:space="preserve">Депозиты юридических лиц </t>
  </si>
  <si>
    <t>Депозиты АО «ФНБ «Самрук-Казына» и дочерних организаций</t>
  </si>
  <si>
    <t>Депозиты иных организаций с государственным участием</t>
  </si>
  <si>
    <t>Депозиты физических лиц</t>
  </si>
  <si>
    <t>Структура вкладов клиентов банков</t>
  </si>
  <si>
    <t>Текущие счета</t>
  </si>
  <si>
    <t>До востребования</t>
  </si>
  <si>
    <t xml:space="preserve">Срочные </t>
  </si>
  <si>
    <t>Условные</t>
  </si>
  <si>
    <t>Вклады юридических лиц</t>
  </si>
  <si>
    <t>Вклады физических лиц</t>
  </si>
  <si>
    <t>Валовые притоки и оттоки депозитов физических лиц и их перераспределение</t>
  </si>
  <si>
    <t>06.2010</t>
  </si>
  <si>
    <t>09.2010</t>
  </si>
  <si>
    <t>12.2010</t>
  </si>
  <si>
    <t>03.2011</t>
  </si>
  <si>
    <t>06.2011</t>
  </si>
  <si>
    <t>09.2011</t>
  </si>
  <si>
    <t>12.2011</t>
  </si>
  <si>
    <t>Перераспределение депозитов</t>
  </si>
  <si>
    <t>Валовый отток депозитов</t>
  </si>
  <si>
    <t>Прирост краткосрочных депозитов в тенге (правая ось)</t>
  </si>
  <si>
    <t>Прирост долгосрочных депозитов в тенге (правая ось)</t>
  </si>
  <si>
    <t xml:space="preserve">Коэффициент покрытия активов обязательствами по срокам до погашения </t>
  </si>
  <si>
    <t>В иностранной валюте</t>
  </si>
  <si>
    <t>В национальной валюте</t>
  </si>
  <si>
    <t xml:space="preserve">Индексы средних сроков до возврата выданных кредитов и погашения привлеченных обязательств, их влияние на темпы роста кредитования </t>
  </si>
  <si>
    <t>Прирост кредитов корпоративному сектору*</t>
  </si>
  <si>
    <t>Прирост потребительского кредитования*</t>
  </si>
  <si>
    <t>Прирост ипотечных жилищных займов*</t>
  </si>
  <si>
    <t>Потенциальный спрос со стороны институциональных инвесторов</t>
  </si>
  <si>
    <t>783,5</t>
  </si>
  <si>
    <t>616,5</t>
  </si>
  <si>
    <t>167,0</t>
  </si>
  <si>
    <t>Источник: оценка НБРК</t>
  </si>
  <si>
    <t xml:space="preserve">Валютная позиция </t>
  </si>
  <si>
    <t>Валютная позиция по балансу</t>
  </si>
  <si>
    <t>Нетто валютная позиция</t>
  </si>
  <si>
    <t xml:space="preserve"> 10.2012</t>
  </si>
  <si>
    <t>Структура внебалансовых операций банков с производными финансовыми инструментами</t>
  </si>
  <si>
    <t>Хеджирование</t>
  </si>
  <si>
    <t>Валютный форвард</t>
  </si>
  <si>
    <t>Опционные контракты "колл"</t>
  </si>
  <si>
    <t>Опционные контракты "пут"</t>
  </si>
  <si>
    <t xml:space="preserve">Плавающий процентный своп </t>
  </si>
  <si>
    <t>Фиксированный процентный своп</t>
  </si>
  <si>
    <t>Валютный своп</t>
  </si>
  <si>
    <t>Прочие ПФИ</t>
  </si>
  <si>
    <t>1 группа</t>
  </si>
  <si>
    <t>2 группа</t>
  </si>
  <si>
    <t>3 группа</t>
  </si>
  <si>
    <t>Изменение коэффициентов достаточности k2 и k1-2 по мультифакторной портфельной модели</t>
  </si>
  <si>
    <t>k2 базовый сценарий</t>
  </si>
  <si>
    <t>k2 стресс сценарий</t>
  </si>
  <si>
    <t>Изменение коэффициентов достаточности k2  по мультифакторной портфельной модели</t>
  </si>
  <si>
    <t>Примечание: Рассчитано для 18 банков</t>
  </si>
  <si>
    <t>Изменение коэффициентов достаточности k1-2  по мультифакторной портфельной модели</t>
  </si>
  <si>
    <t>Уровень докапитализации по k1-1 в динамике</t>
  </si>
  <si>
    <t>Потери капитала банков</t>
  </si>
  <si>
    <t>Толщина круга показывает количество банков, нарушивших норматив  достаточности капитала</t>
  </si>
  <si>
    <t>Страна</t>
  </si>
  <si>
    <t>Основной капитал (СЕТ1)</t>
  </si>
  <si>
    <t>Консервационный буфер</t>
  </si>
  <si>
    <t>Основной капитал + консервационный буфер</t>
  </si>
  <si>
    <t>Контрциклический буфер</t>
  </si>
  <si>
    <t>Буфер для системообразующих банков</t>
  </si>
  <si>
    <t>Срок введения</t>
  </si>
  <si>
    <t>2013-2019</t>
  </si>
  <si>
    <t>Казахстан
(2013-2019)</t>
  </si>
  <si>
    <t>Австрия
(2013-2016)</t>
  </si>
  <si>
    <t>2013-2016</t>
  </si>
  <si>
    <t>Швеция **
(2013-2016)</t>
  </si>
  <si>
    <t>Швейцария*
(2013-2018)</t>
  </si>
  <si>
    <t>2013-2018</t>
  </si>
  <si>
    <t>Швейцария**
(2013-2018)</t>
  </si>
  <si>
    <t>Индия
(2013-2018)</t>
  </si>
  <si>
    <t>Китай
(2013-2019)</t>
  </si>
  <si>
    <t>Филипины
(2013-2014)</t>
  </si>
  <si>
    <t>2013-2014</t>
  </si>
  <si>
    <t>Сингапур
(2015-2019)</t>
  </si>
  <si>
    <t>2015-2019</t>
  </si>
  <si>
    <t>Отклонение соотношения кредитов экономике к ВВП от тренда</t>
  </si>
  <si>
    <t>Тренд при росте кредитования 60% в год</t>
  </si>
  <si>
    <t>Отклонение при росте кредитования 60% в год</t>
  </si>
  <si>
    <t>Скользящий тренд при росте кредитования 13% в год</t>
  </si>
  <si>
    <t>Отклонение при росте кредитования 13% в год от скользящего тренда</t>
  </si>
  <si>
    <t>Весь тренд при росте кредитования 13% в год</t>
  </si>
  <si>
    <t>Отклонение при росте кредитования 13% в год от тренда за весь период</t>
  </si>
  <si>
    <t>Пороговое значение отклонения</t>
  </si>
  <si>
    <t>Распределение нагрузки во времени</t>
  </si>
  <si>
    <t>Структура премий и выплат по классам страхования</t>
  </si>
  <si>
    <t>Обязательное страхование</t>
  </si>
  <si>
    <t>Страхование жизни</t>
  </si>
  <si>
    <t>Аннуитетное страхование</t>
  </si>
  <si>
    <t>Страхование от несчастных случаев</t>
  </si>
  <si>
    <t>Страхование на случай болезни</t>
  </si>
  <si>
    <t>Добровольное имущественное страхование</t>
  </si>
  <si>
    <t>Премии</t>
  </si>
  <si>
    <t>04.2011</t>
  </si>
  <si>
    <t>07.2011</t>
  </si>
  <si>
    <t>Выплаты</t>
  </si>
  <si>
    <t xml:space="preserve">Структура перестрахования </t>
  </si>
  <si>
    <t>Передано на перестрахование</t>
  </si>
  <si>
    <t>Передано на перестрахование нерезидентам</t>
  </si>
  <si>
    <t>Возмещение по рискам, полученное по договорам перестрахования от нерезидентов</t>
  </si>
  <si>
    <t>Страновая структура перестрахования</t>
  </si>
  <si>
    <t>01.2006</t>
  </si>
  <si>
    <t>01.2007</t>
  </si>
  <si>
    <t>01.2008</t>
  </si>
  <si>
    <t>01.2009</t>
  </si>
  <si>
    <t>Казахстан</t>
  </si>
  <si>
    <t>РФ</t>
  </si>
  <si>
    <t>Великобритания</t>
  </si>
  <si>
    <t>Германия</t>
  </si>
  <si>
    <t>Швейцария</t>
  </si>
  <si>
    <t>США</t>
  </si>
  <si>
    <t>Другие</t>
  </si>
  <si>
    <t>Структура инвестиционного портфеля страховых организаций</t>
  </si>
  <si>
    <t xml:space="preserve">Финансовые инструменты </t>
  </si>
  <si>
    <t>Операции "Обратное РЕПО"</t>
  </si>
  <si>
    <t>Ценные бумаги международных финансовых организаций</t>
  </si>
  <si>
    <t>Прочие финансовые инструменты</t>
  </si>
  <si>
    <t xml:space="preserve">Динамика расходов по выплате комиссионного вознаграждения по страховой деятельности </t>
  </si>
  <si>
    <t>10.2007</t>
  </si>
  <si>
    <t>10.2008</t>
  </si>
  <si>
    <t>Страховые премии, принятые по договорам страхования</t>
  </si>
  <si>
    <t>Расходы по выплате комиссионного вознаграждения по страховой деятельности</t>
  </si>
  <si>
    <t>Охват населения накопительной пенсионной системой</t>
  </si>
  <si>
    <t>Население отчисляющее взносы в НПС</t>
  </si>
  <si>
    <t>Население занятое в экономике</t>
  </si>
  <si>
    <t>Доля отчисляющих взносы к занятым в экономике</t>
  </si>
  <si>
    <t>Источник: АРКС, МТСЗН, расчеты НБРК</t>
  </si>
  <si>
    <t>Средние сроки накопления и расходования накопленной пенсии мужчинами и женщинами</t>
  </si>
  <si>
    <t>Накопление</t>
  </si>
  <si>
    <t>Расходование</t>
  </si>
  <si>
    <t>Мужчины</t>
  </si>
  <si>
    <t>Женщины</t>
  </si>
  <si>
    <t>Источник: АРКС, оценка НБРК</t>
  </si>
  <si>
    <t xml:space="preserve">Динамика уровня доходности пенсионных активов и инфляции </t>
  </si>
  <si>
    <t>Накопленная средневзвешенная доходность НПФ</t>
  </si>
  <si>
    <t>Накопленная инфляция</t>
  </si>
  <si>
    <t>Источник: АРКС, НБРК, расчеты НБРК</t>
  </si>
  <si>
    <t xml:space="preserve">Динамика эффективной доходности основных видов ГЦБ и инфляции </t>
  </si>
  <si>
    <t>Ноты НБРК</t>
  </si>
  <si>
    <t>МЕККАМ</t>
  </si>
  <si>
    <t>МЕОКАМ</t>
  </si>
  <si>
    <t>МЕУКАМ</t>
  </si>
  <si>
    <t>Инфляция*</t>
  </si>
  <si>
    <t>Примечание: *в % к соответствующему месяцу предыдущего года</t>
  </si>
  <si>
    <t>Источник: АРКС, МФРК, НБРК</t>
  </si>
  <si>
    <t xml:space="preserve">Структура умеренного инвестиционного портфеля </t>
  </si>
  <si>
    <t>Деньги</t>
  </si>
  <si>
    <t>ГЦБ</t>
  </si>
  <si>
    <t>Иностранные ЦБ</t>
  </si>
  <si>
    <t>Акции</t>
  </si>
  <si>
    <t>Облигации</t>
  </si>
  <si>
    <t>Вклады</t>
  </si>
  <si>
    <t>Золото</t>
  </si>
  <si>
    <t xml:space="preserve">Структура консервативного инвестиционного портфеля </t>
  </si>
  <si>
    <t>Динамика кредитной активности и уровня риска неплатежеспособности небанковских организаций</t>
  </si>
  <si>
    <t xml:space="preserve">Займы </t>
  </si>
  <si>
    <t>Провизии</t>
  </si>
  <si>
    <t>Отношение собственного капитала к обязательствам (правая ось)</t>
  </si>
  <si>
    <t>Изменение качества ссудного портфеля небанковских организаций</t>
  </si>
  <si>
    <t xml:space="preserve">Динамика ссудного портфеля ипотечных организаций </t>
  </si>
  <si>
    <t>Изменение качества ссудного портфеля ипотечных организаций</t>
  </si>
  <si>
    <t>на 01.10.2011</t>
  </si>
  <si>
    <t>на 01.10.2012</t>
  </si>
  <si>
    <t>Количество брокеров-дилеров (небанковских организаций)</t>
  </si>
  <si>
    <t>Брокеры–дилеры небанковские организации, из них:</t>
  </si>
  <si>
    <t>I категории</t>
  </si>
  <si>
    <t>Изменение за 9 мес. 2012 года, в %</t>
  </si>
  <si>
    <t>6 688</t>
  </si>
  <si>
    <t>-46,3</t>
  </si>
  <si>
    <t>1 237</t>
  </si>
  <si>
    <t>34,2</t>
  </si>
  <si>
    <t>5 451</t>
  </si>
  <si>
    <t>-53,9</t>
  </si>
  <si>
    <t>4 551</t>
  </si>
  <si>
    <t>-60,5</t>
  </si>
  <si>
    <t>-375,2**</t>
  </si>
  <si>
    <t>-396,2</t>
  </si>
  <si>
    <t>- 5,6</t>
  </si>
  <si>
    <t>Примечание: * - с учетом брокеров-дилеров участников РФЦА</t>
  </si>
  <si>
    <t>Инвестиционный портфель акционерных инвестиционных фондов на 01.10.2012 г.</t>
  </si>
  <si>
    <t>НЦБ эмитентов РК</t>
  </si>
  <si>
    <t>Паи инвестиционных фондов</t>
  </si>
  <si>
    <t>Земельные участки</t>
  </si>
  <si>
    <t>Здания и сооружения</t>
  </si>
  <si>
    <t>Строящиеся и реконструируемые объекты недвижимого имущества</t>
  </si>
  <si>
    <t>Права землепользования и недропользования</t>
  </si>
  <si>
    <t>Инвестиции инвестиционного фонда в капитал юридических лиц, не являющихся АО</t>
  </si>
  <si>
    <t>Прочие активы/дебиторская задолженность</t>
  </si>
  <si>
    <t>Итого:</t>
  </si>
  <si>
    <t>Инвестиционный портфель паевых инвестиционных фондов на 01.10.2012 г.</t>
  </si>
  <si>
    <t>НЦБ иностранных эмитентов</t>
  </si>
  <si>
    <t>Инвестиции в капитал юридических лиц, не являющихся АО</t>
  </si>
  <si>
    <t>Потоки платежей в платежных системах Казахстана</t>
  </si>
  <si>
    <t>Система</t>
  </si>
  <si>
    <t>9 мес. 2012*</t>
  </si>
  <si>
    <t>МСПД</t>
  </si>
  <si>
    <t>СМК</t>
  </si>
  <si>
    <t>Количество платежей, в млн.транзакций</t>
  </si>
  <si>
    <t>Изменение объема платежей, в %  (правая ось)</t>
  </si>
  <si>
    <t>Изменение количества платежей, в %  (правая ось)</t>
  </si>
  <si>
    <t>Объемы платежей в разрезе видов назначения платежей</t>
  </si>
  <si>
    <t>Изменение</t>
  </si>
  <si>
    <t>в % к общему объему</t>
  </si>
  <si>
    <t xml:space="preserve">в % </t>
  </si>
  <si>
    <t>Операции с иностранной валютой  и драгоценными металлами</t>
  </si>
  <si>
    <t>Депозиты</t>
  </si>
  <si>
    <t>Займы</t>
  </si>
  <si>
    <t>Ценные бумаги, векселя и депозитные сертификаты, выпущенные нерезидентами РК</t>
  </si>
  <si>
    <t>Ценные бумаги и векселя, выпущенные резидентами РК</t>
  </si>
  <si>
    <t>Товары и нематериальные активы</t>
  </si>
  <si>
    <t>Услуги</t>
  </si>
  <si>
    <t>Прочие платежи*</t>
  </si>
  <si>
    <t>9 мес. 2012</t>
  </si>
  <si>
    <t>Показатели</t>
  </si>
  <si>
    <t>Платежные документы, зарегестрированные в очереди</t>
  </si>
  <si>
    <t>Количество документов, в ед. (правая ось)</t>
  </si>
  <si>
    <t>Из них, неисполненные (отозванные) платежные документы</t>
  </si>
  <si>
    <t>Платежные документы, зарегистрированные в очереди</t>
  </si>
  <si>
    <t>Неисполненные платежные документы</t>
  </si>
  <si>
    <t>Коэффициент оборачиваемости денег в СМК в  среднем за период (правая ось)</t>
  </si>
  <si>
    <t>Прогноз платежного баланса на 2012-2015гг., млрд. долл. США</t>
  </si>
  <si>
    <t>(по состоянию на ноябрь 2012г.)</t>
  </si>
  <si>
    <t>2013 (прогноз)</t>
  </si>
  <si>
    <t>2014 (прогноз)</t>
  </si>
  <si>
    <t>2015 (прогноз)</t>
  </si>
  <si>
    <t>факт</t>
  </si>
  <si>
    <t>оценка</t>
  </si>
  <si>
    <t>60 долл. США</t>
  </si>
  <si>
    <t>90 долл. США</t>
  </si>
  <si>
    <t>120 долл. США</t>
  </si>
  <si>
    <t>А. Текущий счет</t>
  </si>
  <si>
    <t>в % к ВВП</t>
  </si>
  <si>
    <t>4,0</t>
  </si>
  <si>
    <t xml:space="preserve">   Торговый баланс</t>
  </si>
  <si>
    <t xml:space="preserve">       Экспорт (fob)</t>
  </si>
  <si>
    <t xml:space="preserve">       Импорт (fob)</t>
  </si>
  <si>
    <t xml:space="preserve">   Баланс услуг</t>
  </si>
  <si>
    <t xml:space="preserve">   Баланс доходов и трансфертов</t>
  </si>
  <si>
    <t>B. Счет операций с капиталом и финансами</t>
  </si>
  <si>
    <t>В-1. Счет операций с капиталом и финансами (за искл. краткосрочного капитала)</t>
  </si>
  <si>
    <t xml:space="preserve">  Прямые инвестиции (нетто)</t>
  </si>
  <si>
    <t xml:space="preserve">  Портфельные инвестиции </t>
  </si>
  <si>
    <t xml:space="preserve">  Другие долгосрочные инвестиции (нетто)</t>
  </si>
  <si>
    <t>1,3</t>
  </si>
  <si>
    <t>B-2. Краткосрочный капитал</t>
  </si>
  <si>
    <t>C. Общий баланс</t>
  </si>
  <si>
    <t xml:space="preserve">   Резервные активы НБК</t>
  </si>
  <si>
    <t>Справочно:</t>
  </si>
  <si>
    <t>Кросс-корреляция между главными компонентами и эталонными рядами</t>
  </si>
  <si>
    <t>Первая главная компонента (PC1)</t>
  </si>
  <si>
    <t>Вторая главная компонента (PC2)</t>
  </si>
  <si>
    <t>Третья главная компонента (PC3)</t>
  </si>
  <si>
    <t>Четвертая главная компонента (PC4)</t>
  </si>
  <si>
    <t>Макроэкономические показатели</t>
  </si>
  <si>
    <t>Коэффициент корреляции</t>
  </si>
  <si>
    <t>Опережение (+)/</t>
  </si>
  <si>
    <t>Отставание (-)</t>
  </si>
  <si>
    <t xml:space="preserve">ВВП </t>
  </si>
  <si>
    <t>-47,6%</t>
  </si>
  <si>
    <t>-3 кв.</t>
  </si>
  <si>
    <t>-49,6%</t>
  </si>
  <si>
    <t>+ 12 кв.</t>
  </si>
  <si>
    <t>-44,2%</t>
  </si>
  <si>
    <t>+ 6 кв.</t>
  </si>
  <si>
    <t>-48,7%</t>
  </si>
  <si>
    <t>- 4 кв.</t>
  </si>
  <si>
    <t xml:space="preserve">Кредиты экономике </t>
  </si>
  <si>
    <t>-96,8%</t>
  </si>
  <si>
    <t>+ 3 кв.</t>
  </si>
  <si>
    <t>55,0%</t>
  </si>
  <si>
    <t>-37,7%</t>
  </si>
  <si>
    <t>- 6 кв.</t>
  </si>
  <si>
    <t>-93,2%</t>
  </si>
  <si>
    <t>-56,7%</t>
  </si>
  <si>
    <t>57,9%</t>
  </si>
  <si>
    <t>-41,7%</t>
  </si>
  <si>
    <t>- 5 кв.</t>
  </si>
  <si>
    <t>Кредиты экономике к ВВП</t>
  </si>
  <si>
    <t>-72,4%</t>
  </si>
  <si>
    <t>+ 1 кв.</t>
  </si>
  <si>
    <t>72,8%</t>
  </si>
  <si>
    <t>45,2%</t>
  </si>
  <si>
    <t>-54,1%</t>
  </si>
  <si>
    <t>Структура доходов и расходов в разбивке по группам банков, %</t>
  </si>
  <si>
    <t>Отношение процентных доходов к валовому доходу</t>
  </si>
  <si>
    <t>Отношение процентных расходов к валовому доходу</t>
  </si>
  <si>
    <t>Отношение непроцентных доходов к валовому доходу</t>
  </si>
  <si>
    <t>Отношение непроцентных расходов к валовому доходу</t>
  </si>
  <si>
    <t>Отношение доходов от восстановления провизий к валовому доходу</t>
  </si>
  <si>
    <t>Отношение расходов на формирование провизий к валовому доходу</t>
  </si>
  <si>
    <t>Отношение чистой прибыли к валовому доходу (правая ось)</t>
  </si>
  <si>
    <t>Примечание</t>
  </si>
  <si>
    <t xml:space="preserve">1) в составе непроцентных доходов не учтены доходы от восстановления провизий; </t>
  </si>
  <si>
    <t>2)  в составе непроцентных расходов не учтены расходы на формирование  провизий.</t>
  </si>
  <si>
    <t>Структура обязательств банков в разбивке по группам, %</t>
  </si>
  <si>
    <t>Вклады клиентов</t>
  </si>
  <si>
    <t>ЦБ и субординированные долги</t>
  </si>
  <si>
    <t>РЕПО и прочие финансовые обязательства</t>
  </si>
  <si>
    <t>Прочие обязательства</t>
  </si>
  <si>
    <t>Отношение процентных расходов к средним процентным обязательствам (правая ось)</t>
  </si>
  <si>
    <t>Доля обязательств перед родительскими организациями (правая ось)</t>
  </si>
  <si>
    <t xml:space="preserve">1) информация по структуре обязательств представлена с учетом премий/дисконтов, положительных/отрицательных корректировок; </t>
  </si>
  <si>
    <t xml:space="preserve">2) процентные расходы на 01.10.2012г. приведены в годовое выражение; </t>
  </si>
  <si>
    <t>3) средние процентные обязательства рассчитаны как среднее значение на начало и на конец периода.</t>
  </si>
  <si>
    <t>Структура депозитной базы по срокам в разбивке по группам, %</t>
  </si>
  <si>
    <t>До 1 года</t>
  </si>
  <si>
    <t>Свыше 1 года</t>
  </si>
  <si>
    <t>Отношение банковских займов клиентам к депозитам клиентов, LTD (правая ось)</t>
  </si>
  <si>
    <t xml:space="preserve"> Маржа и спрэд в разбивке по группам банков, %</t>
  </si>
  <si>
    <t>Процентная маржа к валовому доходу</t>
  </si>
  <si>
    <t>Справочная ставка по кредитам (правая ось)</t>
  </si>
  <si>
    <t>Справочная ставка по депозитам (правая ось)</t>
  </si>
  <si>
    <t>Спрэд между справочными ставками по депозитам и кредитам</t>
  </si>
  <si>
    <t>Мировой спрэд</t>
  </si>
  <si>
    <t>Примечание:</t>
  </si>
  <si>
    <t>1) справочная ставка по кредитам – отношение суммы процентных доходов по банковским займам, предоставленным клиентам на среднюю позицию по кредитам;</t>
  </si>
  <si>
    <t>2) справочная ставка по депозитам – отношение процентных расходов по привлеченным вкладам на среднюю позицию по депозитам;</t>
  </si>
  <si>
    <t>3) средняя позиция по кредитам и депозитам – среднее значение позиций на начало и на конец периода по кредитам и депозитам, соответственно;</t>
  </si>
  <si>
    <t>Источник: НБРК, Financial Soundness Indicators (FSI)</t>
  </si>
  <si>
    <t>Отношение активов к активам, взвешенным по степени кредитного риска</t>
  </si>
  <si>
    <t>Норматив достаточности капитала (12%) (правая ось)</t>
  </si>
  <si>
    <t>Доля неработающих займов в совокупном ссудном портфеле банков</t>
  </si>
  <si>
    <t>Доля неработающих займов в ссудном портфеле банков</t>
  </si>
  <si>
    <t>Темпы прироста неработающх займов, год к году (правая ось)</t>
  </si>
  <si>
    <t>Темпы прироста ссудного портфеля, год к году (правая ось)</t>
  </si>
  <si>
    <t xml:space="preserve">Примечание: </t>
  </si>
  <si>
    <t xml:space="preserve">Неработающие займы в разрезе заемщиков - юридических и физических лиц </t>
  </si>
  <si>
    <t xml:space="preserve"> Неработающие займы в разрезе заемщиков - юридических и физических лиц </t>
  </si>
  <si>
    <t>м</t>
  </si>
  <si>
    <t xml:space="preserve"> Отраслевая структура ссудного портфеля по состоянию на 01.10.2012 г.</t>
  </si>
  <si>
    <t>Добывающая промышленность</t>
  </si>
  <si>
    <t>Строительство и операции с недвижимостью</t>
  </si>
  <si>
    <t>Вспомогательная финансовая деятельность</t>
  </si>
  <si>
    <t>Займы на строительство, в т.ч. ипотека</t>
  </si>
  <si>
    <t>Потебительские кредиты</t>
  </si>
  <si>
    <t>Строительство и операции с недвижимым имуществом</t>
  </si>
  <si>
    <t>В целом по банковской системе</t>
  </si>
  <si>
    <t xml:space="preserve">Финансовая независимость корпоративного сектора </t>
  </si>
  <si>
    <t>06. 2011</t>
  </si>
  <si>
    <t>09. 2011</t>
  </si>
  <si>
    <t>12. 2011</t>
  </si>
  <si>
    <t>06. 2012</t>
  </si>
  <si>
    <t>Процентное изменение валового дохода, в % год к году (правая ось)</t>
  </si>
  <si>
    <t>Отношение совокупных обязательств к собственному капиталу</t>
  </si>
  <si>
    <t>Отношение задолженности перед банками к собственному капиталу</t>
  </si>
  <si>
    <t xml:space="preserve"> Финансовая независимость корпоративного сектора </t>
  </si>
  <si>
    <t xml:space="preserve"> 
Источник: АРКС, расчеты НБРК</t>
  </si>
  <si>
    <t>Риски финансовой устойчивости предприятий</t>
  </si>
  <si>
    <t>.</t>
  </si>
  <si>
    <t>2) в расчет вошли предприятия со значением доли задолженности перед банками в общих обязательствах выше медианного значения</t>
  </si>
  <si>
    <t>ROE, %</t>
  </si>
  <si>
    <t>ROA, %</t>
  </si>
  <si>
    <t>Ликвидность</t>
  </si>
  <si>
    <t>Левередж</t>
  </si>
  <si>
    <t>ВСЕГО</t>
  </si>
  <si>
    <t>55,2</t>
  </si>
  <si>
    <t>11,4</t>
  </si>
  <si>
    <t>2,7</t>
  </si>
  <si>
    <t xml:space="preserve">Оценка валютного риска в разрезе отраслей экономики по состоянию на 01.07.2012 г. </t>
  </si>
  <si>
    <t>Подверженность валютному риску</t>
  </si>
  <si>
    <t>Текущая валютная ликвидность</t>
  </si>
  <si>
    <t>1) подверженность валютному риску – отношение чистой позиции в иностранной валюте к собственному капиталу по отрасли;</t>
  </si>
  <si>
    <t>2) диаметр окружности соответствует доле валютных обязательств в общих обязательствах отрасли;</t>
  </si>
  <si>
    <t>3) в графике отсутствует отрасль строительства в виду отрицательного собственного капитала;</t>
  </si>
  <si>
    <t xml:space="preserve"> 4) в графике отсутствует отрасль сельского хозяйства. Валютный риск незначителен (-0,01) при уровне ликвидности – 1,4.</t>
  </si>
  <si>
    <t>Долговая нагрузка домашних хозяйств и склонность к потреблению, %</t>
  </si>
  <si>
    <t>03.2009</t>
  </si>
  <si>
    <t>06.2009</t>
  </si>
  <si>
    <t>09.2009</t>
  </si>
  <si>
    <t>12.2009</t>
  </si>
  <si>
    <t>03.2010</t>
  </si>
  <si>
    <t>Темп прироста долга домохозяйств, год к году</t>
  </si>
  <si>
    <t>Темп прироста располагаемого дохода домохозяйств, год к году</t>
  </si>
  <si>
    <t>Отношение долга домохозяйств к располагаемому доходу</t>
  </si>
  <si>
    <t>Отношение потребления к располагаемому доходу домохозяйств (правая ось)</t>
  </si>
  <si>
    <t>LTV по неработающим займам</t>
  </si>
  <si>
    <t>Доля провизий от неработающих займов</t>
  </si>
  <si>
    <t xml:space="preserve">Итого </t>
  </si>
  <si>
    <t xml:space="preserve"> </t>
  </si>
  <si>
    <t>Достаточность сформированных провизий по неработающим займам в разрезе групп банков на 01.10.2012г., %</t>
  </si>
  <si>
    <t>Отношение провизий по неработающим займам к сумме неработающих займов</t>
  </si>
  <si>
    <t>Доля безнадежных займов в сумме неработающих займов</t>
  </si>
  <si>
    <t>Динамический резерв. Демонстрация на основе ретроспективных данных банковского сектора*</t>
  </si>
  <si>
    <t>2012**</t>
  </si>
  <si>
    <t>Фактические провизии/Ссудный портфель</t>
  </si>
  <si>
    <t>Динамические провизии/Ссудный портфель</t>
  </si>
  <si>
    <t>Общие провизии/Ссудный портфель (оценка)</t>
  </si>
  <si>
    <t>Примечание: *Без учета 3-х банков, находившихся в процессе реструктуризации</t>
  </si>
  <si>
    <t>Оценка нераспределенного чистого дохода* с учетом действия механизма динамического резерва**</t>
  </si>
  <si>
    <t>Нераспределенный чистый доход/Ссудный портфель</t>
  </si>
  <si>
    <t>Нераспределенный чистый доход/Ссудный портфель (оценка)</t>
  </si>
  <si>
    <t xml:space="preserve">Примечание: *Оценивалось отношение нераспределенного чистого дохода к ссудному портфелю, которое показано пунктирной линией. 
</t>
  </si>
  <si>
    <t>Сиреневым цветом на графике изображены период бума и аккумулирующий эффект динамического резерва, серым цветом – период кризиса и компенсирующий эффект от его расформирования.</t>
  </si>
  <si>
    <t xml:space="preserve">** Без учета 3-х банков, находившихся в процессе реструктуризации
</t>
  </si>
  <si>
    <t>Потенциал использования инструментов "очистки" баланса банков от неработающих займов (оценка)</t>
  </si>
  <si>
    <t>01.10.2012 (факт)</t>
  </si>
  <si>
    <t>Прощение безнадежной задолженности</t>
  </si>
  <si>
    <t>Примечание: Без учета АО «БТА Банк»</t>
  </si>
  <si>
    <t>Показатель</t>
  </si>
  <si>
    <t>2013 г.</t>
  </si>
  <si>
    <t>Применение инструментов «очистки», в % от текущего объема неработающих займов:</t>
  </si>
  <si>
    <t xml:space="preserve">      Прощение безнадежной задолженности</t>
  </si>
  <si>
    <t xml:space="preserve">      Прочие инструменты (передача коллекторам,</t>
  </si>
  <si>
    <r>
      <t xml:space="preserve">     взыскание на баланс банка, списание на внебаланс</t>
    </r>
    <r>
      <rPr>
        <i/>
        <sz val="10"/>
        <rFont val="Times New Roman"/>
        <family val="1"/>
        <charset val="204"/>
      </rPr>
      <t>)</t>
    </r>
  </si>
  <si>
    <t>Применение инструментов «очистки», в % от потенциального объема использования инструмента:</t>
  </si>
  <si>
    <t>Источник: прогнозные оценки, предоставленные 20 крупнейшими банками (без учета АО «БТА Банк») по результатам обследования, расчеты НБРК</t>
  </si>
  <si>
    <t>Сценарии для стресс-тестирования</t>
  </si>
  <si>
    <t>Базовый сценарий</t>
  </si>
  <si>
    <t>Стрессовый сценарий</t>
  </si>
  <si>
    <t>Цена на нефть марки Brent (долл. США, средняя за период)</t>
  </si>
  <si>
    <t>ослабление на 3,9%</t>
  </si>
  <si>
    <t>ослабление на 12,7%</t>
  </si>
  <si>
    <t>Реальный ВВП России (за период, млрд. руб.)</t>
  </si>
  <si>
    <t>рост на 1,5%.</t>
  </si>
  <si>
    <t>снижение на 1,8%</t>
  </si>
  <si>
    <t>рост на 5,1%</t>
  </si>
  <si>
    <t>незначительный рост на 1,2%</t>
  </si>
  <si>
    <t xml:space="preserve">Производствопо отрасли горнодобывающая промышленность </t>
  </si>
  <si>
    <t>снижение на 1,4%</t>
  </si>
  <si>
    <t>снижение на 2,5%</t>
  </si>
  <si>
    <t>рост на 2,1%</t>
  </si>
  <si>
    <t>снижение на 1,4 %</t>
  </si>
  <si>
    <t>рост на 9,7%</t>
  </si>
  <si>
    <t>незначительный рост на 2,3%</t>
  </si>
  <si>
    <t>рост на 12,4%</t>
  </si>
  <si>
    <t>рост на 9,8%</t>
  </si>
  <si>
    <t>** Значения показателей представлены в виде изменений 3 квартала 2013г. к соответствующему периоду предыдущего года.</t>
  </si>
  <si>
    <t>Номинальный обменный курс (тенге за долл. США)**</t>
  </si>
  <si>
    <t>4 кв. 2012</t>
  </si>
  <si>
    <t>1 кв. 2013</t>
  </si>
  <si>
    <t>2 кв. 2013</t>
  </si>
  <si>
    <t>3 кв. 2013</t>
  </si>
  <si>
    <t>k2</t>
  </si>
  <si>
    <t>k1-2</t>
  </si>
  <si>
    <t>Модель оценки влияния показателей банковского сектора</t>
  </si>
  <si>
    <t>0,4708</t>
  </si>
  <si>
    <t>-0,0651</t>
  </si>
  <si>
    <t>-0,2384</t>
  </si>
  <si>
    <t>-0,2973</t>
  </si>
  <si>
    <t>-0,9292</t>
  </si>
  <si>
    <t>5,9104</t>
  </si>
  <si>
    <t>(probability)</t>
  </si>
  <si>
    <t>0,21</t>
  </si>
  <si>
    <t>0,8147</t>
  </si>
  <si>
    <t>0,5051</t>
  </si>
  <si>
    <t>0,3648</t>
  </si>
  <si>
    <t>0,0626</t>
  </si>
  <si>
    <t>0,0121</t>
  </si>
  <si>
    <t>4,9743</t>
  </si>
  <si>
    <t>2,2379</t>
  </si>
  <si>
    <t>4,8982</t>
  </si>
  <si>
    <t>1,3358</t>
  </si>
  <si>
    <t>1,8891</t>
  </si>
  <si>
    <t>0,01</t>
  </si>
  <si>
    <t>Zit</t>
  </si>
  <si>
    <t>Adjusted Z</t>
  </si>
  <si>
    <t>Residual Z</t>
  </si>
  <si>
    <t>4,0783</t>
  </si>
  <si>
    <t>-11,9096</t>
  </si>
  <si>
    <t>Capital ratio</t>
  </si>
  <si>
    <t>-0,2679</t>
  </si>
  <si>
    <t>0,1843</t>
  </si>
  <si>
    <t>3,6287</t>
  </si>
  <si>
    <t>0,0715</t>
  </si>
  <si>
    <t>RISK ratio</t>
  </si>
  <si>
    <t>-0,4284</t>
  </si>
  <si>
    <t>-0,3387</t>
  </si>
  <si>
    <t>0,0289</t>
  </si>
  <si>
    <t>0,5401</t>
  </si>
  <si>
    <t>Real interest rate</t>
  </si>
  <si>
    <t>0,0679</t>
  </si>
  <si>
    <t>0,1121</t>
  </si>
  <si>
    <t>SPREAD</t>
  </si>
  <si>
    <t>-0,0503</t>
  </si>
  <si>
    <t>-0,3050</t>
  </si>
  <si>
    <t>0,2657</t>
  </si>
  <si>
    <t>0,0235</t>
  </si>
  <si>
    <t>1,5450</t>
  </si>
  <si>
    <t>0,0983</t>
  </si>
  <si>
    <t>0,6987</t>
  </si>
  <si>
    <r>
      <t xml:space="preserve">Average change </t>
    </r>
    <r>
      <rPr>
        <sz val="10"/>
        <color rgb="FF000000"/>
        <rFont val="Times New Roman"/>
        <family val="1"/>
        <charset val="204"/>
      </rPr>
      <t>(summed lags)</t>
    </r>
  </si>
  <si>
    <r>
      <t xml:space="preserve">Demand variable </t>
    </r>
    <r>
      <rPr>
        <sz val="10"/>
        <color rgb="FF000000"/>
        <rFont val="Times New Roman"/>
        <family val="1"/>
        <charset val="204"/>
      </rPr>
      <t>(summed lags)</t>
    </r>
  </si>
  <si>
    <r>
      <t xml:space="preserve">GDP growth </t>
    </r>
    <r>
      <rPr>
        <sz val="10"/>
        <color rgb="FF000000"/>
        <rFont val="Times New Roman"/>
        <family val="1"/>
        <charset val="204"/>
      </rPr>
      <t>(summed lags)</t>
    </r>
  </si>
  <si>
    <r>
      <t xml:space="preserve">Buffer </t>
    </r>
    <r>
      <rPr>
        <sz val="10"/>
        <color rgb="FF000000"/>
        <rFont val="Times New Roman"/>
        <family val="1"/>
        <charset val="204"/>
      </rPr>
      <t>(summed lags)</t>
    </r>
  </si>
  <si>
    <r>
      <t>BIG</t>
    </r>
    <r>
      <rPr>
        <sz val="10"/>
        <color rgb="FF000000"/>
        <rFont val="Times New Roman"/>
        <family val="1"/>
        <charset val="204"/>
      </rPr>
      <t xml:space="preserve"> (dummy variable)</t>
    </r>
  </si>
  <si>
    <r>
      <t>SUB</t>
    </r>
    <r>
      <rPr>
        <sz val="10"/>
        <color rgb="FF000000"/>
        <rFont val="Times New Roman"/>
        <family val="1"/>
        <charset val="204"/>
      </rPr>
      <t xml:space="preserve"> (dummy variable)</t>
    </r>
  </si>
  <si>
    <t>Минимальные значения капитала для казахстанских банков по оценке НБРК</t>
  </si>
  <si>
    <t>Структура капитала</t>
  </si>
  <si>
    <t>Капитал первого уровня</t>
  </si>
  <si>
    <t>Общий уровень капитала</t>
  </si>
  <si>
    <t>Общий уровень капитала с учетом консервационного буфера</t>
  </si>
  <si>
    <t>Буфер капитала для системообразующих банков</t>
  </si>
  <si>
    <t>Основной капитал</t>
  </si>
  <si>
    <t>Дополнительный капитал</t>
  </si>
  <si>
    <t>Значение для казахстанских банков</t>
  </si>
  <si>
    <t>0-3</t>
  </si>
  <si>
    <t>Значения RORWA</t>
  </si>
  <si>
    <t>Рассматриваемые выборки</t>
  </si>
  <si>
    <t>RORWA</t>
  </si>
  <si>
    <t>(10-ый персентиль)</t>
  </si>
  <si>
    <t>Max</t>
  </si>
  <si>
    <t>Min</t>
  </si>
  <si>
    <t>Полная выборка</t>
  </si>
  <si>
    <t>(29 банков, по которым имелся полный временной ряд данных)</t>
  </si>
  <si>
    <t>Полная выборка за исключением экстремальных значений (outlier)</t>
  </si>
  <si>
    <t>Выборка за исключением банков, прошедших реструктуризацию</t>
  </si>
  <si>
    <t xml:space="preserve">Выборка десяти крупных банков </t>
  </si>
  <si>
    <t>Примечание: Расчеты за период с 1 квартала 2003г. по 4 квартал 2011г.</t>
  </si>
  <si>
    <t>Снижение коэффициента к1-2</t>
  </si>
  <si>
    <t>Наименование банка</t>
  </si>
  <si>
    <t>Текущее значение</t>
  </si>
  <si>
    <t>Значение при стрессовом сценарии</t>
  </si>
  <si>
    <t>Снижение текущего значения</t>
  </si>
  <si>
    <t>Медианное значение</t>
  </si>
  <si>
    <t>Среднее значение</t>
  </si>
  <si>
    <t>Медианное значение крупных банков</t>
  </si>
  <si>
    <t>Среднее значение крупных банков</t>
  </si>
  <si>
    <t>Результаты бэк-тестинга соотношения кредитов экономике к ВВП</t>
  </si>
  <si>
    <t>Значение лямбды (λ)</t>
  </si>
  <si>
    <t>Пороговый уровень</t>
  </si>
  <si>
    <t>Значение коэффициента шум/сигнал</t>
  </si>
  <si>
    <t>Период подачи сигнала</t>
  </si>
  <si>
    <t>1,39</t>
  </si>
  <si>
    <t>0,35</t>
  </si>
  <si>
    <t>за 3 квартала</t>
  </si>
  <si>
    <t>1,40</t>
  </si>
  <si>
    <t>0,17</t>
  </si>
  <si>
    <t>за 5 кварталов</t>
  </si>
  <si>
    <t>1,90</t>
  </si>
  <si>
    <t>0,15</t>
  </si>
  <si>
    <t>за 7 кварталов</t>
  </si>
  <si>
    <t>2,23</t>
  </si>
  <si>
    <t>График введения новых требований к капиталу</t>
  </si>
  <si>
    <t>Сроки введения</t>
  </si>
  <si>
    <t>Минимальные требования</t>
  </si>
  <si>
    <t>Минимальный Основной капитал (СЕТ1)</t>
  </si>
  <si>
    <t xml:space="preserve">Консервационный буфер </t>
  </si>
  <si>
    <t>(для всех/</t>
  </si>
  <si>
    <t>для системообразующих)</t>
  </si>
  <si>
    <t>Минимальный Общий уровень капитала</t>
  </si>
  <si>
    <t>Минимальный Общий уровень капитала + консервационный буфер</t>
  </si>
  <si>
    <t>Постепенное исключение из капитала инструментов, не соответствующих критериям Базель III</t>
  </si>
  <si>
    <t xml:space="preserve">Исключение в течение 5 лет </t>
  </si>
  <si>
    <t>Отсутствует</t>
  </si>
  <si>
    <t>0-3%*</t>
  </si>
  <si>
    <t>Примечание: без учета АО «БТА Банк»</t>
  </si>
  <si>
    <t>Примечание: диаметр окружностей соответствует доле займов отрасли в ссудном портфеле</t>
  </si>
  <si>
    <t xml:space="preserve">Примечание: в расчет вошли предприятия со значением доли задолженности перед банками в общих обязательствах выше медианного значения </t>
  </si>
  <si>
    <t>Примечание: * включают пенсионные платежи и пособия, специфические переводы, платежи в бюджет и выплаты из бюджета.</t>
  </si>
  <si>
    <t>КЛД в среднем за период (правая ось)**</t>
  </si>
  <si>
    <t>КОД в среднем за период (правая ось)***</t>
  </si>
  <si>
    <t xml:space="preserve">** КЛД (коэффициент ликвидности денег)  равен отношению ликвидности системы (входящие остатки всех пользователей) к сумме дебетового оборота в МСПД и неисполненных (отозванных) платежей в МСПД                                                                </t>
  </si>
  <si>
    <t>Примечание: *Входящий остаток пользователя - сумма денег, переведенная пользователем с корреспондентского счета на позицию в системе.</t>
  </si>
  <si>
    <t>Долговая нагрузка домашних хозяйств и склонность к потреблению</t>
  </si>
  <si>
    <t>Соотношение суммы неработающих займов по группе и стоимости обеспечения, принятого по неработающим займам</t>
  </si>
  <si>
    <t xml:space="preserve"> Изменение ссудного портфеля и объема неработающих займов за 9 месяцев 2012г.  в разрезе групп банков</t>
  </si>
  <si>
    <t>Структура активов в разбивке по группам банков</t>
  </si>
  <si>
    <t>Структура кредитного портфеля банков в разбивке по группам и доля сформированных провизий по портфелю</t>
  </si>
  <si>
    <t>Структура доходов и расходов в разбивке по группам банков</t>
  </si>
  <si>
    <t>Структура обязательств банков в разбивке по группам</t>
  </si>
  <si>
    <t>Структура депозитной базы по срокам в разбивке по группам</t>
  </si>
  <si>
    <t>Маржа и спрэд в разбивке по группам банков</t>
  </si>
  <si>
    <t xml:space="preserve">Достаточность собственного капитала и активы, взвешенные по степени кредитного риска </t>
  </si>
  <si>
    <t>Достаточность собственного капитала и активы, взвешенные по степени кредитного риска</t>
  </si>
  <si>
    <t>Структура «новых» неработающих займов по состоянию на 01.10.2012г.</t>
  </si>
  <si>
    <t>Сырая нефть (Brent) (долл. США/баррель)</t>
  </si>
  <si>
    <t>Медь (долл. США/метр.тонна)</t>
  </si>
  <si>
    <t>Алюминий (долл. США/метр.тонна)</t>
  </si>
  <si>
    <t xml:space="preserve">Золото (долл. США/тр.унция) </t>
  </si>
  <si>
    <t>Пшеница (сорт  Hard (Kansas)) (долл. США/тонна)</t>
  </si>
  <si>
    <t>Цинк (долл. США/метр.тонна)</t>
  </si>
  <si>
    <t>Железная руда (долл. США/метр.тонна)</t>
  </si>
  <si>
    <t>Средний курс тенге/доллар (правая ось)</t>
  </si>
  <si>
    <t>Курс тенге по отношению к доллару США (правая ось)</t>
  </si>
  <si>
    <t>Рынок долевых ЦБ, количество сделок (правая ось)</t>
  </si>
  <si>
    <t>Значение индекса KASE на конец месяца (правая ось)</t>
  </si>
  <si>
    <t>Рынок долговых НЦБ, количество сделок (правая ось)</t>
  </si>
  <si>
    <t>Значение индекса KASE_BY на конец месяца (правая ось)</t>
  </si>
  <si>
    <t>От 1 года до 3 лет</t>
  </si>
  <si>
    <t>Свыше 3 лет</t>
  </si>
  <si>
    <t>Содержание</t>
  </si>
  <si>
    <t>II</t>
  </si>
  <si>
    <t>Макроэкономическая и финансовая конъюнктура</t>
  </si>
  <si>
    <t>Макроэкономическая среда и факторы её устойчивости</t>
  </si>
  <si>
    <t>Вклад компонентов совокупного спроса в рост ВВП</t>
  </si>
  <si>
    <t>Консенсус-прогноз цен на сырьевые товары</t>
  </si>
  <si>
    <t>Бокс 1 Таблица 1</t>
  </si>
  <si>
    <t>Бокс 2 Таблица 1</t>
  </si>
  <si>
    <t>График 2.2.1</t>
  </si>
  <si>
    <t>График 2.2.2</t>
  </si>
  <si>
    <t>График 2.2.3</t>
  </si>
  <si>
    <t>График 2.2.4</t>
  </si>
  <si>
    <t>График 2.2.5</t>
  </si>
  <si>
    <t>Таблица 2.2.1</t>
  </si>
  <si>
    <t>Таблица 2.2.2</t>
  </si>
  <si>
    <t>График 2.2.6</t>
  </si>
  <si>
    <t>Состояние финансовых рынков</t>
  </si>
  <si>
    <t>III</t>
  </si>
  <si>
    <t>Риски институтов финансового посредничества</t>
  </si>
  <si>
    <t xml:space="preserve">Риски банковского сектора </t>
  </si>
  <si>
    <t>Бокс 3 График 1</t>
  </si>
  <si>
    <t xml:space="preserve">Кредитный риск </t>
  </si>
  <si>
    <t>Риски небанковского сектора</t>
  </si>
  <si>
    <t>Страховой сектор</t>
  </si>
  <si>
    <t xml:space="preserve">Накопительная пенсионная система </t>
  </si>
  <si>
    <t>Иные финансовые организации</t>
  </si>
  <si>
    <t>Платежные системы</t>
  </si>
  <si>
    <t xml:space="preserve">Развитие платежных систем Казахстана </t>
  </si>
  <si>
    <t xml:space="preserve">Риск ликвидности и системный риск </t>
  </si>
  <si>
    <t>График 2.1.1</t>
  </si>
  <si>
    <t xml:space="preserve">Вклад отраслей в рост ВВП </t>
  </si>
  <si>
    <t>График 2.1.2</t>
  </si>
  <si>
    <t>КПН* и НДС</t>
  </si>
  <si>
    <t>ИПН** и Социальный налог</t>
  </si>
  <si>
    <t>Примечание: * КПН - корпоративный подоходный налог</t>
  </si>
  <si>
    <t>** ИПН - индивидуальный подоходный налог</t>
  </si>
  <si>
    <t>График 2.1.3</t>
  </si>
  <si>
    <t>График 2.1.4</t>
  </si>
  <si>
    <t>График 2.1.5</t>
  </si>
  <si>
    <t>Динамика инвестиций в основной капитал</t>
  </si>
  <si>
    <t>График 2.1.6</t>
  </si>
  <si>
    <t>График 2.1.7</t>
  </si>
  <si>
    <t xml:space="preserve">Параметры государственного бюджета </t>
  </si>
  <si>
    <t>График 2.1.8</t>
  </si>
  <si>
    <t>График 2.1.9</t>
  </si>
  <si>
    <t>Таблица 2.1.1</t>
  </si>
  <si>
    <t>График 2.1.10</t>
  </si>
  <si>
    <t>График 2.1.11</t>
  </si>
  <si>
    <t>Склонность банков к применению инструментов "очистки " баланса от неработающих займов (на основе прогнозных оценок банков)</t>
  </si>
  <si>
    <t>Вклады в банках</t>
  </si>
  <si>
    <t>Кредиты банков к ВВП</t>
  </si>
  <si>
    <t>Банки по кредитованию в след. отраслях:</t>
  </si>
  <si>
    <t xml:space="preserve">Ссудный портфель банков </t>
  </si>
  <si>
    <t>Вклады и корр счета в банках</t>
  </si>
  <si>
    <t>Потенциал институциональных инвесторов по приобретению облигаций банков</t>
  </si>
  <si>
    <t>Доля NPL в совокупном ссудном портфеле банков, после использования потенциала инструмента "очистки" (левая ось)</t>
  </si>
  <si>
    <t>Индекс срока до погашения обязательств (правая ось)</t>
  </si>
  <si>
    <t>Динамика срока до погашения привлеченных вкладов (правая ось)</t>
  </si>
  <si>
    <t>Динамика срока до возврата выданных займов (правая ось)</t>
  </si>
  <si>
    <t>Доля расходов по выплате комиссионного вознаграждения в совокупном объеме принятых страховых премий, % (правая ось)</t>
  </si>
  <si>
    <t>Норматив по валютной позиции</t>
  </si>
  <si>
    <t>Доля неработающих займов юридических лиц в ссудном портфеле</t>
  </si>
  <si>
    <t>Отношение провизий по неработающим займам юридических лиц к ссудному портфелю</t>
  </si>
  <si>
    <t>Доля неработающих займов физических лиц в ссудном портфеле</t>
  </si>
  <si>
    <t>Отношение провизий по неработающим займам физических лиц к ссудному портфелю</t>
  </si>
  <si>
    <t>Доля неработающих займов юридических лиц в займах, выданных юридическим лицам (правая ось)</t>
  </si>
  <si>
    <t>Доля неработающих займов физических лиц в займах, выданных физическим лицам (правая ось)</t>
  </si>
  <si>
    <t>Прочие кредиты физических лиц</t>
  </si>
  <si>
    <t>Займы на строительство и ремонт, выданные  физическим лицам</t>
  </si>
  <si>
    <t>Потребительские кредиты, выданные физическим лицам</t>
  </si>
  <si>
    <t>Прочие кредиты, выданные физическим лицам</t>
  </si>
  <si>
    <t>Займы на строительство и ремонт  физических лиц</t>
  </si>
  <si>
    <t>Доля провизий от ссудного портфеля группы (правая ось)</t>
  </si>
  <si>
    <t xml:space="preserve">     ОУСА</t>
  </si>
  <si>
    <t xml:space="preserve">     ОУСА (макс. объем – 3 капитала банка)</t>
  </si>
  <si>
    <t>Прирост ссудного портфеля за период</t>
  </si>
  <si>
    <t>Увеличение «неработающих займов» за период</t>
  </si>
  <si>
    <t>ГЦБ РК</t>
  </si>
  <si>
    <t>ГЦБ иностранных эмитентов</t>
  </si>
  <si>
    <t>Примечание: *RWA - активы, взвешенные по степени рисков (Risk Weighted Assets)</t>
  </si>
  <si>
    <t>Экстра буфер к минимальному Общему уровню капитала (левая ось)</t>
  </si>
  <si>
    <t>Недостаток капитала минимальному Общему уровню капитала (левая ось)</t>
  </si>
  <si>
    <t>Экстра буфер к минимальному Общему уровню капитала (правая ось)</t>
  </si>
  <si>
    <t>Недостаток капитала к минимальному Общему уровню капитала (правая ось)</t>
  </si>
  <si>
    <t>Экстра буфер к минимальному Общему уровню капитала + консервационный капитал (правая ось)</t>
  </si>
  <si>
    <t>Экстра буфер к минимальному Общему уровню капитала + консервационный капитал (левая ось)</t>
  </si>
  <si>
    <t>Недостаток капитала к минимальному Общему уровню капитала + консервационный капитал (правая ось)</t>
  </si>
  <si>
    <t>Недостаток капитала к минимальному Общему уровню капитала + консервационный капитал (левая ось)</t>
  </si>
  <si>
    <t>в млрд. тг.</t>
  </si>
  <si>
    <t>Основные параметры платежного баланса</t>
  </si>
  <si>
    <t>График 2.1.12</t>
  </si>
  <si>
    <t>График 2.1.13</t>
  </si>
  <si>
    <t>Прогноз платежного баланса на 2012-2015гг.</t>
  </si>
  <si>
    <t>Роль финансового сектора и риски концентрации</t>
  </si>
  <si>
    <t>Изменение спроса и предложений на кредитные ресурсы</t>
  </si>
  <si>
    <t>Концентрация финансовых институтов (доля от активов) в каждом сегменте</t>
  </si>
  <si>
    <t>Бокс 2 График 1</t>
  </si>
  <si>
    <t>Бокс 2 График 2</t>
  </si>
  <si>
    <t>График 2.3.1</t>
  </si>
  <si>
    <t>График 2.3.2</t>
  </si>
  <si>
    <t>График 2.3.3</t>
  </si>
  <si>
    <t>График 2.3.4</t>
  </si>
  <si>
    <t>График 2.3.5</t>
  </si>
  <si>
    <t>График 2.3.6</t>
  </si>
  <si>
    <t>График 2.3.7</t>
  </si>
  <si>
    <t>График 2.3.8</t>
  </si>
  <si>
    <t>График 2.3.9</t>
  </si>
  <si>
    <t>График 2.3.10</t>
  </si>
  <si>
    <t>График 2.3.11</t>
  </si>
  <si>
    <t>График 2.3.12</t>
  </si>
  <si>
    <t xml:space="preserve">Риск-профиль </t>
  </si>
  <si>
    <t>График 3.1.1.1</t>
  </si>
  <si>
    <t>График 3.1.1.2</t>
  </si>
  <si>
    <t>График 3.1.1.3</t>
  </si>
  <si>
    <t>График 3.1.1.4</t>
  </si>
  <si>
    <t>График 3.1.1.5</t>
  </si>
  <si>
    <t>График 3.1.1.6</t>
  </si>
  <si>
    <t>График 3.1.1.7</t>
  </si>
  <si>
    <t>График 3.1.1.8</t>
  </si>
  <si>
    <t>График 3.1.1.9</t>
  </si>
  <si>
    <t>Изменение ссудного портфеля и объема неработающих займов за 9 месяцев 2012г.  в разрезе групп банков</t>
  </si>
  <si>
    <t>Структура депозитной базы по срокам в разбивке по группа</t>
  </si>
  <si>
    <t>График 3.1.2.1</t>
  </si>
  <si>
    <t>График 3.1.2.2</t>
  </si>
  <si>
    <t>График 3.1.2.3</t>
  </si>
  <si>
    <t>Таблица 3.1.2.1</t>
  </si>
  <si>
    <t>График 3.1.2.4</t>
  </si>
  <si>
    <t>График 3.1.2.5</t>
  </si>
  <si>
    <t>График 3.1.2.6</t>
  </si>
  <si>
    <t>Таблица 3.1.2.2</t>
  </si>
  <si>
    <t>График 3.1.2.7</t>
  </si>
  <si>
    <t>График 3.1.2.8</t>
  </si>
  <si>
    <t>График 3.1.2.9</t>
  </si>
  <si>
    <t>Таблица 3.1.2.3</t>
  </si>
  <si>
    <t>Бокс 3 График 2</t>
  </si>
  <si>
    <t>График 3.1.2.10</t>
  </si>
  <si>
    <t>Таблица 3.1.2.4</t>
  </si>
  <si>
    <t>Достаточность сформированных провизий по неработающим займам в разрезе групп банков на 01.10.2012г.</t>
  </si>
  <si>
    <t>Динамический резерв. Демонстрация на основе ретроспективных данных банковского сектора</t>
  </si>
  <si>
    <t>Оценка нераспределенного чистого дохода с учетом действия механизма динамического резерва</t>
  </si>
  <si>
    <t>Риски, связанные со структурой ликвидности, фондирования и валютной позицией</t>
  </si>
  <si>
    <t>График 3.1.3.1</t>
  </si>
  <si>
    <t>График 3.1.3.2</t>
  </si>
  <si>
    <t>График 3.1.3.3</t>
  </si>
  <si>
    <t>График 3.1.3.4</t>
  </si>
  <si>
    <t>График 3.1.3.5</t>
  </si>
  <si>
    <t>График 3.1.3.6</t>
  </si>
  <si>
    <t>График 3.1.3.7</t>
  </si>
  <si>
    <t>График 3.1.3.8</t>
  </si>
  <si>
    <t>График 3.1.3.9</t>
  </si>
  <si>
    <t>График 3.1.3.10</t>
  </si>
  <si>
    <t>График 3.1.3.11</t>
  </si>
  <si>
    <t>Таблица 3.1.3.1</t>
  </si>
  <si>
    <t>График 3.1.3.12</t>
  </si>
  <si>
    <t xml:space="preserve">Достаточность капитала </t>
  </si>
  <si>
    <t>Таблица 3.1.4.1</t>
  </si>
  <si>
    <t>График 3.1.4.1</t>
  </si>
  <si>
    <t>Таблица 3.1.4.2</t>
  </si>
  <si>
    <t>График 3.1.4.2</t>
  </si>
  <si>
    <t>Таблица 3.1.4.3</t>
  </si>
  <si>
    <t>Таблица 3.1.4.4</t>
  </si>
  <si>
    <t>Таблица 3.1.4.5</t>
  </si>
  <si>
    <t>График 3.1.4.3</t>
  </si>
  <si>
    <t>Таблица 3.1.4.6</t>
  </si>
  <si>
    <t>График 3.1.4.4</t>
  </si>
  <si>
    <t>Таблица 3.1.4.7</t>
  </si>
  <si>
    <t>График 3.1.4.5</t>
  </si>
  <si>
    <t>Бокс 4 Таблица 1</t>
  </si>
  <si>
    <t>График 3.2.1.1</t>
  </si>
  <si>
    <t>График 3.2.1.2</t>
  </si>
  <si>
    <t>График 3.2.1.3</t>
  </si>
  <si>
    <t>График 3.2.1.4</t>
  </si>
  <si>
    <t>График 3.2.1.5</t>
  </si>
  <si>
    <t>Структура перестрахования</t>
  </si>
  <si>
    <t>График 3.2.2.1</t>
  </si>
  <si>
    <t>График 3.2.2.2</t>
  </si>
  <si>
    <t>График 3.2.2.3</t>
  </si>
  <si>
    <t>График 3.2.2.4</t>
  </si>
  <si>
    <t>График 3.2.2.5</t>
  </si>
  <si>
    <t>График 3.2.2.6</t>
  </si>
  <si>
    <t>Структура консервативного инвестиционного портфеля</t>
  </si>
  <si>
    <t>График 3.2.3.1</t>
  </si>
  <si>
    <t>График 3.2.3.2</t>
  </si>
  <si>
    <t>График 3.2.3.3</t>
  </si>
  <si>
    <t>График 3.2.3.4</t>
  </si>
  <si>
    <t>Таблица 3.2.3.1</t>
  </si>
  <si>
    <t>Таблица 3.2.3.2</t>
  </si>
  <si>
    <t>График 3.2.3.5</t>
  </si>
  <si>
    <t>График 3.2.3.6</t>
  </si>
  <si>
    <t>Основные финансовые показатели брокеров-дилеров небанковских организаций</t>
  </si>
  <si>
    <t>График 3.3.1.1</t>
  </si>
  <si>
    <t>Таблица 3.3.1.1</t>
  </si>
  <si>
    <t>График 3.3.2.1</t>
  </si>
  <si>
    <t>График 3.3.2.2</t>
  </si>
  <si>
    <t>График 3.3.2.3</t>
  </si>
  <si>
    <t>График 3.3.2.4</t>
  </si>
  <si>
    <t>Передача неработающих займов (NPL) в ОУСА (2 капитала банка)</t>
  </si>
  <si>
    <t>Максимальный показатель доли неработающих займов (NPL)  в ссудном портфеле банка, после использования потенциала инструмента "очистки" (правая ось)</t>
  </si>
  <si>
    <t>Передача неработающих займов (NPL) в ОУСА (1 капитал банка)</t>
  </si>
  <si>
    <t>1) МРТ – минимальные резервные требования – доля от суммы обязательств, которую банк поддерживает в виде наличных денег в кассе и денег на корреспондентских счетах в НБРК</t>
  </si>
  <si>
    <t>-10,1527</t>
  </si>
  <si>
    <t>-0,003</t>
  </si>
  <si>
    <t>-69,1179</t>
  </si>
  <si>
    <t>-6,926</t>
  </si>
  <si>
    <t>-14,0411</t>
  </si>
  <si>
    <t>-8,033</t>
  </si>
  <si>
    <t>-41,2652</t>
  </si>
  <si>
    <t>-7,0071</t>
  </si>
  <si>
    <t>0,1055</t>
  </si>
  <si>
    <t>0,0595</t>
  </si>
  <si>
    <t>-0,0335</t>
  </si>
  <si>
    <t>0,1382</t>
  </si>
  <si>
    <t>0,0887</t>
  </si>
  <si>
    <t>-0,0496</t>
  </si>
  <si>
    <t>0,089</t>
  </si>
  <si>
    <t>0,0495</t>
  </si>
  <si>
    <t>-0,041</t>
  </si>
  <si>
    <t>0,0928</t>
  </si>
  <si>
    <t>0,0298</t>
  </si>
  <si>
    <t>-0,063</t>
  </si>
  <si>
    <t>Примечание: * вводится в зависимости от финансового цикла</t>
  </si>
  <si>
    <t>Основные финансовые показатели брокеров-дилеров небанковских организаций, млн. тг.*</t>
  </si>
  <si>
    <t>Уставный капитал</t>
  </si>
  <si>
    <t>Нераспределенная прибыль (непокрытый убыток)</t>
  </si>
  <si>
    <t>Объем платежей, в трлн. тг.</t>
  </si>
  <si>
    <t>9 месяцев 2011 года</t>
  </si>
  <si>
    <t>9 месяцев 2012 года</t>
  </si>
  <si>
    <t>*** КОД (коэффициент оборачиваемости денег)  равен отношению дебетового оборота в МСПД в ликвидности системы.</t>
  </si>
  <si>
    <t>Прирост кредитов малого и среднего бизнеса</t>
  </si>
  <si>
    <t>Примечание: * в % к предыдущему периоду</t>
  </si>
  <si>
    <t>**По итогам 9 месяцев 2012 года</t>
  </si>
  <si>
    <t>*** По итогам 9 месяцев 2012 года</t>
  </si>
  <si>
    <t>Активы и обязательства по срокам до погашения, %</t>
  </si>
  <si>
    <t>Примечание: * Базовый сценарий основан на консенсус-прогнозах Bloomberg.</t>
  </si>
  <si>
    <t>Динамика отраслей сферы услуг</t>
  </si>
  <si>
    <t>Условия торговли (дек. 2009 =100)</t>
  </si>
  <si>
    <t>3.1.3</t>
  </si>
  <si>
    <t>3.1.1</t>
  </si>
  <si>
    <t>3.1.2</t>
  </si>
  <si>
    <t>3.1.4</t>
  </si>
  <si>
    <t>3.2.1</t>
  </si>
  <si>
    <t>3.2.2</t>
  </si>
  <si>
    <t>3.2.3</t>
  </si>
  <si>
    <t>3.3.1</t>
  </si>
  <si>
    <t>3.3.2</t>
  </si>
  <si>
    <t>Отраслевая структура ссудного портфеля по состоянию на 01.10.2012г.</t>
  </si>
  <si>
    <t>Показатели финансовой устойчивости корпоративного сектора в разбивке по отраслям по состоянию на 01.07.2012г.</t>
  </si>
  <si>
    <t xml:space="preserve">Оценка валютного риска в разрезе отраслей экономики по состоянию на 01.07.2012г. </t>
  </si>
  <si>
    <t>Уровень докапитализации при стрессовом сценарии по k2 и k1-2</t>
  </si>
  <si>
    <t>Международный опыт внедрения стандартов Базель III</t>
  </si>
  <si>
    <t xml:space="preserve">Вклад отраслей в рост ВВП, в %* </t>
  </si>
  <si>
    <t>Источники финансирования инвестиций в основной капитал, в %</t>
  </si>
  <si>
    <t>Вклад налоговых и других поступлений государственного бюджета в рост поступлений, в %</t>
  </si>
  <si>
    <t xml:space="preserve">Примечание: * в годовом выражении </t>
  </si>
  <si>
    <t>**за минусом трансфертов из НФРК</t>
  </si>
  <si>
    <t>Параметры государственного бюджета, в %*</t>
  </si>
  <si>
    <t>"Глубина" развития финансовых отношений в Казахстане, в %</t>
  </si>
  <si>
    <t>Концентрация финансовых институтов (доля от активов) в каждом сегменте, в %</t>
  </si>
  <si>
    <t xml:space="preserve">Изменения уровня доходности по сделкам NDF тенге к доллару США, в % </t>
  </si>
  <si>
    <t>Операции НБРК на внутреннем рынке, млрд. тг.</t>
  </si>
  <si>
    <t>Доходность краткосрочных ГЦБ, в %</t>
  </si>
  <si>
    <t>Доходность среднесрочных ГЦБ, в %</t>
  </si>
  <si>
    <t>Доходность долгосрочных ГЦБ, в %</t>
  </si>
  <si>
    <t>Совокупный объем торгов ГЦБ, млрд. тг. (правая ось)</t>
  </si>
  <si>
    <t>Средневзвешанная ставка по Repo 1D, в %</t>
  </si>
  <si>
    <t>Средневзвешанная ставка по Repo 7D, в %</t>
  </si>
  <si>
    <t>Объем сделок USD_TOD, млрд. тг. (правая ось)</t>
  </si>
  <si>
    <t>Капитализация и доходность рынка акций, млрд. тг.</t>
  </si>
  <si>
    <t xml:space="preserve">Рынок долевых ЦБ, объёмы торгов </t>
  </si>
  <si>
    <t>Достаточность собственного капитала и активы, взвешенные по степени кредитного риска, в %</t>
  </si>
  <si>
    <t xml:space="preserve"> Отраслевая структура ссудного портфеля по состоянию на 01.10.2012 г., в %</t>
  </si>
  <si>
    <t>Доля в ссудном портфеле</t>
  </si>
  <si>
    <t>Отношение неработающих займов отрасли к ссудному портфелю</t>
  </si>
  <si>
    <t>Отношение неработающих займов отрасли к займам отрасли</t>
  </si>
  <si>
    <t>Количество предприятий по группе с умеренным риском, в %</t>
  </si>
  <si>
    <t>Количество предприятий по группе с высоким риском, в %</t>
  </si>
  <si>
    <t>Количество предприятий по группе с максимальным риском, в %</t>
  </si>
  <si>
    <t>Примечание: в расчет вошли предприятия со значением доли задолженности перед банками в общих обязательствах выше медианного значения</t>
  </si>
  <si>
    <t>Динамический резерв. Демонстрация на основе ретроспективных данных банковского сектора, в %*</t>
  </si>
  <si>
    <t>Оценка нераспределенного чистого дохода* с учетом действия механизма динамического резерва, в %**</t>
  </si>
  <si>
    <t>Активы (взысканные на баланс банка), планируемые к передаче в ОУСА, в % от возникших требований к ОУСА на конец 2013г.</t>
  </si>
  <si>
    <t>Диапазон доли неработающих займов по 1-ой группе банков, на конец 2013г.</t>
  </si>
  <si>
    <t>Диапазон доли неработающих займов по 3-ей группе банков, на конец 2013г.</t>
  </si>
  <si>
    <t>Доля «неработающих займов» в совокупном ссудном портфеле банков, на конец 2013г.</t>
  </si>
  <si>
    <t>Выполнение банками минимальных резервных требований, тг.</t>
  </si>
  <si>
    <t>Отношение краткосрочных активов / обязательств к совокупным активам / обязательствам банков, в %</t>
  </si>
  <si>
    <t>Валовые притоки и оттоки депозитов физических лиц и их перераспределение, в %</t>
  </si>
  <si>
    <t>Потенциал институциональных инвесторов по приобретению облигаций банков, млрд. тг.</t>
  </si>
  <si>
    <t>Валютная позиция, в %</t>
  </si>
  <si>
    <t>Структура внебалансовых операций банков с производными финансовыми инструментами, млрд. тг.</t>
  </si>
  <si>
    <t>Примечание: Результаты 2011г. и 2012г. отличаются на изменение спецификации макромоделей;</t>
  </si>
  <si>
    <t>Базель III 
(2013-2019)</t>
  </si>
  <si>
    <t xml:space="preserve">** для системообразующих    </t>
  </si>
  <si>
    <t xml:space="preserve">Примечание:  * для всех                </t>
  </si>
  <si>
    <t>Изменение качества ссудного портфеля небанковских организаций, в %</t>
  </si>
  <si>
    <t>Изменение качества ссудного портфеля ипотечных организаций, в %</t>
  </si>
  <si>
    <t xml:space="preserve">                       ** - по состоянию на 10.2011г.</t>
  </si>
  <si>
    <t>Обороты пользователей в среднем за день, в млрд. тг</t>
  </si>
  <si>
    <t>Средняя сумма чистой позиции пользователей, в млрд. тг</t>
  </si>
  <si>
    <t>Сумма документов,  в млн. тг</t>
  </si>
  <si>
    <t>КИБС (CBI)</t>
  </si>
  <si>
    <t>КИСФР (CFMI)</t>
  </si>
  <si>
    <t>Структура консервативного инвестиционного портфеля, в %</t>
  </si>
  <si>
    <t>Структура умеренного инвестиционного портфеля, в %</t>
  </si>
  <si>
    <t>Консенсус-прогноз цен на сырьевые товары, долл. США</t>
  </si>
  <si>
    <t>Сумма документов, в млрд. тг.</t>
  </si>
  <si>
    <t>Сумма документов,  в млрд. тг.</t>
  </si>
  <si>
    <t>в %</t>
  </si>
  <si>
    <t>Динамика ссудного портфеля ипотечных организаций</t>
  </si>
  <si>
    <t>Динамика кредитной активности и уровня риска неплатежеспособности небанковских организаций, тыс. тг.</t>
  </si>
  <si>
    <t>Динамика уровня доходности пенсионных активов и инфляции, в %</t>
  </si>
  <si>
    <t>Структура инвестиционного портфеля страховых организаций, в %</t>
  </si>
  <si>
    <t>Страновая структура перестрахования, в %</t>
  </si>
  <si>
    <t>Структура премий и выплат по классам страхования, в %</t>
  </si>
  <si>
    <t>Доля безнадежных займов в ссудном портфеле, в % (правая ось)</t>
  </si>
  <si>
    <t>тыс. тг.</t>
  </si>
  <si>
    <t>Стандартные займы</t>
  </si>
  <si>
    <t>Сомнительные займы 1 категории</t>
  </si>
  <si>
    <t>Сомнительные займы 2 категории</t>
  </si>
  <si>
    <t>Сомнительные займы 3 категории</t>
  </si>
  <si>
    <t>Сомнительные займы 4 категории</t>
  </si>
  <si>
    <t>Сомнительные займы 5 категории</t>
  </si>
  <si>
    <t>Безнадежные займы</t>
  </si>
  <si>
    <t>Доля неработающих займов в займах отрасли</t>
  </si>
  <si>
    <t>Вклад компонентов совокупного спроса в рост ВВП*</t>
  </si>
  <si>
    <t>Неработающие займы / Ссудный портфель группы</t>
  </si>
  <si>
    <t>Значения RORWA, в %</t>
  </si>
  <si>
    <t>Источник: банки, НБРК</t>
  </si>
  <si>
    <t>Объем торгов на КФБ</t>
  </si>
  <si>
    <t>Долг банков</t>
  </si>
  <si>
    <t>Инвестиции в основные средства за счет собственных средств нефинансового сектора (правая ось)*</t>
  </si>
  <si>
    <t>Долг других секторов (без учета межфирменной задолженности)**</t>
  </si>
  <si>
    <t>Коэффициент достаточности собственного капитала (k2) (правая ось)</t>
  </si>
  <si>
    <t>Источник: Thomson Reuters Datastream, расчеты НБРК</t>
  </si>
  <si>
    <t xml:space="preserve">Название:                                                                                                                                                                                                                                                       </t>
  </si>
  <si>
    <t>4) мировой спрэд – среднее значение спрэда между справочными ставками по депозитам и кредитам развивающихся стран Восточной Европы, Юго-Восточной Азии, Латинской Америки (21 страна).</t>
  </si>
  <si>
    <t>Отраслевая структура ссудного портфеля в разбивке по группам банков по состоянию на 01.10.2012г., %</t>
  </si>
  <si>
    <t>Потребительские кредиты физических лиц</t>
  </si>
  <si>
    <t>1) рассчитаны на основе низких показателей Ликвидности и ROE, входящие в группу до 25 персентиля и высокого показателя левереджа, входящего в группу свыше 75 персентиля;</t>
  </si>
  <si>
    <t>Cредняя задолженность перед банками в расчете на 1 предприятие, млрд. тг. (правая ось)</t>
  </si>
  <si>
    <t>Доля валютных обязательств в общих обязательствах</t>
  </si>
  <si>
    <t>Прочие юридические лица</t>
  </si>
  <si>
    <t xml:space="preserve">      Передача в ФПК</t>
  </si>
  <si>
    <t>Валовый прирост депозитов</t>
  </si>
  <si>
    <t>НПФ</t>
  </si>
  <si>
    <t>Реальный ВВП Казахстана (за период, млрд. тг.)</t>
  </si>
  <si>
    <t>Производство по отрасли строительство</t>
  </si>
  <si>
    <t>Производство по отрасли торговля</t>
  </si>
  <si>
    <t>Производство по отрасли обрабатывающая промышленность</t>
  </si>
  <si>
    <t>Незначительное повышение до 111 долл. США в 3 квартале 2013г.*</t>
  </si>
  <si>
    <t xml:space="preserve">Постепенное снижение до 40 долл. США в 3 квартале 2013г. </t>
  </si>
  <si>
    <t>k1-2 базовый сценарий</t>
  </si>
  <si>
    <t>k1-2 стресс ценарий</t>
  </si>
  <si>
    <t>Уровень докапитализации при стрессовом сценарии по k2 и k1-2, млрд. тг.</t>
  </si>
  <si>
    <t xml:space="preserve">Накопленный уровень докапитализации </t>
  </si>
  <si>
    <t xml:space="preserve">Буфер капитала </t>
  </si>
  <si>
    <r>
      <t>Вс</t>
    </r>
    <r>
      <rPr>
        <sz val="10"/>
        <color theme="1"/>
        <rFont val="Times New Roman"/>
        <family val="1"/>
        <charset val="204"/>
      </rPr>
      <t xml:space="preserve">его буфер капитала свыше регуляторного минимума </t>
    </r>
  </si>
  <si>
    <r>
      <t xml:space="preserve">Всего буфер капитала </t>
    </r>
    <r>
      <rPr>
        <sz val="10"/>
        <color theme="1"/>
        <rFont val="Times New Roman"/>
        <family val="1"/>
        <charset val="204"/>
      </rPr>
      <t>свыше регуляторного минимума</t>
    </r>
  </si>
  <si>
    <t>Количество банков нарушивших норматив</t>
  </si>
  <si>
    <t>Требуемая докапитализация (от капитала 1-ого уровня)</t>
  </si>
  <si>
    <t>Капитал второго уровня</t>
  </si>
  <si>
    <t>в скобках указан период внедрения стандартов Базель III</t>
  </si>
  <si>
    <t>Минимальный капитал первого уровня</t>
  </si>
  <si>
    <t>Сомнительные займы</t>
  </si>
  <si>
    <t xml:space="preserve">Капитал брокеров-дилеров </t>
  </si>
  <si>
    <t>Примечание: * 9 месяцев 2012г. по сравнению с аналогичным периодом прошлого года</t>
  </si>
  <si>
    <t>Обороты в среднем за день,  в млрд. тг.</t>
  </si>
  <si>
    <t>Входящий остаток в среднем за период, в млрд. тг.*</t>
  </si>
  <si>
    <t>Источник: Bloomberg, по состоянию на 30.11.2012г.</t>
  </si>
  <si>
    <t>ВВП (реальный рост, в %)</t>
  </si>
  <si>
    <t>Примечание: диаметр окружностей соответствует доле сформированных провизий по неработающим займам к размеру неработающих займов группы</t>
  </si>
  <si>
    <t>0.7% - 2.0%</t>
  </si>
  <si>
    <t>14.5% – 41.0%</t>
  </si>
  <si>
    <t>1.2% - 37.6%</t>
  </si>
  <si>
    <t>Норматив валютной позиции по долл. США и евро</t>
  </si>
  <si>
    <t xml:space="preserve">  юридических лиц</t>
  </si>
  <si>
    <t xml:space="preserve">  физических лиц</t>
  </si>
  <si>
    <t xml:space="preserve">  потребительские кредиты физическим лицам</t>
  </si>
  <si>
    <t xml:space="preserve">  на стрительство и покупку жилья физических лиц</t>
  </si>
  <si>
    <t xml:space="preserve">  ипотечные жиллищные займы физических лиц</t>
  </si>
  <si>
    <t xml:space="preserve">  строительство</t>
  </si>
  <si>
    <t xml:space="preserve">  торговля</t>
  </si>
  <si>
    <t xml:space="preserve">  общее страхование</t>
  </si>
  <si>
    <t xml:space="preserve">  страхование жизни</t>
  </si>
  <si>
    <t xml:space="preserve">  по привлеченным пенсионным активам</t>
  </si>
  <si>
    <t>Страны</t>
  </si>
  <si>
    <t>Всего ссудный портфель, млрд. тг.</t>
  </si>
  <si>
    <t xml:space="preserve">Участники РФЦА </t>
  </si>
  <si>
    <t>Индикатор ожиданий развития кредитного рынка (первая главная компонента)</t>
  </si>
  <si>
    <t>Индикатор ожиданий развития кредитного рынка (третья главная компонента)</t>
  </si>
  <si>
    <t>Показатели ликвидности в межбанковской системе переводов денег (МСПД)</t>
  </si>
  <si>
    <t>Очередь платежных документов и неисполненные платежи в межбанковской системе переводов денег (МСПД)</t>
  </si>
  <si>
    <t>Показатели ликвидности в системе межбанковского клиринга (СМК)</t>
  </si>
  <si>
    <t>Аннулированные платежные документы в системе межбанковского клиринга (СМК)</t>
  </si>
  <si>
    <t>Активы, приносящие доход</t>
  </si>
  <si>
    <t>Активы, не приносящие доход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</si>
</sst>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yyyy"/>
    <numFmt numFmtId="165" formatCode="mm/yyyy"/>
    <numFmt numFmtId="166" formatCode="0.0"/>
    <numFmt numFmtId="167" formatCode="#,##0.0"/>
    <numFmt numFmtId="168" formatCode="mm/yy"/>
    <numFmt numFmtId="169" formatCode="0.0%"/>
    <numFmt numFmtId="170" formatCode="dd/mm/yy;@"/>
    <numFmt numFmtId="171" formatCode="_(* #,##0.00_);_(* \(#,##0.00\);_(* &quot;-&quot;??_);_(@_)"/>
    <numFmt numFmtId="172" formatCode="_(* #,##0.0_);_(* \(#,##0.0\);_(* &quot;-&quot;??_);_(@_)"/>
    <numFmt numFmtId="173" formatCode="0.000"/>
    <numFmt numFmtId="174" formatCode="0.0000%"/>
    <numFmt numFmtId="175" formatCode="_(* #,##0.00_);[Blue]_(* \-#,##0.00_);_(* &quot;&quot;??_);_(@_)"/>
    <numFmt numFmtId="176" formatCode="dd/mm/yy"/>
    <numFmt numFmtId="177" formatCode="#,##0;;\–"/>
    <numFmt numFmtId="178" formatCode="#,##0.0;;\–"/>
    <numFmt numFmtId="179" formatCode="#,##0.000"/>
    <numFmt numFmtId="180" formatCode="_-* #,##0_р_._-;\-* #,##0_р_._-;_-* &quot;-&quot;??_р_._-;_-@_-"/>
    <numFmt numFmtId="181" formatCode="#,##0.00_ ;\-#,##0.00\ "/>
    <numFmt numFmtId="182" formatCode="_-* #,##0.0_р_._-;\-* #,##0.0_р_._-;_-* &quot;-&quot;??_р_._-;_-@_-"/>
    <numFmt numFmtId="183" formatCode="0.00000"/>
    <numFmt numFmtId="184" formatCode="_(* #,##0.00_);_(* \(#,##0.00\);_(* &quot;&quot;_);_(@_)"/>
    <numFmt numFmtId="185" formatCode="0.000%"/>
    <numFmt numFmtId="186" formatCode="_-&quot;Ј&quot;* #,##0_-;\-&quot;Ј&quot;* #,##0_-;_-&quot;Ј&quot;* &quot;-&quot;_-;_-@_-"/>
    <numFmt numFmtId="187" formatCode="_-&quot;Ј&quot;* #,##0.00_-;\-&quot;Ј&quot;* #,##0.00_-;_-&quot;Ј&quot;* &quot;-&quot;??_-;_-@_-"/>
    <numFmt numFmtId="188" formatCode="_([$€]* #,##0.00_);_([$€]* \(#,##0.00\);_([$€]* &quot;-&quot;??_);_(@_)"/>
    <numFmt numFmtId="189" formatCode="d/mm"/>
    <numFmt numFmtId="190" formatCode="_(&quot;$&quot;* #,##0_);_(&quot;$&quot;* \(#,##0\);_(&quot;$&quot;* &quot;-&quot;_);_(@_)"/>
    <numFmt numFmtId="191" formatCode="#,##0_);[Blue]\(\-\)\ #,##0_)"/>
    <numFmt numFmtId="192" formatCode="_-* #&quot;,&quot;##0\ _р_._-;\-* #&quot;,&quot;##0\ _р_._-;_-* &quot;-&quot;\ _р_._-;_-@_-"/>
    <numFmt numFmtId="193" formatCode="_-* #&quot;,&quot;##0.00\ _р_._-;\-* #&quot;,&quot;##0.00\ _р_._-;_-* &quot;-&quot;??\ _р_._-;_-@_-"/>
    <numFmt numFmtId="194" formatCode="#,##0.0_ ;\-#,##0.0\ "/>
  </numFmts>
  <fonts count="1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cademy"/>
    </font>
    <font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80"/>
      <name val="Times New Roman"/>
      <family val="1"/>
      <charset val="204"/>
    </font>
    <font>
      <sz val="8"/>
      <name val="Academy"/>
      <charset val="204"/>
    </font>
    <font>
      <b/>
      <i/>
      <sz val="1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Verdana"/>
      <family val="2"/>
      <charset val="204"/>
    </font>
    <font>
      <i/>
      <sz val="9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6"/>
      <name val="Angsana New"/>
      <family val="1"/>
    </font>
    <font>
      <sz val="11"/>
      <name val="Arial Cyr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 Cyr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i/>
      <sz val="10"/>
      <name val="Helv"/>
    </font>
    <font>
      <b/>
      <sz val="11"/>
      <color indexed="63"/>
      <name val="Calibri"/>
      <family val="2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6"/>
      <color rgb="FF000000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Times New Roman"/>
      <family val="2"/>
      <charset val="204"/>
    </font>
    <font>
      <sz val="8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 Cy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Courier"/>
      <family val="1"/>
      <charset val="204"/>
    </font>
    <font>
      <sz val="10"/>
      <name val="Courier"/>
      <family val="3"/>
    </font>
    <font>
      <sz val="10"/>
      <color indexed="0"/>
      <name val="Helv"/>
      <charset val="204"/>
    </font>
    <font>
      <sz val="11"/>
      <color indexed="10"/>
      <name val="Calibri"/>
      <family val="2"/>
      <charset val="204"/>
    </font>
    <font>
      <sz val="10"/>
      <name val="Antiqua"/>
    </font>
    <font>
      <sz val="11"/>
      <color indexed="17"/>
      <name val="Calibri"/>
      <family val="2"/>
      <charset val="204"/>
    </font>
    <font>
      <sz val="11"/>
      <name val="ＭＳ Ｐゴシック"/>
      <family val="3"/>
      <charset val="128"/>
    </font>
    <font>
      <b/>
      <sz val="10"/>
      <color rgb="FF00339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"/>
    </font>
    <font>
      <sz val="10"/>
      <name val="Arial"/>
    </font>
    <font>
      <sz val="10"/>
      <name val="Courier"/>
      <charset val="238"/>
    </font>
    <font>
      <sz val="10"/>
      <name val="Times New Roman"/>
      <charset val="204"/>
    </font>
    <font>
      <b/>
      <sz val="1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61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12"/>
      <name val="Arial Cyr"/>
      <charset val="204"/>
    </font>
    <font>
      <sz val="8.25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0"/>
      <color indexed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CD5B4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536">
    <xf numFmtId="0" fontId="0" fillId="0" borderId="0"/>
    <xf numFmtId="0" fontId="6" fillId="0" borderId="0"/>
    <xf numFmtId="0" fontId="14" fillId="0" borderId="0"/>
    <xf numFmtId="0" fontId="2" fillId="0" borderId="0"/>
    <xf numFmtId="0" fontId="20" fillId="0" borderId="0"/>
    <xf numFmtId="0" fontId="20" fillId="0" borderId="0"/>
    <xf numFmtId="0" fontId="2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171" fontId="29" fillId="0" borderId="0" applyFont="0" applyFill="0" applyBorder="0" applyAlignment="0" applyProtection="0"/>
    <xf numFmtId="0" fontId="20" fillId="0" borderId="0"/>
    <xf numFmtId="0" fontId="29" fillId="0" borderId="0"/>
    <xf numFmtId="0" fontId="29" fillId="0" borderId="0"/>
    <xf numFmtId="0" fontId="20" fillId="0" borderId="0"/>
    <xf numFmtId="0" fontId="31" fillId="0" borderId="0"/>
    <xf numFmtId="0" fontId="2" fillId="0" borderId="0"/>
    <xf numFmtId="0" fontId="29" fillId="0" borderId="0"/>
    <xf numFmtId="0" fontId="32" fillId="0" borderId="0"/>
    <xf numFmtId="0" fontId="33" fillId="0" borderId="0"/>
    <xf numFmtId="0" fontId="34" fillId="0" borderId="0"/>
    <xf numFmtId="9" fontId="20" fillId="0" borderId="0" applyFont="0" applyFill="0" applyBorder="0" applyAlignment="0" applyProtection="0"/>
    <xf numFmtId="0" fontId="29" fillId="0" borderId="0"/>
    <xf numFmtId="0" fontId="29" fillId="0" borderId="0"/>
    <xf numFmtId="175" fontId="2" fillId="0" borderId="0" applyFill="0" applyBorder="0"/>
    <xf numFmtId="0" fontId="31" fillId="0" borderId="0"/>
    <xf numFmtId="0" fontId="31" fillId="0" borderId="0"/>
    <xf numFmtId="0" fontId="3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42" fillId="0" borderId="0"/>
    <xf numFmtId="0" fontId="20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2" borderId="0" applyNumberFormat="0" applyBorder="0" applyAlignment="0" applyProtection="0"/>
    <xf numFmtId="0" fontId="49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49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22" borderId="0" applyNumberFormat="0" applyBorder="0" applyAlignment="0" applyProtection="0"/>
    <xf numFmtId="0" fontId="51" fillId="6" borderId="0" applyNumberFormat="0" applyBorder="0" applyAlignment="0" applyProtection="0"/>
    <xf numFmtId="0" fontId="52" fillId="0" borderId="0">
      <alignment horizontal="center" wrapText="1"/>
    </xf>
    <xf numFmtId="0" fontId="52" fillId="0" borderId="0">
      <alignment horizontal="center" wrapText="1"/>
    </xf>
    <xf numFmtId="0" fontId="53" fillId="0" borderId="0">
      <alignment horizontal="left"/>
    </xf>
    <xf numFmtId="0" fontId="53" fillId="0" borderId="0">
      <alignment horizontal="right"/>
    </xf>
    <xf numFmtId="0" fontId="54" fillId="23" borderId="17" applyNumberFormat="0" applyAlignment="0" applyProtection="0"/>
    <xf numFmtId="0" fontId="55" fillId="0" borderId="0">
      <alignment horizontal="center" wrapText="1"/>
    </xf>
    <xf numFmtId="0" fontId="56" fillId="24" borderId="18" applyNumberFormat="0" applyAlignment="0" applyProtection="0"/>
    <xf numFmtId="41" fontId="29" fillId="0" borderId="0" applyFont="0" applyFill="0" applyBorder="0" applyAlignment="0" applyProtection="0"/>
    <xf numFmtId="171" fontId="57" fillId="0" borderId="0" applyFont="0" applyFill="0" applyBorder="0" applyAlignment="0" applyProtection="0"/>
    <xf numFmtId="186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4" fontId="58" fillId="0" borderId="0">
      <alignment horizontal="right"/>
    </xf>
    <xf numFmtId="188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7" borderId="0" applyNumberFormat="0" applyBorder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3" fillId="0" borderId="21" applyNumberFormat="0" applyFill="0" applyAlignment="0" applyProtection="0"/>
    <xf numFmtId="0" fontId="63" fillId="0" borderId="0" applyNumberFormat="0" applyFill="0" applyBorder="0" applyAlignment="0" applyProtection="0"/>
    <xf numFmtId="0" fontId="64" fillId="10" borderId="17" applyNumberFormat="0" applyAlignment="0" applyProtection="0"/>
    <xf numFmtId="189" fontId="65" fillId="0" borderId="0"/>
    <xf numFmtId="0" fontId="55" fillId="0" borderId="0">
      <alignment horizontal="left"/>
    </xf>
    <xf numFmtId="0" fontId="66" fillId="0" borderId="22" applyNumberFormat="0" applyFill="0" applyAlignment="0" applyProtection="0"/>
    <xf numFmtId="0" fontId="67" fillId="25" borderId="0" applyNumberFormat="0" applyBorder="0" applyAlignment="0" applyProtection="0"/>
    <xf numFmtId="0" fontId="55" fillId="0" borderId="0"/>
    <xf numFmtId="0" fontId="55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68" fillId="0" borderId="0"/>
    <xf numFmtId="0" fontId="47" fillId="0" borderId="0"/>
    <xf numFmtId="0" fontId="29" fillId="26" borderId="10" applyNumberFormat="0" applyFont="0" applyAlignment="0" applyProtection="0"/>
    <xf numFmtId="0" fontId="29" fillId="26" borderId="10" applyNumberFormat="0" applyFont="0" applyAlignment="0" applyProtection="0"/>
    <xf numFmtId="0" fontId="69" fillId="0" borderId="3"/>
    <xf numFmtId="190" fontId="48" fillId="0" borderId="0"/>
    <xf numFmtId="0" fontId="70" fillId="23" borderId="23" applyNumberFormat="0" applyAlignment="0" applyProtection="0"/>
    <xf numFmtId="0" fontId="33" fillId="0" borderId="0">
      <alignment horizontal="left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left" vertical="top"/>
    </xf>
    <xf numFmtId="0" fontId="72" fillId="0" borderId="0">
      <alignment horizontal="center" vertical="center"/>
    </xf>
    <xf numFmtId="0" fontId="72" fillId="0" borderId="0">
      <alignment horizontal="center" vertical="top"/>
    </xf>
    <xf numFmtId="0" fontId="23" fillId="0" borderId="0">
      <alignment horizontal="center" vertical="top"/>
    </xf>
    <xf numFmtId="0" fontId="23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23" fillId="0" borderId="0">
      <alignment horizontal="center" vertical="top"/>
    </xf>
    <xf numFmtId="0" fontId="40" fillId="0" borderId="0">
      <alignment horizontal="left" vertical="top"/>
    </xf>
    <xf numFmtId="0" fontId="41" fillId="0" borderId="0">
      <alignment horizontal="center" vertical="top"/>
    </xf>
    <xf numFmtId="0" fontId="41" fillId="0" borderId="0">
      <alignment horizontal="left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center" vertical="top"/>
    </xf>
    <xf numFmtId="0" fontId="71" fillId="0" borderId="0">
      <alignment horizontal="left" vertical="top"/>
    </xf>
    <xf numFmtId="0" fontId="41" fillId="0" borderId="0">
      <alignment horizontal="right" vertical="top"/>
    </xf>
    <xf numFmtId="0" fontId="17" fillId="0" borderId="0">
      <alignment horizontal="right" vertical="top"/>
    </xf>
    <xf numFmtId="0" fontId="73" fillId="0" borderId="0">
      <alignment horizontal="left" vertical="top"/>
    </xf>
    <xf numFmtId="0" fontId="17" fillId="0" borderId="0">
      <alignment horizontal="right" vertical="top"/>
    </xf>
    <xf numFmtId="0" fontId="74" fillId="0" borderId="0">
      <alignment horizontal="right" vertical="center"/>
    </xf>
    <xf numFmtId="0" fontId="74" fillId="0" borderId="0">
      <alignment horizontal="left" vertical="center"/>
    </xf>
    <xf numFmtId="0" fontId="17" fillId="0" borderId="0">
      <alignment horizontal="left" vertical="top"/>
    </xf>
    <xf numFmtId="0" fontId="41" fillId="0" borderId="0">
      <alignment horizontal="center" vertical="center"/>
    </xf>
    <xf numFmtId="0" fontId="23" fillId="0" borderId="0">
      <alignment horizontal="center" vertical="center"/>
    </xf>
    <xf numFmtId="0" fontId="22" fillId="0" borderId="0">
      <alignment horizontal="center" vertical="center"/>
    </xf>
    <xf numFmtId="0" fontId="17" fillId="0" borderId="0">
      <alignment horizontal="right" vertical="center"/>
    </xf>
    <xf numFmtId="0" fontId="72" fillId="0" borderId="0">
      <alignment horizontal="center" vertical="center"/>
    </xf>
    <xf numFmtId="0" fontId="17" fillId="0" borderId="0">
      <alignment horizontal="right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72" fillId="0" borderId="0">
      <alignment horizontal="right" vertical="center"/>
    </xf>
    <xf numFmtId="0" fontId="17" fillId="0" borderId="0">
      <alignment horizontal="left" vertical="center"/>
    </xf>
    <xf numFmtId="0" fontId="75" fillId="0" borderId="0">
      <alignment horizontal="left" vertical="center"/>
    </xf>
    <xf numFmtId="0" fontId="75" fillId="0" borderId="0">
      <alignment horizontal="left" vertical="center"/>
    </xf>
    <xf numFmtId="0" fontId="22" fillId="0" borderId="0">
      <alignment horizontal="right"/>
    </xf>
    <xf numFmtId="0" fontId="17" fillId="0" borderId="0">
      <alignment horizontal="right"/>
    </xf>
    <xf numFmtId="0" fontId="17" fillId="0" borderId="0">
      <alignment horizontal="right"/>
    </xf>
    <xf numFmtId="0" fontId="72" fillId="0" borderId="0">
      <alignment horizontal="center" vertical="center"/>
    </xf>
    <xf numFmtId="0" fontId="22" fillId="0" borderId="0">
      <alignment horizontal="right"/>
    </xf>
    <xf numFmtId="0" fontId="22" fillId="0" borderId="0">
      <alignment horizontal="right"/>
    </xf>
    <xf numFmtId="0" fontId="22" fillId="0" borderId="0">
      <alignment horizontal="right"/>
    </xf>
    <xf numFmtId="0" fontId="22" fillId="0" borderId="0">
      <alignment horizontal="right"/>
    </xf>
    <xf numFmtId="0" fontId="22" fillId="0" borderId="0">
      <alignment horizontal="right"/>
    </xf>
    <xf numFmtId="0" fontId="22" fillId="0" borderId="0">
      <alignment horizontal="right"/>
    </xf>
    <xf numFmtId="0" fontId="23" fillId="0" borderId="0">
      <alignment horizontal="left" vertical="center"/>
    </xf>
    <xf numFmtId="0" fontId="72" fillId="0" borderId="0">
      <alignment horizontal="left" vertical="center"/>
    </xf>
    <xf numFmtId="0" fontId="23" fillId="0" borderId="0">
      <alignment horizontal="right"/>
    </xf>
    <xf numFmtId="0" fontId="23" fillId="0" borderId="0">
      <alignment horizontal="right"/>
    </xf>
    <xf numFmtId="0" fontId="23" fillId="0" borderId="0">
      <alignment horizontal="right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71" fillId="0" borderId="0">
      <alignment horizontal="right" vertical="top"/>
    </xf>
    <xf numFmtId="0" fontId="72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left" vertical="top"/>
    </xf>
    <xf numFmtId="0" fontId="41" fillId="0" borderId="0">
      <alignment horizontal="left" vertical="top"/>
    </xf>
    <xf numFmtId="0" fontId="72" fillId="0" borderId="0">
      <alignment horizontal="center" vertical="center"/>
    </xf>
    <xf numFmtId="0" fontId="17" fillId="0" borderId="0">
      <alignment horizontal="left" vertical="center"/>
    </xf>
    <xf numFmtId="0" fontId="72" fillId="0" borderId="0">
      <alignment horizontal="left" vertical="center"/>
    </xf>
    <xf numFmtId="0" fontId="17" fillId="0" borderId="0">
      <alignment horizontal="center" vertical="center"/>
    </xf>
    <xf numFmtId="0" fontId="41" fillId="0" borderId="0">
      <alignment horizontal="right" vertical="top"/>
    </xf>
    <xf numFmtId="0" fontId="23" fillId="0" borderId="0">
      <alignment horizontal="center" vertical="center"/>
    </xf>
    <xf numFmtId="0" fontId="23" fillId="0" borderId="0">
      <alignment horizontal="right"/>
    </xf>
    <xf numFmtId="0" fontId="23" fillId="0" borderId="0">
      <alignment horizontal="right"/>
    </xf>
    <xf numFmtId="0" fontId="23" fillId="0" borderId="0">
      <alignment horizontal="right"/>
    </xf>
    <xf numFmtId="0" fontId="22" fillId="0" borderId="0">
      <alignment horizontal="center" vertical="top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71" fillId="0" borderId="0">
      <alignment horizontal="right" vertical="top"/>
    </xf>
    <xf numFmtId="0" fontId="72" fillId="0" borderId="0">
      <alignment horizontal="left" vertical="top"/>
    </xf>
    <xf numFmtId="0" fontId="72" fillId="0" borderId="0">
      <alignment horizontal="center" vertical="center"/>
    </xf>
    <xf numFmtId="0" fontId="17" fillId="0" borderId="0">
      <alignment horizontal="left" vertical="top"/>
    </xf>
    <xf numFmtId="0" fontId="17" fillId="0" borderId="0">
      <alignment horizontal="right"/>
    </xf>
    <xf numFmtId="0" fontId="17" fillId="0" borderId="0">
      <alignment horizontal="lef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72" fillId="0" borderId="0">
      <alignment horizontal="left" vertical="center"/>
    </xf>
    <xf numFmtId="0" fontId="17" fillId="0" borderId="0">
      <alignment horizontal="left" vertical="center"/>
    </xf>
    <xf numFmtId="0" fontId="23" fillId="0" borderId="0">
      <alignment horizontal="center" vertical="center"/>
    </xf>
    <xf numFmtId="0" fontId="31" fillId="27" borderId="0">
      <alignment horizontal="right" vertical="center"/>
    </xf>
    <xf numFmtId="0" fontId="17" fillId="0" borderId="0">
      <alignment horizontal="left" vertical="center"/>
    </xf>
    <xf numFmtId="0" fontId="72" fillId="0" borderId="0">
      <alignment horizontal="center" vertical="center"/>
    </xf>
    <xf numFmtId="0" fontId="76" fillId="0" borderId="0">
      <alignment horizontal="left" vertical="top"/>
    </xf>
    <xf numFmtId="0" fontId="76" fillId="0" borderId="0">
      <alignment horizontal="left" vertical="top"/>
    </xf>
    <xf numFmtId="0" fontId="76" fillId="0" borderId="0">
      <alignment horizontal="left" vertical="top"/>
    </xf>
    <xf numFmtId="0" fontId="76" fillId="0" borderId="0">
      <alignment horizontal="left" vertical="top"/>
    </xf>
    <xf numFmtId="0" fontId="76" fillId="0" borderId="0">
      <alignment horizontal="left" vertical="top"/>
    </xf>
    <xf numFmtId="0" fontId="76" fillId="0" borderId="0">
      <alignment horizontal="left" vertical="top"/>
    </xf>
    <xf numFmtId="0" fontId="76" fillId="0" borderId="0">
      <alignment horizontal="center" vertical="top"/>
    </xf>
    <xf numFmtId="0" fontId="17" fillId="0" borderId="0">
      <alignment horizontal="center" vertical="center"/>
    </xf>
    <xf numFmtId="0" fontId="17" fillId="0" borderId="0">
      <alignment horizontal="right" vertical="center"/>
    </xf>
    <xf numFmtId="0" fontId="31" fillId="27" borderId="0">
      <alignment horizontal="right" vertical="center"/>
    </xf>
    <xf numFmtId="0" fontId="72" fillId="0" borderId="0">
      <alignment horizontal="center" vertical="top"/>
    </xf>
    <xf numFmtId="0" fontId="17" fillId="0" borderId="0">
      <alignment horizontal="center" vertical="center"/>
    </xf>
    <xf numFmtId="0" fontId="17" fillId="0" borderId="0">
      <alignment horizontal="center" vertical="top"/>
    </xf>
    <xf numFmtId="0" fontId="17" fillId="0" borderId="0">
      <alignment horizontal="right"/>
    </xf>
    <xf numFmtId="0" fontId="72" fillId="0" borderId="0">
      <alignment horizontal="right" vertical="center"/>
    </xf>
    <xf numFmtId="0" fontId="77" fillId="0" borderId="0">
      <alignment horizontal="center" vertical="center"/>
    </xf>
    <xf numFmtId="0" fontId="23" fillId="0" borderId="0">
      <alignment horizontal="center" vertical="center"/>
    </xf>
    <xf numFmtId="0" fontId="22" fillId="0" borderId="0">
      <alignment horizontal="right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22" fillId="0" borderId="0">
      <alignment horizontal="right"/>
    </xf>
    <xf numFmtId="0" fontId="17" fillId="0" borderId="0">
      <alignment horizontal="right"/>
    </xf>
    <xf numFmtId="0" fontId="79" fillId="0" borderId="0">
      <alignment horizontal="left" vertical="center"/>
    </xf>
    <xf numFmtId="0" fontId="17" fillId="0" borderId="0">
      <alignment horizontal="center" vertical="center"/>
    </xf>
    <xf numFmtId="0" fontId="31" fillId="27" borderId="0">
      <alignment horizontal="right" vertical="center"/>
    </xf>
    <xf numFmtId="0" fontId="72" fillId="0" borderId="0">
      <alignment horizontal="right"/>
    </xf>
    <xf numFmtId="0" fontId="17" fillId="0" borderId="0">
      <alignment horizontal="left" vertical="top"/>
    </xf>
    <xf numFmtId="0" fontId="22" fillId="0" borderId="0">
      <alignment horizontal="right"/>
    </xf>
    <xf numFmtId="0" fontId="72" fillId="0" borderId="0">
      <alignment horizontal="right" vertical="center"/>
    </xf>
    <xf numFmtId="0" fontId="78" fillId="0" borderId="0">
      <alignment horizontal="left" vertical="center"/>
    </xf>
    <xf numFmtId="0" fontId="78" fillId="0" borderId="0">
      <alignment horizontal="left" vertical="center"/>
    </xf>
    <xf numFmtId="0" fontId="22" fillId="0" borderId="0">
      <alignment horizontal="left" vertical="top"/>
    </xf>
    <xf numFmtId="0" fontId="78" fillId="0" borderId="0">
      <alignment horizontal="left" vertical="center"/>
    </xf>
    <xf numFmtId="0" fontId="23" fillId="0" borderId="0">
      <alignment horizontal="center" vertical="center"/>
    </xf>
    <xf numFmtId="0" fontId="23" fillId="0" borderId="0">
      <alignment horizontal="center" vertical="center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22" fillId="0" borderId="0">
      <alignment horizontal="right"/>
    </xf>
    <xf numFmtId="0" fontId="31" fillId="27" borderId="0">
      <alignment horizontal="right" vertical="center"/>
    </xf>
    <xf numFmtId="0" fontId="81" fillId="0" borderId="0">
      <alignment horizontal="left" vertical="top"/>
    </xf>
    <xf numFmtId="0" fontId="17" fillId="0" borderId="0">
      <alignment horizontal="right"/>
    </xf>
    <xf numFmtId="0" fontId="72" fillId="0" borderId="0">
      <alignment horizontal="center" vertical="center"/>
    </xf>
    <xf numFmtId="0" fontId="82" fillId="0" borderId="0">
      <alignment horizontal="center" vertical="center"/>
    </xf>
    <xf numFmtId="0" fontId="17" fillId="0" borderId="0">
      <alignment horizontal="right" vertical="center"/>
    </xf>
    <xf numFmtId="0" fontId="22" fillId="0" borderId="0">
      <alignment horizontal="right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22" fillId="0" borderId="0">
      <alignment horizontal="right"/>
    </xf>
    <xf numFmtId="0" fontId="23" fillId="0" borderId="0">
      <alignment horizontal="center" vertical="center"/>
    </xf>
    <xf numFmtId="0" fontId="22" fillId="0" borderId="0">
      <alignment horizontal="right"/>
    </xf>
    <xf numFmtId="0" fontId="72" fillId="0" borderId="0">
      <alignment horizontal="center" vertical="top"/>
    </xf>
    <xf numFmtId="0" fontId="17" fillId="0" borderId="0">
      <alignment horizontal="right"/>
    </xf>
    <xf numFmtId="0" fontId="81" fillId="0" borderId="0">
      <alignment horizontal="center" vertical="center"/>
    </xf>
    <xf numFmtId="0" fontId="72" fillId="0" borderId="0">
      <alignment horizontal="center" vertical="center"/>
    </xf>
    <xf numFmtId="0" fontId="82" fillId="0" borderId="0">
      <alignment horizontal="center" vertical="center"/>
    </xf>
    <xf numFmtId="0" fontId="22" fillId="0" borderId="0">
      <alignment horizontal="right"/>
    </xf>
    <xf numFmtId="0" fontId="22" fillId="0" borderId="0">
      <alignment horizontal="right"/>
    </xf>
    <xf numFmtId="0" fontId="23" fillId="0" borderId="0">
      <alignment horizontal="left" vertical="top"/>
    </xf>
    <xf numFmtId="0" fontId="72" fillId="0" borderId="0">
      <alignment horizontal="right" vertical="center"/>
    </xf>
    <xf numFmtId="0" fontId="72" fillId="0" borderId="0">
      <alignment horizontal="left" vertical="top"/>
    </xf>
    <xf numFmtId="0" fontId="81" fillId="0" borderId="0">
      <alignment horizontal="right" vertical="center"/>
    </xf>
    <xf numFmtId="0" fontId="77" fillId="0" borderId="0">
      <alignment horizontal="right" vertical="center"/>
    </xf>
    <xf numFmtId="0" fontId="17" fillId="0" borderId="0">
      <alignment horizontal="right"/>
    </xf>
    <xf numFmtId="0" fontId="72" fillId="0" borderId="0">
      <alignment horizontal="center" vertical="center"/>
    </xf>
    <xf numFmtId="0" fontId="17" fillId="0" borderId="0">
      <alignment horizontal="center" vertical="center"/>
    </xf>
    <xf numFmtId="0" fontId="23" fillId="0" borderId="0">
      <alignment horizontal="center" vertical="center"/>
    </xf>
    <xf numFmtId="0" fontId="23" fillId="0" borderId="0">
      <alignment horizontal="right"/>
    </xf>
    <xf numFmtId="0" fontId="72" fillId="0" borderId="0">
      <alignment horizontal="right"/>
    </xf>
    <xf numFmtId="0" fontId="17" fillId="0" borderId="0">
      <alignment horizontal="left" vertical="top"/>
    </xf>
    <xf numFmtId="0" fontId="17" fillId="0" borderId="0">
      <alignment horizontal="center" vertical="center"/>
    </xf>
    <xf numFmtId="0" fontId="72" fillId="0" borderId="0">
      <alignment horizontal="center" vertical="center"/>
    </xf>
    <xf numFmtId="0" fontId="17" fillId="0" borderId="0">
      <alignment horizontal="center" vertical="center"/>
    </xf>
    <xf numFmtId="0" fontId="23" fillId="0" borderId="0">
      <alignment horizontal="center" vertical="center"/>
    </xf>
    <xf numFmtId="0" fontId="83" fillId="0" borderId="0" applyNumberFormat="0" applyFill="0" applyBorder="0" applyAlignment="0" applyProtection="0"/>
    <xf numFmtId="0" fontId="84" fillId="0" borderId="24" applyNumberFormat="0" applyFill="0" applyAlignment="0" applyProtection="0"/>
    <xf numFmtId="0" fontId="85" fillId="0" borderId="0" applyNumberFormat="0" applyFill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49" fillId="20" borderId="0" applyNumberFormat="0" applyBorder="0" applyAlignment="0" applyProtection="0"/>
    <xf numFmtId="0" fontId="50" fillId="21" borderId="0" applyNumberFormat="0" applyBorder="0" applyAlignment="0" applyProtection="0"/>
    <xf numFmtId="0" fontId="49" fillId="21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49" fillId="17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86" fillId="10" borderId="17" applyNumberFormat="0" applyAlignment="0" applyProtection="0"/>
    <xf numFmtId="0" fontId="86" fillId="10" borderId="17" applyNumberFormat="0" applyAlignment="0" applyProtection="0"/>
    <xf numFmtId="191" fontId="2" fillId="0" borderId="1" applyBorder="0">
      <protection hidden="1"/>
    </xf>
    <xf numFmtId="0" fontId="87" fillId="23" borderId="23" applyNumberFormat="0" applyAlignment="0" applyProtection="0"/>
    <xf numFmtId="0" fontId="87" fillId="23" borderId="23" applyNumberFormat="0" applyAlignment="0" applyProtection="0"/>
    <xf numFmtId="0" fontId="88" fillId="23" borderId="17" applyNumberFormat="0" applyAlignment="0" applyProtection="0"/>
    <xf numFmtId="0" fontId="88" fillId="23" borderId="17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90" fillId="0" borderId="19" applyNumberFormat="0" applyFill="0" applyAlignment="0" applyProtection="0"/>
    <xf numFmtId="0" fontId="90" fillId="0" borderId="19" applyNumberFormat="0" applyFill="0" applyAlignment="0" applyProtection="0"/>
    <xf numFmtId="0" fontId="91" fillId="0" borderId="20" applyNumberFormat="0" applyFill="0" applyAlignment="0" applyProtection="0"/>
    <xf numFmtId="0" fontId="91" fillId="0" borderId="20" applyNumberFormat="0" applyFill="0" applyAlignment="0" applyProtection="0"/>
    <xf numFmtId="0" fontId="92" fillId="0" borderId="21" applyNumberFormat="0" applyFill="0" applyAlignment="0" applyProtection="0"/>
    <xf numFmtId="0" fontId="92" fillId="0" borderId="21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24" applyNumberFormat="0" applyFill="0" applyAlignment="0" applyProtection="0"/>
    <xf numFmtId="0" fontId="93" fillId="0" borderId="24" applyNumberFormat="0" applyFill="0" applyAlignment="0" applyProtection="0"/>
    <xf numFmtId="0" fontId="94" fillId="24" borderId="18" applyNumberFormat="0" applyAlignment="0" applyProtection="0"/>
    <xf numFmtId="0" fontId="56" fillId="24" borderId="18" applyNumberFormat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25" borderId="0" applyNumberFormat="0" applyBorder="0" applyAlignment="0" applyProtection="0"/>
    <xf numFmtId="0" fontId="67" fillId="25" borderId="0" applyNumberFormat="0" applyBorder="0" applyAlignment="0" applyProtection="0"/>
    <xf numFmtId="0" fontId="20" fillId="0" borderId="0"/>
    <xf numFmtId="0" fontId="31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7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97" fillId="0" borderId="0"/>
    <xf numFmtId="0" fontId="98" fillId="0" borderId="0"/>
    <xf numFmtId="0" fontId="98" fillId="0" borderId="0"/>
    <xf numFmtId="0" fontId="99" fillId="0" borderId="0"/>
    <xf numFmtId="0" fontId="29" fillId="0" borderId="0"/>
    <xf numFmtId="0" fontId="100" fillId="0" borderId="0"/>
    <xf numFmtId="0" fontId="100" fillId="0" borderId="0"/>
    <xf numFmtId="0" fontId="29" fillId="0" borderId="0"/>
    <xf numFmtId="0" fontId="101" fillId="0" borderId="0"/>
    <xf numFmtId="0" fontId="20" fillId="0" borderId="0"/>
    <xf numFmtId="0" fontId="20" fillId="0" borderId="0"/>
    <xf numFmtId="0" fontId="102" fillId="6" borderId="0" applyNumberFormat="0" applyBorder="0" applyAlignment="0" applyProtection="0"/>
    <xf numFmtId="0" fontId="51" fillId="6" borderId="0" applyNumberFormat="0" applyBorder="0" applyAlignment="0" applyProtection="0"/>
    <xf numFmtId="0" fontId="10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1" fillId="26" borderId="10" applyNumberFormat="0" applyFont="0" applyAlignment="0" applyProtection="0"/>
    <xf numFmtId="0" fontId="21" fillId="26" borderId="10" applyNumberFormat="0" applyFont="0" applyAlignment="0" applyProtection="0"/>
    <xf numFmtId="0" fontId="20" fillId="26" borderId="10" applyNumberFormat="0" applyFont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04" fillId="0" borderId="22" applyNumberFormat="0" applyFill="0" applyAlignment="0" applyProtection="0"/>
    <xf numFmtId="0" fontId="66" fillId="0" borderId="22" applyNumberFormat="0" applyFill="0" applyAlignment="0" applyProtection="0"/>
    <xf numFmtId="14" fontId="105" fillId="0" borderId="0" applyProtection="0">
      <alignment vertical="center"/>
    </xf>
    <xf numFmtId="14" fontId="106" fillId="0" borderId="0" applyProtection="0">
      <alignment vertical="center"/>
    </xf>
    <xf numFmtId="0" fontId="107" fillId="0" borderId="0"/>
    <xf numFmtId="0" fontId="10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92" fontId="109" fillId="0" borderId="0" applyFont="0" applyFill="0" applyBorder="0" applyAlignment="0" applyProtection="0"/>
    <xf numFmtId="193" fontId="109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8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10" fillId="7" borderId="0" applyNumberFormat="0" applyBorder="0" applyAlignment="0" applyProtection="0"/>
    <xf numFmtId="0" fontId="60" fillId="7" borderId="0" applyNumberFormat="0" applyBorder="0" applyAlignment="0" applyProtection="0"/>
    <xf numFmtId="0" fontId="11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48" fillId="0" borderId="0"/>
    <xf numFmtId="0" fontId="29" fillId="0" borderId="0"/>
    <xf numFmtId="0" fontId="20" fillId="0" borderId="0"/>
    <xf numFmtId="0" fontId="119" fillId="0" borderId="0"/>
    <xf numFmtId="0" fontId="119" fillId="0" borderId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3" borderId="0" applyNumberFormat="0" applyBorder="0" applyAlignment="0" applyProtection="0"/>
    <xf numFmtId="0" fontId="49" fillId="16" borderId="0" applyNumberFormat="0" applyBorder="0" applyAlignment="0" applyProtection="0"/>
    <xf numFmtId="0" fontId="49" fillId="18" borderId="0" applyNumberFormat="0" applyBorder="0" applyAlignment="0" applyProtection="0"/>
    <xf numFmtId="0" fontId="118" fillId="0" borderId="0">
      <alignment horizontal="center" wrapText="1"/>
    </xf>
    <xf numFmtId="188" fontId="119" fillId="0" borderId="0" applyFont="0" applyFill="0" applyBorder="0" applyAlignment="0" applyProtection="0"/>
    <xf numFmtId="0" fontId="119" fillId="26" borderId="10" applyNumberFormat="0" applyFont="0" applyAlignment="0" applyProtection="0"/>
    <xf numFmtId="0" fontId="49" fillId="19" borderId="0" applyNumberFormat="0" applyBorder="0" applyAlignment="0" applyProtection="0"/>
    <xf numFmtId="0" fontId="49" fillId="16" borderId="0" applyNumberFormat="0" applyBorder="0" applyAlignment="0" applyProtection="0"/>
    <xf numFmtId="0" fontId="49" fillId="22" borderId="0" applyNumberFormat="0" applyBorder="0" applyAlignment="0" applyProtection="0"/>
    <xf numFmtId="0" fontId="64" fillId="10" borderId="17" applyNumberFormat="0" applyAlignment="0" applyProtection="0"/>
    <xf numFmtId="0" fontId="70" fillId="23" borderId="23" applyNumberFormat="0" applyAlignment="0" applyProtection="0"/>
    <xf numFmtId="0" fontId="54" fillId="23" borderId="17" applyNumberFormat="0" applyAlignment="0" applyProtection="0"/>
    <xf numFmtId="0" fontId="61" fillId="0" borderId="19" applyNumberFormat="0" applyFill="0" applyAlignment="0" applyProtection="0"/>
    <xf numFmtId="0" fontId="62" fillId="0" borderId="20" applyNumberFormat="0" applyFill="0" applyAlignment="0" applyProtection="0"/>
    <xf numFmtId="0" fontId="63" fillId="0" borderId="21" applyNumberFormat="0" applyFill="0" applyAlignment="0" applyProtection="0"/>
    <xf numFmtId="0" fontId="63" fillId="0" borderId="0" applyNumberFormat="0" applyFill="0" applyBorder="0" applyAlignment="0" applyProtection="0"/>
    <xf numFmtId="0" fontId="84" fillId="0" borderId="24" applyNumberFormat="0" applyFill="0" applyAlignment="0" applyProtection="0"/>
    <xf numFmtId="0" fontId="83" fillId="0" borderId="0" applyNumberFormat="0" applyFill="0" applyBorder="0" applyAlignment="0" applyProtection="0"/>
    <xf numFmtId="0" fontId="21" fillId="0" borderId="0"/>
    <xf numFmtId="0" fontId="121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21" fillId="0" borderId="0"/>
    <xf numFmtId="0" fontId="121" fillId="0" borderId="0"/>
    <xf numFmtId="0" fontId="2" fillId="0" borderId="0"/>
    <xf numFmtId="14" fontId="120" fillId="0" borderId="0" applyProtection="0">
      <alignment vertical="center"/>
    </xf>
    <xf numFmtId="43" fontId="20" fillId="0" borderId="0" applyFont="0" applyFill="0" applyBorder="0" applyAlignment="0" applyProtection="0"/>
    <xf numFmtId="43" fontId="121" fillId="0" borderId="0" applyFont="0" applyFill="0" applyBorder="0" applyAlignment="0" applyProtection="0"/>
  </cellStyleXfs>
  <cellXfs count="10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165" fontId="5" fillId="0" borderId="1" xfId="0" applyNumberFormat="1" applyFont="1" applyBorder="1"/>
    <xf numFmtId="166" fontId="2" fillId="0" borderId="1" xfId="1" applyNumberFormat="1" applyFont="1" applyFill="1" applyBorder="1" applyAlignment="1">
      <alignment wrapText="1"/>
    </xf>
    <xf numFmtId="166" fontId="2" fillId="0" borderId="1" xfId="1" applyNumberFormat="1" applyFont="1" applyFill="1" applyBorder="1" applyAlignment="1">
      <alignment horizontal="left" wrapText="1"/>
    </xf>
    <xf numFmtId="0" fontId="2" fillId="0" borderId="1" xfId="0" applyFont="1" applyFill="1" applyBorder="1"/>
    <xf numFmtId="4" fontId="2" fillId="0" borderId="0" xfId="0" applyNumberFormat="1" applyFont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0" fontId="7" fillId="0" borderId="0" xfId="0" applyFont="1"/>
    <xf numFmtId="0" fontId="8" fillId="0" borderId="0" xfId="0" applyFont="1"/>
    <xf numFmtId="165" fontId="3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Fill="1"/>
    <xf numFmtId="0" fontId="4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166" fontId="4" fillId="0" borderId="1" xfId="0" applyNumberFormat="1" applyFont="1" applyBorder="1"/>
    <xf numFmtId="0" fontId="12" fillId="0" borderId="0" xfId="0" applyFont="1"/>
    <xf numFmtId="0" fontId="13" fillId="0" borderId="0" xfId="0" applyFont="1" applyAlignment="1">
      <alignment horizontal="center" vertical="center"/>
    </xf>
    <xf numFmtId="167" fontId="2" fillId="0" borderId="1" xfId="2" applyNumberFormat="1" applyFont="1" applyBorder="1" applyAlignment="1">
      <alignment horizontal="left" wrapText="1" indent="2"/>
    </xf>
    <xf numFmtId="0" fontId="4" fillId="0" borderId="1" xfId="0" applyFont="1" applyBorder="1"/>
    <xf numFmtId="166" fontId="4" fillId="0" borderId="0" xfId="0" applyNumberFormat="1" applyFont="1"/>
    <xf numFmtId="0" fontId="3" fillId="0" borderId="1" xfId="0" applyFont="1" applyFill="1" applyBorder="1"/>
    <xf numFmtId="0" fontId="3" fillId="0" borderId="1" xfId="0" applyFont="1" applyBorder="1"/>
    <xf numFmtId="2" fontId="2" fillId="0" borderId="1" xfId="0" applyNumberFormat="1" applyFont="1" applyBorder="1"/>
    <xf numFmtId="0" fontId="5" fillId="0" borderId="1" xfId="0" applyFont="1" applyBorder="1" applyAlignment="1">
      <alignment wrapText="1"/>
    </xf>
    <xf numFmtId="2" fontId="4" fillId="0" borderId="1" xfId="0" applyNumberFormat="1" applyFont="1" applyBorder="1"/>
    <xf numFmtId="0" fontId="5" fillId="0" borderId="0" xfId="0" applyFont="1"/>
    <xf numFmtId="49" fontId="9" fillId="0" borderId="0" xfId="0" applyNumberFormat="1" applyFont="1" applyBorder="1"/>
    <xf numFmtId="0" fontId="15" fillId="0" borderId="1" xfId="0" applyFont="1" applyBorder="1"/>
    <xf numFmtId="0" fontId="9" fillId="0" borderId="0" xfId="0" applyFont="1"/>
    <xf numFmtId="49" fontId="9" fillId="0" borderId="0" xfId="0" applyNumberFormat="1" applyFont="1"/>
    <xf numFmtId="167" fontId="4" fillId="0" borderId="1" xfId="0" applyNumberFormat="1" applyFont="1" applyBorder="1"/>
    <xf numFmtId="0" fontId="7" fillId="0" borderId="0" xfId="0" applyFont="1" applyAlignment="1">
      <alignment horizontal="left" vertical="center"/>
    </xf>
    <xf numFmtId="0" fontId="4" fillId="0" borderId="0" xfId="0" applyFont="1" applyAlignment="1"/>
    <xf numFmtId="0" fontId="9" fillId="0" borderId="0" xfId="0" applyFont="1" applyAlignment="1"/>
    <xf numFmtId="0" fontId="13" fillId="0" borderId="0" xfId="0" applyFont="1"/>
    <xf numFmtId="0" fontId="9" fillId="0" borderId="0" xfId="0" applyFont="1" applyFill="1"/>
    <xf numFmtId="2" fontId="3" fillId="0" borderId="1" xfId="3" applyNumberFormat="1" applyFont="1" applyFill="1" applyBorder="1" applyAlignment="1">
      <alignment wrapText="1"/>
    </xf>
    <xf numFmtId="165" fontId="4" fillId="0" borderId="1" xfId="0" applyNumberFormat="1" applyFont="1" applyBorder="1"/>
    <xf numFmtId="0" fontId="16" fillId="0" borderId="0" xfId="0" applyFont="1"/>
    <xf numFmtId="0" fontId="4" fillId="0" borderId="0" xfId="0" applyFont="1" applyAlignment="1">
      <alignment wrapText="1"/>
    </xf>
    <xf numFmtId="0" fontId="17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8" fillId="0" borderId="0" xfId="0" applyFont="1"/>
    <xf numFmtId="0" fontId="4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168" fontId="2" fillId="2" borderId="1" xfId="0" applyNumberFormat="1" applyFont="1" applyFill="1" applyBorder="1"/>
    <xf numFmtId="2" fontId="2" fillId="2" borderId="1" xfId="0" applyNumberFormat="1" applyFont="1" applyFill="1" applyBorder="1"/>
    <xf numFmtId="168" fontId="2" fillId="0" borderId="1" xfId="0" applyNumberFormat="1" applyFont="1" applyBorder="1"/>
    <xf numFmtId="0" fontId="19" fillId="0" borderId="0" xfId="0" applyFont="1"/>
    <xf numFmtId="0" fontId="2" fillId="0" borderId="0" xfId="4" applyFont="1"/>
    <xf numFmtId="0" fontId="3" fillId="0" borderId="0" xfId="5" applyFont="1"/>
    <xf numFmtId="0" fontId="22" fillId="0" borderId="0" xfId="6" applyFont="1"/>
    <xf numFmtId="0" fontId="23" fillId="0" borderId="1" xfId="6" applyFont="1" applyBorder="1" applyAlignment="1">
      <alignment horizontal="center" vertical="center" wrapText="1"/>
    </xf>
    <xf numFmtId="166" fontId="3" fillId="0" borderId="1" xfId="5" applyNumberFormat="1" applyFont="1" applyBorder="1" applyAlignment="1">
      <alignment horizontal="center"/>
    </xf>
    <xf numFmtId="0" fontId="22" fillId="0" borderId="1" xfId="6" applyFont="1" applyBorder="1"/>
    <xf numFmtId="17" fontId="23" fillId="0" borderId="1" xfId="6" applyNumberFormat="1" applyFont="1" applyBorder="1"/>
    <xf numFmtId="166" fontId="3" fillId="0" borderId="0" xfId="5" applyNumberFormat="1" applyFont="1" applyBorder="1" applyAlignment="1">
      <alignment horizontal="center"/>
    </xf>
    <xf numFmtId="166" fontId="3" fillId="0" borderId="0" xfId="5" applyNumberFormat="1" applyFont="1" applyBorder="1"/>
    <xf numFmtId="0" fontId="24" fillId="0" borderId="0" xfId="5" applyFont="1"/>
    <xf numFmtId="2" fontId="22" fillId="0" borderId="0" xfId="6" applyNumberFormat="1" applyFont="1"/>
    <xf numFmtId="17" fontId="22" fillId="0" borderId="0" xfId="6" applyNumberFormat="1" applyFont="1"/>
    <xf numFmtId="166" fontId="24" fillId="0" borderId="0" xfId="5" applyNumberFormat="1" applyFont="1" applyBorder="1"/>
    <xf numFmtId="17" fontId="3" fillId="0" borderId="1" xfId="6" applyNumberFormat="1" applyFont="1" applyFill="1" applyBorder="1"/>
    <xf numFmtId="0" fontId="2" fillId="0" borderId="0" xfId="8" applyFont="1"/>
    <xf numFmtId="0" fontId="3" fillId="0" borderId="0" xfId="8" applyFont="1"/>
    <xf numFmtId="167" fontId="2" fillId="0" borderId="1" xfId="8" applyNumberFormat="1" applyFont="1" applyBorder="1" applyAlignment="1">
      <alignment horizontal="center"/>
    </xf>
    <xf numFmtId="167" fontId="2" fillId="0" borderId="1" xfId="8" applyNumberFormat="1" applyFont="1" applyFill="1" applyBorder="1" applyAlignment="1">
      <alignment horizontal="center"/>
    </xf>
    <xf numFmtId="167" fontId="2" fillId="0" borderId="1" xfId="8" applyNumberFormat="1" applyFont="1" applyFill="1" applyBorder="1" applyAlignment="1">
      <alignment horizontal="center" vertical="center"/>
    </xf>
    <xf numFmtId="0" fontId="2" fillId="0" borderId="0" xfId="8" applyFont="1" applyBorder="1" applyAlignment="1">
      <alignment horizontal="center" vertical="center"/>
    </xf>
    <xf numFmtId="2" fontId="2" fillId="0" borderId="0" xfId="8" applyNumberFormat="1" applyFont="1" applyBorder="1" applyAlignment="1">
      <alignment horizontal="center" vertical="center"/>
    </xf>
    <xf numFmtId="2" fontId="2" fillId="0" borderId="0" xfId="8" applyNumberFormat="1" applyFont="1" applyFill="1" applyBorder="1" applyAlignment="1">
      <alignment horizontal="center" vertical="center"/>
    </xf>
    <xf numFmtId="4" fontId="2" fillId="0" borderId="0" xfId="8" applyNumberFormat="1" applyFont="1" applyFill="1" applyBorder="1" applyAlignment="1">
      <alignment horizontal="center" vertical="center"/>
    </xf>
    <xf numFmtId="4" fontId="2" fillId="0" borderId="0" xfId="8" applyNumberFormat="1" applyFont="1"/>
    <xf numFmtId="0" fontId="3" fillId="0" borderId="0" xfId="8" applyFont="1" applyBorder="1" applyAlignment="1">
      <alignment horizontal="center" vertical="center"/>
    </xf>
    <xf numFmtId="4" fontId="2" fillId="0" borderId="0" xfId="8" applyNumberFormat="1" applyFont="1" applyBorder="1" applyAlignment="1">
      <alignment horizontal="center" vertical="center"/>
    </xf>
    <xf numFmtId="0" fontId="24" fillId="0" borderId="0" xfId="8" applyFont="1"/>
    <xf numFmtId="0" fontId="2" fillId="0" borderId="0" xfId="9" applyFont="1"/>
    <xf numFmtId="0" fontId="2" fillId="0" borderId="1" xfId="9" applyFont="1" applyBorder="1"/>
    <xf numFmtId="14" fontId="2" fillId="0" borderId="1" xfId="9" applyNumberFormat="1" applyFont="1" applyBorder="1"/>
    <xf numFmtId="169" fontId="2" fillId="0" borderId="1" xfId="9" applyNumberFormat="1" applyFont="1" applyBorder="1"/>
    <xf numFmtId="0" fontId="2" fillId="0" borderId="2" xfId="9" applyFont="1" applyBorder="1"/>
    <xf numFmtId="170" fontId="2" fillId="0" borderId="1" xfId="9" applyNumberFormat="1" applyFont="1" applyBorder="1"/>
    <xf numFmtId="0" fontId="3" fillId="0" borderId="1" xfId="9" applyFont="1" applyFill="1" applyBorder="1"/>
    <xf numFmtId="9" fontId="2" fillId="0" borderId="1" xfId="9" applyNumberFormat="1" applyFont="1" applyFill="1" applyBorder="1"/>
    <xf numFmtId="9" fontId="2" fillId="0" borderId="5" xfId="9" applyNumberFormat="1" applyFont="1" applyFill="1" applyBorder="1"/>
    <xf numFmtId="0" fontId="2" fillId="0" borderId="1" xfId="9" applyFont="1" applyFill="1" applyBorder="1"/>
    <xf numFmtId="0" fontId="24" fillId="0" borderId="0" xfId="9" applyFont="1"/>
    <xf numFmtId="0" fontId="3" fillId="0" borderId="0" xfId="9" applyFont="1"/>
    <xf numFmtId="0" fontId="11" fillId="0" borderId="0" xfId="9" applyFont="1"/>
    <xf numFmtId="0" fontId="26" fillId="0" borderId="0" xfId="9" applyFont="1"/>
    <xf numFmtId="0" fontId="3" fillId="0" borderId="1" xfId="9" applyFont="1" applyFill="1" applyBorder="1" applyAlignment="1">
      <alignment vertical="top" wrapText="1"/>
    </xf>
    <xf numFmtId="168" fontId="3" fillId="0" borderId="1" xfId="9" applyNumberFormat="1" applyFont="1" applyFill="1" applyBorder="1" applyAlignment="1">
      <alignment horizontal="center"/>
    </xf>
    <xf numFmtId="0" fontId="2" fillId="0" borderId="1" xfId="9" applyFont="1" applyFill="1" applyBorder="1" applyAlignment="1">
      <alignment vertical="top" wrapText="1"/>
    </xf>
    <xf numFmtId="167" fontId="2" fillId="0" borderId="1" xfId="9" applyNumberFormat="1" applyFont="1" applyFill="1" applyBorder="1" applyAlignment="1">
      <alignment vertical="top" wrapText="1"/>
    </xf>
    <xf numFmtId="0" fontId="2" fillId="0" borderId="1" xfId="9" quotePrefix="1" applyFont="1" applyFill="1" applyBorder="1" applyAlignment="1">
      <alignment vertical="top" wrapText="1"/>
    </xf>
    <xf numFmtId="167" fontId="2" fillId="0" borderId="1" xfId="9" quotePrefix="1" applyNumberFormat="1" applyFont="1" applyFill="1" applyBorder="1" applyAlignment="1">
      <alignment vertical="top" wrapText="1"/>
    </xf>
    <xf numFmtId="0" fontId="24" fillId="0" borderId="0" xfId="9" applyFont="1" applyAlignment="1">
      <alignment horizontal="justify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/>
    <xf numFmtId="0" fontId="3" fillId="0" borderId="0" xfId="9" applyFont="1" applyAlignment="1">
      <alignment horizontal="center"/>
    </xf>
    <xf numFmtId="0" fontId="3" fillId="0" borderId="1" xfId="9" applyFont="1" applyBorder="1" applyAlignment="1">
      <alignment horizontal="center" vertical="center"/>
    </xf>
    <xf numFmtId="0" fontId="2" fillId="0" borderId="1" xfId="9" applyFont="1" applyFill="1" applyBorder="1" applyAlignment="1">
      <alignment wrapText="1"/>
    </xf>
    <xf numFmtId="10" fontId="2" fillId="0" borderId="1" xfId="9" applyNumberFormat="1" applyFont="1" applyBorder="1"/>
    <xf numFmtId="10" fontId="2" fillId="0" borderId="1" xfId="9" applyNumberFormat="1" applyFont="1" applyFill="1" applyBorder="1"/>
    <xf numFmtId="0" fontId="2" fillId="0" borderId="0" xfId="9" applyFont="1" applyFill="1" applyBorder="1"/>
    <xf numFmtId="10" fontId="2" fillId="0" borderId="0" xfId="9" applyNumberFormat="1" applyFont="1" applyFill="1" applyBorder="1"/>
    <xf numFmtId="0" fontId="2" fillId="0" borderId="0" xfId="9" applyFont="1" applyFill="1" applyBorder="1" applyAlignment="1">
      <alignment vertical="top" wrapText="1"/>
    </xf>
    <xf numFmtId="0" fontId="3" fillId="0" borderId="1" xfId="9" applyFont="1" applyBorder="1" applyAlignment="1">
      <alignment horizontal="center" vertical="center" wrapText="1"/>
    </xf>
    <xf numFmtId="0" fontId="2" fillId="0" borderId="0" xfId="9" applyFont="1" applyFill="1" applyBorder="1" applyAlignment="1">
      <alignment horizontal="left"/>
    </xf>
    <xf numFmtId="0" fontId="2" fillId="0" borderId="0" xfId="9" applyFont="1" applyBorder="1" applyAlignment="1">
      <alignment vertical="top"/>
    </xf>
    <xf numFmtId="0" fontId="22" fillId="0" borderId="0" xfId="10" applyFont="1"/>
    <xf numFmtId="0" fontId="23" fillId="0" borderId="0" xfId="10" applyFont="1"/>
    <xf numFmtId="0" fontId="22" fillId="0" borderId="0" xfId="10" applyFont="1" applyAlignment="1">
      <alignment horizontal="right"/>
    </xf>
    <xf numFmtId="0" fontId="23" fillId="0" borderId="1" xfId="10" applyFont="1" applyBorder="1"/>
    <xf numFmtId="14" fontId="23" fillId="0" borderId="1" xfId="10" applyNumberFormat="1" applyFont="1" applyBorder="1" applyAlignment="1">
      <alignment horizontal="center" vertical="center"/>
    </xf>
    <xf numFmtId="0" fontId="22" fillId="0" borderId="1" xfId="10" applyFont="1" applyBorder="1"/>
    <xf numFmtId="0" fontId="2" fillId="0" borderId="1" xfId="11" applyFont="1" applyBorder="1" applyAlignment="1">
      <alignment horizontal="left" vertical="center" wrapText="1"/>
    </xf>
    <xf numFmtId="169" fontId="2" fillId="0" borderId="1" xfId="11" applyNumberFormat="1" applyFont="1" applyBorder="1" applyAlignment="1">
      <alignment horizontal="right" vertical="top"/>
    </xf>
    <xf numFmtId="0" fontId="3" fillId="0" borderId="1" xfId="11" applyFont="1" applyBorder="1" applyAlignment="1">
      <alignment horizontal="left" vertical="center" wrapText="1"/>
    </xf>
    <xf numFmtId="9" fontId="2" fillId="0" borderId="1" xfId="11" applyNumberFormat="1" applyFont="1" applyBorder="1" applyAlignment="1">
      <alignment horizontal="right" vertical="top"/>
    </xf>
    <xf numFmtId="0" fontId="28" fillId="0" borderId="0" xfId="10" applyFont="1"/>
    <xf numFmtId="167" fontId="22" fillId="0" borderId="0" xfId="10" applyNumberFormat="1" applyFont="1"/>
    <xf numFmtId="0" fontId="3" fillId="0" borderId="0" xfId="9" applyFont="1" applyFill="1"/>
    <xf numFmtId="0" fontId="2" fillId="0" borderId="0" xfId="9" applyFont="1" applyFill="1"/>
    <xf numFmtId="0" fontId="26" fillId="0" borderId="0" xfId="9" applyFont="1" applyFill="1"/>
    <xf numFmtId="0" fontId="2" fillId="0" borderId="0" xfId="9" applyFont="1" applyFill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14" fontId="3" fillId="0" borderId="1" xfId="9" applyNumberFormat="1" applyFont="1" applyFill="1" applyBorder="1" applyAlignment="1">
      <alignment horizontal="center" vertical="center"/>
    </xf>
    <xf numFmtId="0" fontId="2" fillId="0" borderId="0" xfId="9" applyFont="1" applyFill="1" applyAlignment="1">
      <alignment vertical="center"/>
    </xf>
    <xf numFmtId="0" fontId="2" fillId="0" borderId="1" xfId="12" applyFont="1" applyFill="1" applyBorder="1" applyAlignment="1">
      <alignment vertical="center"/>
    </xf>
    <xf numFmtId="0" fontId="2" fillId="0" borderId="1" xfId="9" applyFont="1" applyFill="1" applyBorder="1" applyAlignment="1">
      <alignment horizontal="center"/>
    </xf>
    <xf numFmtId="0" fontId="2" fillId="3" borderId="1" xfId="13" applyFont="1" applyFill="1" applyBorder="1" applyAlignment="1">
      <alignment horizontal="center"/>
    </xf>
    <xf numFmtId="0" fontId="2" fillId="0" borderId="1" xfId="13" applyFont="1" applyFill="1" applyBorder="1" applyAlignment="1">
      <alignment horizontal="center"/>
    </xf>
    <xf numFmtId="0" fontId="2" fillId="0" borderId="1" xfId="12" applyFont="1" applyFill="1" applyBorder="1" applyAlignment="1">
      <alignment horizontal="left" vertical="top" wrapText="1"/>
    </xf>
    <xf numFmtId="0" fontId="2" fillId="0" borderId="1" xfId="12" applyFont="1" applyFill="1" applyBorder="1" applyAlignment="1">
      <alignment horizontal="center"/>
    </xf>
    <xf numFmtId="0" fontId="2" fillId="0" borderId="1" xfId="12" applyFont="1" applyFill="1" applyBorder="1" applyAlignment="1">
      <alignment vertical="center" wrapText="1" shrinkToFit="1"/>
    </xf>
    <xf numFmtId="0" fontId="19" fillId="0" borderId="0" xfId="9" applyFont="1" applyFill="1"/>
    <xf numFmtId="3" fontId="3" fillId="0" borderId="0" xfId="9" applyNumberFormat="1" applyFont="1" applyBorder="1"/>
    <xf numFmtId="0" fontId="2" fillId="0" borderId="0" xfId="14" applyFont="1"/>
    <xf numFmtId="0" fontId="3" fillId="0" borderId="0" xfId="14" applyFont="1"/>
    <xf numFmtId="0" fontId="3" fillId="0" borderId="0" xfId="14" applyFont="1" applyAlignment="1">
      <alignment horizontal="center" vertical="center"/>
    </xf>
    <xf numFmtId="0" fontId="2" fillId="0" borderId="1" xfId="14" applyFont="1" applyBorder="1"/>
    <xf numFmtId="0" fontId="2" fillId="0" borderId="0" xfId="14" applyFont="1" applyAlignment="1">
      <alignment vertical="center"/>
    </xf>
    <xf numFmtId="0" fontId="3" fillId="0" borderId="1" xfId="14" applyFont="1" applyBorder="1" applyAlignment="1">
      <alignment horizontal="center" vertical="center"/>
    </xf>
    <xf numFmtId="14" fontId="3" fillId="0" borderId="1" xfId="14" applyNumberFormat="1" applyFont="1" applyBorder="1" applyAlignment="1">
      <alignment horizontal="center" vertical="center"/>
    </xf>
    <xf numFmtId="0" fontId="3" fillId="2" borderId="1" xfId="14" applyFont="1" applyFill="1" applyBorder="1" applyAlignment="1">
      <alignment horizontal="center" vertical="center"/>
    </xf>
    <xf numFmtId="0" fontId="3" fillId="0" borderId="1" xfId="14" applyFont="1" applyFill="1" applyBorder="1" applyAlignment="1">
      <alignment horizontal="center" vertical="center"/>
    </xf>
    <xf numFmtId="14" fontId="3" fillId="0" borderId="1" xfId="14" applyNumberFormat="1" applyFont="1" applyFill="1" applyBorder="1" applyAlignment="1">
      <alignment horizontal="center" vertical="center"/>
    </xf>
    <xf numFmtId="0" fontId="3" fillId="0" borderId="1" xfId="14" applyFont="1" applyBorder="1" applyAlignment="1">
      <alignment vertical="center"/>
    </xf>
    <xf numFmtId="0" fontId="3" fillId="2" borderId="1" xfId="14" applyFont="1" applyFill="1" applyBorder="1" applyAlignment="1">
      <alignment vertical="center"/>
    </xf>
    <xf numFmtId="172" fontId="2" fillId="0" borderId="1" xfId="15" applyNumberFormat="1" applyFont="1" applyBorder="1"/>
    <xf numFmtId="172" fontId="2" fillId="2" borderId="1" xfId="14" applyNumberFormat="1" applyFont="1" applyFill="1" applyBorder="1"/>
    <xf numFmtId="0" fontId="2" fillId="0" borderId="1" xfId="14" applyFont="1" applyFill="1" applyBorder="1"/>
    <xf numFmtId="172" fontId="2" fillId="0" borderId="1" xfId="14" applyNumberFormat="1" applyFont="1" applyBorder="1"/>
    <xf numFmtId="0" fontId="2" fillId="2" borderId="1" xfId="14" applyFont="1" applyFill="1" applyBorder="1"/>
    <xf numFmtId="172" fontId="2" fillId="2" borderId="1" xfId="14" applyNumberFormat="1" applyFont="1" applyFill="1" applyBorder="1" applyAlignment="1">
      <alignment horizontal="center"/>
    </xf>
    <xf numFmtId="172" fontId="2" fillId="0" borderId="1" xfId="14" applyNumberFormat="1" applyFont="1" applyFill="1" applyBorder="1"/>
    <xf numFmtId="0" fontId="3" fillId="0" borderId="1" xfId="14" applyFont="1" applyBorder="1" applyAlignment="1">
      <alignment wrapText="1"/>
    </xf>
    <xf numFmtId="172" fontId="30" fillId="0" borderId="1" xfId="14" applyNumberFormat="1" applyFont="1" applyBorder="1"/>
    <xf numFmtId="172" fontId="2" fillId="0" borderId="1" xfId="16" applyNumberFormat="1" applyFont="1" applyBorder="1" applyAlignment="1">
      <alignment horizontal="right" vertical="top"/>
    </xf>
    <xf numFmtId="172" fontId="2" fillId="0" borderId="1" xfId="16" applyNumberFormat="1" applyFont="1" applyFill="1" applyBorder="1" applyAlignment="1">
      <alignment horizontal="right" vertical="top"/>
    </xf>
    <xf numFmtId="0" fontId="3" fillId="0" borderId="1" xfId="14" applyFont="1" applyBorder="1" applyAlignment="1">
      <alignment vertical="center" wrapText="1"/>
    </xf>
    <xf numFmtId="172" fontId="2" fillId="0" borderId="1" xfId="14" applyNumberFormat="1" applyFont="1" applyBorder="1" applyAlignment="1">
      <alignment vertical="center"/>
    </xf>
    <xf numFmtId="172" fontId="30" fillId="0" borderId="1" xfId="14" applyNumberFormat="1" applyFont="1" applyBorder="1" applyAlignment="1">
      <alignment vertical="center"/>
    </xf>
    <xf numFmtId="172" fontId="2" fillId="2" borderId="1" xfId="14" applyNumberFormat="1" applyFont="1" applyFill="1" applyBorder="1" applyAlignment="1">
      <alignment vertical="center"/>
    </xf>
    <xf numFmtId="165" fontId="3" fillId="0" borderId="1" xfId="9" applyNumberFormat="1" applyFont="1" applyBorder="1" applyAlignment="1">
      <alignment horizontal="center" vertical="center"/>
    </xf>
    <xf numFmtId="0" fontId="2" fillId="0" borderId="1" xfId="9" applyFont="1" applyBorder="1" applyAlignment="1">
      <alignment wrapText="1"/>
    </xf>
    <xf numFmtId="0" fontId="2" fillId="0" borderId="0" xfId="9" applyFont="1" applyBorder="1" applyAlignment="1">
      <alignment wrapText="1"/>
    </xf>
    <xf numFmtId="0" fontId="2" fillId="0" borderId="0" xfId="9" applyFont="1" applyBorder="1" applyAlignment="1">
      <alignment horizontal="center" vertical="center"/>
    </xf>
    <xf numFmtId="0" fontId="24" fillId="0" borderId="0" xfId="9" applyFont="1" applyAlignment="1">
      <alignment horizontal="left" vertical="center" wrapText="1" indent="1"/>
    </xf>
    <xf numFmtId="0" fontId="2" fillId="0" borderId="0" xfId="9" applyFont="1" applyBorder="1"/>
    <xf numFmtId="0" fontId="2" fillId="0" borderId="0" xfId="17" applyFont="1" applyFill="1"/>
    <xf numFmtId="0" fontId="3" fillId="0" borderId="0" xfId="18" applyFont="1" applyFill="1"/>
    <xf numFmtId="17" fontId="4" fillId="0" borderId="0" xfId="0" applyNumberFormat="1" applyFont="1"/>
    <xf numFmtId="17" fontId="4" fillId="0" borderId="1" xfId="0" applyNumberFormat="1" applyFont="1" applyBorder="1"/>
    <xf numFmtId="1" fontId="4" fillId="0" borderId="1" xfId="0" applyNumberFormat="1" applyFont="1" applyBorder="1"/>
    <xf numFmtId="3" fontId="4" fillId="0" borderId="1" xfId="0" applyNumberFormat="1" applyFont="1" applyBorder="1"/>
    <xf numFmtId="4" fontId="4" fillId="0" borderId="1" xfId="0" applyNumberFormat="1" applyFont="1" applyBorder="1"/>
    <xf numFmtId="0" fontId="24" fillId="0" borderId="0" xfId="18" applyFont="1" applyFill="1"/>
    <xf numFmtId="2" fontId="2" fillId="0" borderId="1" xfId="9" applyNumberFormat="1" applyFont="1" applyBorder="1"/>
    <xf numFmtId="14" fontId="2" fillId="0" borderId="1" xfId="9" applyNumberFormat="1" applyFont="1" applyFill="1" applyBorder="1"/>
    <xf numFmtId="2" fontId="2" fillId="0" borderId="1" xfId="9" applyNumberFormat="1" applyFont="1" applyFill="1" applyBorder="1"/>
    <xf numFmtId="0" fontId="2" fillId="0" borderId="0" xfId="19" applyFont="1"/>
    <xf numFmtId="0" fontId="3" fillId="0" borderId="0" xfId="18" applyFont="1"/>
    <xf numFmtId="0" fontId="3" fillId="0" borderId="1" xfId="19" applyFont="1" applyFill="1" applyBorder="1" applyAlignment="1">
      <alignment horizontal="left" vertical="top" wrapText="1"/>
    </xf>
    <xf numFmtId="14" fontId="22" fillId="0" borderId="0" xfId="9" applyNumberFormat="1" applyFont="1"/>
    <xf numFmtId="14" fontId="3" fillId="0" borderId="1" xfId="9" applyNumberFormat="1" applyFont="1" applyBorder="1"/>
    <xf numFmtId="2" fontId="2" fillId="0" borderId="1" xfId="19" applyNumberFormat="1" applyFont="1" applyBorder="1"/>
    <xf numFmtId="173" fontId="2" fillId="0" borderId="1" xfId="19" applyNumberFormat="1" applyFont="1" applyBorder="1"/>
    <xf numFmtId="0" fontId="22" fillId="0" borderId="0" xfId="19" applyFont="1" applyFill="1"/>
    <xf numFmtId="14" fontId="23" fillId="0" borderId="1" xfId="20" applyNumberFormat="1" applyFont="1" applyFill="1" applyBorder="1" applyAlignment="1">
      <alignment horizontal="right" wrapText="1"/>
    </xf>
    <xf numFmtId="0" fontId="23" fillId="0" borderId="1" xfId="19" applyFont="1" applyFill="1" applyBorder="1" applyAlignment="1">
      <alignment horizontal="center" vertical="center" wrapText="1"/>
    </xf>
    <xf numFmtId="0" fontId="23" fillId="0" borderId="1" xfId="19" applyFont="1" applyFill="1" applyBorder="1" applyAlignment="1">
      <alignment horizontal="center" wrapText="1"/>
    </xf>
    <xf numFmtId="14" fontId="23" fillId="0" borderId="1" xfId="9" applyNumberFormat="1" applyFont="1" applyBorder="1"/>
    <xf numFmtId="0" fontId="22" fillId="0" borderId="0" xfId="19" applyFont="1" applyFill="1" applyBorder="1"/>
    <xf numFmtId="0" fontId="2" fillId="0" borderId="0" xfId="21" applyFont="1" applyBorder="1"/>
    <xf numFmtId="167" fontId="2" fillId="0" borderId="0" xfId="21" applyNumberFormat="1" applyFont="1" applyBorder="1"/>
    <xf numFmtId="165" fontId="2" fillId="0" borderId="1" xfId="21" applyNumberFormat="1" applyFont="1" applyBorder="1"/>
    <xf numFmtId="167" fontId="2" fillId="0" borderId="8" xfId="21" applyNumberFormat="1" applyFont="1" applyBorder="1"/>
    <xf numFmtId="165" fontId="2" fillId="0" borderId="1" xfId="21" applyNumberFormat="1" applyFont="1" applyBorder="1" applyAlignment="1">
      <alignment horizontal="right"/>
    </xf>
    <xf numFmtId="0" fontId="2" fillId="0" borderId="0" xfId="22" applyFont="1" applyFill="1" applyBorder="1"/>
    <xf numFmtId="4" fontId="2" fillId="0" borderId="0" xfId="22" applyNumberFormat="1" applyFont="1" applyFill="1" applyBorder="1" applyAlignment="1">
      <alignment horizontal="right"/>
    </xf>
    <xf numFmtId="0" fontId="2" fillId="0" borderId="0" xfId="22" applyNumberFormat="1" applyFont="1" applyFill="1" applyBorder="1" applyAlignment="1">
      <alignment horizontal="right"/>
    </xf>
    <xf numFmtId="0" fontId="3" fillId="0" borderId="0" xfId="22" applyFont="1" applyFill="1" applyBorder="1" applyAlignment="1">
      <alignment horizontal="right"/>
    </xf>
    <xf numFmtId="0" fontId="3" fillId="0" borderId="0" xfId="22" applyFont="1" applyFill="1" applyBorder="1"/>
    <xf numFmtId="170" fontId="2" fillId="0" borderId="1" xfId="25" applyNumberFormat="1" applyFont="1" applyBorder="1" applyAlignment="1"/>
    <xf numFmtId="2" fontId="2" fillId="0" borderId="1" xfId="26" applyNumberFormat="1" applyFont="1" applyBorder="1" applyAlignment="1">
      <alignment horizontal="right"/>
    </xf>
    <xf numFmtId="2" fontId="22" fillId="0" borderId="1" xfId="9" applyNumberFormat="1" applyFont="1" applyFill="1" applyBorder="1" applyAlignment="1" applyProtection="1">
      <alignment horizontal="right" vertical="top"/>
    </xf>
    <xf numFmtId="2" fontId="2" fillId="0" borderId="1" xfId="25" applyNumberFormat="1" applyFont="1" applyBorder="1" applyAlignment="1">
      <alignment horizontal="right"/>
    </xf>
    <xf numFmtId="173" fontId="2" fillId="0" borderId="0" xfId="22" applyNumberFormat="1" applyFont="1" applyFill="1" applyBorder="1"/>
    <xf numFmtId="2" fontId="2" fillId="0" borderId="0" xfId="22" applyNumberFormat="1" applyFont="1" applyFill="1" applyBorder="1"/>
    <xf numFmtId="169" fontId="2" fillId="0" borderId="0" xfId="22" applyNumberFormat="1" applyFont="1" applyFill="1" applyBorder="1"/>
    <xf numFmtId="174" fontId="2" fillId="0" borderId="0" xfId="22" applyNumberFormat="1" applyFont="1" applyFill="1" applyBorder="1"/>
    <xf numFmtId="170" fontId="2" fillId="0" borderId="0" xfId="22" applyNumberFormat="1" applyFont="1" applyFill="1" applyBorder="1" applyAlignment="1">
      <alignment horizontal="left"/>
    </xf>
    <xf numFmtId="176" fontId="4" fillId="0" borderId="1" xfId="0" applyNumberFormat="1" applyFont="1" applyBorder="1"/>
    <xf numFmtId="0" fontId="4" fillId="0" borderId="1" xfId="0" applyFont="1" applyBorder="1" applyAlignment="1"/>
    <xf numFmtId="1" fontId="22" fillId="0" borderId="1" xfId="30" applyNumberFormat="1" applyFont="1" applyFill="1" applyBorder="1" applyAlignment="1">
      <alignment horizontal="right" wrapText="1"/>
    </xf>
    <xf numFmtId="14" fontId="4" fillId="0" borderId="0" xfId="0" applyNumberFormat="1" applyFont="1"/>
    <xf numFmtId="0" fontId="2" fillId="0" borderId="1" xfId="17" applyFont="1" applyFill="1" applyBorder="1" applyAlignment="1">
      <alignment horizontal="left"/>
    </xf>
    <xf numFmtId="3" fontId="2" fillId="0" borderId="1" xfId="17" applyNumberFormat="1" applyFont="1" applyFill="1" applyBorder="1"/>
    <xf numFmtId="3" fontId="2" fillId="0" borderId="1" xfId="9" applyNumberFormat="1" applyFont="1" applyBorder="1"/>
    <xf numFmtId="0" fontId="2" fillId="0" borderId="1" xfId="17" applyFont="1" applyFill="1" applyBorder="1"/>
    <xf numFmtId="177" fontId="2" fillId="0" borderId="1" xfId="17" applyNumberFormat="1" applyFont="1" applyFill="1" applyBorder="1"/>
    <xf numFmtId="178" fontId="2" fillId="0" borderId="1" xfId="17" applyNumberFormat="1" applyFont="1" applyFill="1" applyBorder="1"/>
    <xf numFmtId="166" fontId="2" fillId="0" borderId="1" xfId="17" applyNumberFormat="1" applyFont="1" applyBorder="1"/>
    <xf numFmtId="166" fontId="2" fillId="0" borderId="1" xfId="17" applyNumberFormat="1" applyFont="1" applyFill="1" applyBorder="1"/>
    <xf numFmtId="0" fontId="2" fillId="0" borderId="0" xfId="17" applyFont="1" applyFill="1" applyBorder="1"/>
    <xf numFmtId="166" fontId="2" fillId="0" borderId="0" xfId="17" applyNumberFormat="1" applyFont="1" applyFill="1" applyBorder="1"/>
    <xf numFmtId="0" fontId="2" fillId="0" borderId="0" xfId="34" applyFont="1" applyFill="1"/>
    <xf numFmtId="0" fontId="2" fillId="0" borderId="0" xfId="34" applyFont="1" applyFill="1" applyBorder="1"/>
    <xf numFmtId="4" fontId="2" fillId="0" borderId="0" xfId="34" applyNumberFormat="1" applyFont="1" applyFill="1"/>
    <xf numFmtId="4" fontId="2" fillId="0" borderId="1" xfId="34" applyNumberFormat="1" applyFont="1" applyFill="1" applyBorder="1" applyAlignment="1">
      <alignment wrapText="1"/>
    </xf>
    <xf numFmtId="179" fontId="2" fillId="0" borderId="1" xfId="34" applyNumberFormat="1" applyFont="1" applyFill="1" applyBorder="1"/>
    <xf numFmtId="4" fontId="2" fillId="0" borderId="1" xfId="34" applyNumberFormat="1" applyFont="1" applyFill="1" applyBorder="1"/>
    <xf numFmtId="0" fontId="2" fillId="0" borderId="1" xfId="34" applyFont="1" applyFill="1" applyBorder="1" applyAlignment="1"/>
    <xf numFmtId="0" fontId="2" fillId="0" borderId="0" xfId="34" applyFont="1" applyFill="1" applyBorder="1" applyAlignment="1"/>
    <xf numFmtId="2" fontId="2" fillId="0" borderId="1" xfId="34" applyNumberFormat="1" applyFont="1" applyFill="1" applyBorder="1"/>
    <xf numFmtId="4" fontId="2" fillId="0" borderId="0" xfId="34" applyNumberFormat="1" applyFont="1" applyFill="1" applyBorder="1"/>
    <xf numFmtId="0" fontId="19" fillId="0" borderId="0" xfId="18" applyFont="1" applyFill="1"/>
    <xf numFmtId="0" fontId="2" fillId="0" borderId="1" xfId="34" applyFont="1" applyFill="1" applyBorder="1"/>
    <xf numFmtId="179" fontId="2" fillId="0" borderId="0" xfId="34" applyNumberFormat="1" applyFont="1" applyFill="1" applyBorder="1"/>
    <xf numFmtId="10" fontId="2" fillId="0" borderId="0" xfId="34" applyNumberFormat="1" applyFont="1" applyFill="1" applyBorder="1"/>
    <xf numFmtId="179" fontId="3" fillId="0" borderId="0" xfId="34" applyNumberFormat="1" applyFont="1" applyFill="1" applyBorder="1"/>
    <xf numFmtId="179" fontId="2" fillId="0" borderId="0" xfId="34" applyNumberFormat="1" applyFont="1" applyFill="1"/>
    <xf numFmtId="0" fontId="2" fillId="0" borderId="0" xfId="5" applyFont="1"/>
    <xf numFmtId="0" fontId="35" fillId="0" borderId="0" xfId="5" applyFont="1"/>
    <xf numFmtId="0" fontId="2" fillId="0" borderId="1" xfId="5" applyFont="1" applyBorder="1"/>
    <xf numFmtId="0" fontId="3" fillId="0" borderId="1" xfId="5" applyFont="1" applyBorder="1"/>
    <xf numFmtId="17" fontId="3" fillId="0" borderId="1" xfId="5" applyNumberFormat="1" applyFont="1" applyBorder="1"/>
    <xf numFmtId="17" fontId="3" fillId="0" borderId="1" xfId="5" applyNumberFormat="1" applyFont="1" applyFill="1" applyBorder="1"/>
    <xf numFmtId="0" fontId="2" fillId="0" borderId="0" xfId="5" applyFont="1" applyAlignment="1">
      <alignment wrapText="1"/>
    </xf>
    <xf numFmtId="0" fontId="2" fillId="0" borderId="1" xfId="5" applyFont="1" applyFill="1" applyBorder="1"/>
    <xf numFmtId="0" fontId="2" fillId="0" borderId="0" xfId="5" applyFont="1" applyBorder="1"/>
    <xf numFmtId="0" fontId="3" fillId="0" borderId="1" xfId="9" applyFont="1" applyFill="1" applyBorder="1" applyAlignment="1">
      <alignment horizontal="center" vertical="center" wrapText="1"/>
    </xf>
    <xf numFmtId="10" fontId="3" fillId="0" borderId="1" xfId="26" applyNumberFormat="1" applyFont="1" applyFill="1" applyBorder="1"/>
    <xf numFmtId="0" fontId="2" fillId="0" borderId="1" xfId="9" applyFont="1" applyBorder="1" applyAlignment="1">
      <alignment horizontal="left"/>
    </xf>
    <xf numFmtId="10" fontId="2" fillId="0" borderId="1" xfId="26" applyNumberFormat="1" applyFont="1" applyFill="1" applyBorder="1"/>
    <xf numFmtId="181" fontId="19" fillId="0" borderId="0" xfId="35" applyNumberFormat="1" applyFont="1" applyFill="1"/>
    <xf numFmtId="4" fontId="19" fillId="0" borderId="0" xfId="26" applyNumberFormat="1" applyFont="1" applyFill="1"/>
    <xf numFmtId="0" fontId="2" fillId="0" borderId="0" xfId="0" applyFont="1" applyFill="1"/>
    <xf numFmtId="0" fontId="3" fillId="0" borderId="0" xfId="0" applyFont="1" applyFill="1"/>
    <xf numFmtId="49" fontId="3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82" fontId="2" fillId="0" borderId="1" xfId="36" applyNumberFormat="1" applyFont="1" applyFill="1" applyBorder="1"/>
    <xf numFmtId="0" fontId="2" fillId="0" borderId="1" xfId="0" applyFont="1" applyFill="1" applyBorder="1" applyAlignment="1">
      <alignment wrapText="1"/>
    </xf>
    <xf numFmtId="182" fontId="3" fillId="0" borderId="1" xfId="36" applyNumberFormat="1" applyFont="1" applyFill="1" applyBorder="1"/>
    <xf numFmtId="43" fontId="2" fillId="0" borderId="1" xfId="0" applyNumberFormat="1" applyFont="1" applyFill="1" applyBorder="1"/>
    <xf numFmtId="0" fontId="2" fillId="0" borderId="7" xfId="0" applyFont="1" applyFill="1" applyBorder="1" applyAlignment="1">
      <alignment wrapText="1"/>
    </xf>
    <xf numFmtId="43" fontId="2" fillId="0" borderId="7" xfId="0" applyNumberFormat="1" applyFont="1" applyFill="1" applyBorder="1"/>
    <xf numFmtId="0" fontId="36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36" fillId="0" borderId="0" xfId="9" applyFont="1"/>
    <xf numFmtId="49" fontId="3" fillId="0" borderId="1" xfId="9" applyNumberFormat="1" applyFont="1" applyFill="1" applyBorder="1" applyAlignment="1" applyProtection="1">
      <alignment horizontal="center" wrapText="1"/>
      <protection locked="0"/>
    </xf>
    <xf numFmtId="0" fontId="5" fillId="0" borderId="0" xfId="9" applyFont="1"/>
    <xf numFmtId="43" fontId="2" fillId="0" borderId="1" xfId="35" applyFont="1" applyBorder="1"/>
    <xf numFmtId="0" fontId="37" fillId="0" borderId="0" xfId="9" applyFont="1"/>
    <xf numFmtId="0" fontId="24" fillId="0" borderId="0" xfId="9" applyFont="1" applyAlignment="1">
      <alignment horizontal="justify"/>
    </xf>
    <xf numFmtId="0" fontId="2" fillId="0" borderId="1" xfId="9" applyFont="1" applyBorder="1" applyAlignment="1">
      <alignment horizontal="right"/>
    </xf>
    <xf numFmtId="0" fontId="3" fillId="0" borderId="1" xfId="9" applyFont="1" applyBorder="1"/>
    <xf numFmtId="49" fontId="23" fillId="0" borderId="1" xfId="0" applyNumberFormat="1" applyFont="1" applyFill="1" applyBorder="1"/>
    <xf numFmtId="2" fontId="22" fillId="0" borderId="1" xfId="26" applyNumberFormat="1" applyFont="1" applyBorder="1"/>
    <xf numFmtId="0" fontId="2" fillId="0" borderId="0" xfId="37" applyFont="1"/>
    <xf numFmtId="0" fontId="3" fillId="0" borderId="0" xfId="37" applyFont="1" applyAlignment="1"/>
    <xf numFmtId="0" fontId="3" fillId="0" borderId="0" xfId="37" applyFont="1" applyBorder="1" applyAlignment="1"/>
    <xf numFmtId="0" fontId="2" fillId="0" borderId="1" xfId="39" applyFont="1" applyBorder="1"/>
    <xf numFmtId="168" fontId="5" fillId="0" borderId="1" xfId="38" applyNumberFormat="1" applyFont="1" applyBorder="1"/>
    <xf numFmtId="0" fontId="2" fillId="0" borderId="1" xfId="39" applyFont="1" applyBorder="1" applyAlignment="1">
      <alignment wrapText="1"/>
    </xf>
    <xf numFmtId="173" fontId="4" fillId="0" borderId="1" xfId="38" applyNumberFormat="1" applyFont="1" applyBorder="1"/>
    <xf numFmtId="0" fontId="24" fillId="0" borderId="0" xfId="39" applyFont="1"/>
    <xf numFmtId="0" fontId="4" fillId="0" borderId="1" xfId="38" applyFont="1" applyBorder="1"/>
    <xf numFmtId="169" fontId="4" fillId="0" borderId="1" xfId="40" applyNumberFormat="1" applyFont="1" applyBorder="1"/>
    <xf numFmtId="0" fontId="4" fillId="0" borderId="1" xfId="38" applyFont="1" applyBorder="1" applyAlignment="1">
      <alignment wrapText="1"/>
    </xf>
    <xf numFmtId="169" fontId="4" fillId="0" borderId="1" xfId="38" applyNumberFormat="1" applyFont="1" applyBorder="1"/>
    <xf numFmtId="0" fontId="7" fillId="0" borderId="0" xfId="38" applyFont="1" applyAlignment="1">
      <alignment vertical="center"/>
    </xf>
    <xf numFmtId="0" fontId="7" fillId="0" borderId="0" xfId="38" applyFont="1" applyAlignment="1">
      <alignment horizontal="left" vertical="center"/>
    </xf>
    <xf numFmtId="0" fontId="17" fillId="4" borderId="2" xfId="38" applyFont="1" applyFill="1" applyBorder="1" applyAlignment="1">
      <alignment vertical="center" wrapText="1"/>
    </xf>
    <xf numFmtId="0" fontId="17" fillId="4" borderId="1" xfId="38" applyFont="1" applyFill="1" applyBorder="1" applyAlignment="1">
      <alignment horizontal="center" vertical="center" wrapText="1"/>
    </xf>
    <xf numFmtId="0" fontId="17" fillId="4" borderId="1" xfId="38" applyFont="1" applyFill="1" applyBorder="1" applyAlignment="1">
      <alignment vertical="center" wrapText="1"/>
    </xf>
    <xf numFmtId="10" fontId="17" fillId="4" borderId="1" xfId="38" applyNumberFormat="1" applyFont="1" applyFill="1" applyBorder="1" applyAlignment="1">
      <alignment horizontal="center" vertical="center" wrapText="1"/>
    </xf>
    <xf numFmtId="9" fontId="17" fillId="4" borderId="1" xfId="38" applyNumberFormat="1" applyFont="1" applyFill="1" applyBorder="1" applyAlignment="1">
      <alignment horizontal="center" vertical="center" wrapText="1"/>
    </xf>
    <xf numFmtId="169" fontId="17" fillId="4" borderId="1" xfId="38" applyNumberFormat="1" applyFont="1" applyFill="1" applyBorder="1" applyAlignment="1">
      <alignment horizontal="center" vertical="center" wrapText="1"/>
    </xf>
    <xf numFmtId="0" fontId="17" fillId="4" borderId="2" xfId="38" applyFont="1" applyFill="1" applyBorder="1" applyAlignment="1">
      <alignment horizontal="left" vertical="center" wrapText="1"/>
    </xf>
    <xf numFmtId="10" fontId="17" fillId="4" borderId="2" xfId="38" applyNumberFormat="1" applyFont="1" applyFill="1" applyBorder="1" applyAlignment="1">
      <alignment horizontal="center" vertical="center" wrapText="1"/>
    </xf>
    <xf numFmtId="9" fontId="17" fillId="4" borderId="2" xfId="38" applyNumberFormat="1" applyFont="1" applyFill="1" applyBorder="1" applyAlignment="1">
      <alignment horizontal="center" vertical="center" wrapText="1"/>
    </xf>
    <xf numFmtId="169" fontId="17" fillId="4" borderId="2" xfId="38" applyNumberFormat="1" applyFont="1" applyFill="1" applyBorder="1" applyAlignment="1">
      <alignment horizontal="center" vertical="center" wrapText="1"/>
    </xf>
    <xf numFmtId="0" fontId="17" fillId="4" borderId="2" xfId="38" applyFont="1" applyFill="1" applyBorder="1" applyAlignment="1">
      <alignment horizontal="center" vertical="center" wrapText="1"/>
    </xf>
    <xf numFmtId="0" fontId="10" fillId="4" borderId="1" xfId="38" applyFont="1" applyFill="1" applyBorder="1" applyAlignment="1">
      <alignment vertical="center" wrapText="1"/>
    </xf>
    <xf numFmtId="10" fontId="17" fillId="4" borderId="5" xfId="38" applyNumberFormat="1" applyFont="1" applyFill="1" applyBorder="1" applyAlignment="1">
      <alignment horizontal="center" vertical="center" wrapText="1"/>
    </xf>
    <xf numFmtId="0" fontId="41" fillId="4" borderId="1" xfId="38" applyFont="1" applyFill="1" applyBorder="1" applyAlignment="1">
      <alignment horizontal="center" vertical="center" wrapText="1"/>
    </xf>
    <xf numFmtId="0" fontId="7" fillId="0" borderId="0" xfId="38" applyFont="1" applyAlignment="1"/>
    <xf numFmtId="0" fontId="7" fillId="0" borderId="0" xfId="38" applyFont="1"/>
    <xf numFmtId="0" fontId="2" fillId="0" borderId="0" xfId="37" applyFont="1" applyAlignment="1">
      <alignment horizontal="center" vertical="center"/>
    </xf>
    <xf numFmtId="0" fontId="3" fillId="0" borderId="0" xfId="37" applyFont="1" applyAlignment="1">
      <alignment horizontal="left" vertical="center"/>
    </xf>
    <xf numFmtId="14" fontId="3" fillId="2" borderId="1" xfId="39" applyNumberFormat="1" applyFont="1" applyFill="1" applyBorder="1"/>
    <xf numFmtId="2" fontId="2" fillId="2" borderId="1" xfId="39" applyNumberFormat="1" applyFont="1" applyFill="1" applyBorder="1"/>
    <xf numFmtId="0" fontId="2" fillId="2" borderId="1" xfId="39" applyFont="1" applyFill="1" applyBorder="1"/>
    <xf numFmtId="14" fontId="3" fillId="2" borderId="0" xfId="39" applyNumberFormat="1" applyFont="1" applyFill="1" applyBorder="1"/>
    <xf numFmtId="0" fontId="2" fillId="2" borderId="0" xfId="39" applyFont="1" applyFill="1" applyBorder="1"/>
    <xf numFmtId="183" fontId="2" fillId="2" borderId="0" xfId="39" applyNumberFormat="1" applyFont="1" applyFill="1" applyBorder="1"/>
    <xf numFmtId="0" fontId="2" fillId="0" borderId="0" xfId="41" applyFont="1"/>
    <xf numFmtId="0" fontId="3" fillId="0" borderId="0" xfId="41" applyFont="1"/>
    <xf numFmtId="0" fontId="2" fillId="0" borderId="0" xfId="41" applyFont="1" applyAlignment="1">
      <alignment horizontal="center" vertical="center" wrapText="1"/>
    </xf>
    <xf numFmtId="166" fontId="2" fillId="0" borderId="1" xfId="41" applyNumberFormat="1" applyFont="1" applyBorder="1"/>
    <xf numFmtId="0" fontId="2" fillId="0" borderId="1" xfId="41" applyFont="1" applyBorder="1"/>
    <xf numFmtId="2" fontId="2" fillId="0" borderId="1" xfId="41" applyNumberFormat="1" applyFont="1" applyBorder="1"/>
    <xf numFmtId="0" fontId="2" fillId="0" borderId="1" xfId="9" applyFont="1" applyBorder="1" applyAlignment="1">
      <alignment vertical="top"/>
    </xf>
    <xf numFmtId="49" fontId="2" fillId="0" borderId="1" xfId="9" applyNumberFormat="1" applyFont="1" applyBorder="1" applyAlignment="1">
      <alignment vertical="top"/>
    </xf>
    <xf numFmtId="166" fontId="2" fillId="0" borderId="1" xfId="9" applyNumberFormat="1" applyFont="1" applyBorder="1" applyAlignment="1">
      <alignment vertical="top"/>
    </xf>
    <xf numFmtId="169" fontId="2" fillId="0" borderId="1" xfId="26" applyNumberFormat="1" applyFont="1" applyBorder="1"/>
    <xf numFmtId="0" fontId="2" fillId="0" borderId="1" xfId="42" applyFont="1" applyFill="1" applyBorder="1" applyAlignment="1">
      <alignment vertical="center" wrapText="1"/>
    </xf>
    <xf numFmtId="166" fontId="2" fillId="0" borderId="1" xfId="42" applyNumberFormat="1" applyFont="1" applyBorder="1" applyAlignment="1">
      <alignment horizontal="right" vertical="center"/>
    </xf>
    <xf numFmtId="166" fontId="2" fillId="0" borderId="1" xfId="42" applyNumberFormat="1" applyFont="1" applyFill="1" applyBorder="1" applyAlignment="1">
      <alignment horizontal="right" vertical="center" wrapText="1"/>
    </xf>
    <xf numFmtId="9" fontId="2" fillId="0" borderId="1" xfId="26" applyFont="1" applyBorder="1" applyAlignment="1">
      <alignment horizontal="center" vertical="center"/>
    </xf>
    <xf numFmtId="0" fontId="2" fillId="0" borderId="1" xfId="5" applyFont="1" applyBorder="1" applyAlignment="1">
      <alignment wrapText="1"/>
    </xf>
    <xf numFmtId="2" fontId="2" fillId="0" borderId="1" xfId="5" applyNumberFormat="1" applyFont="1" applyBorder="1"/>
    <xf numFmtId="0" fontId="2" fillId="0" borderId="0" xfId="5" applyFont="1" applyFill="1"/>
    <xf numFmtId="165" fontId="2" fillId="0" borderId="1" xfId="5" applyNumberFormat="1" applyFont="1" applyBorder="1"/>
    <xf numFmtId="0" fontId="24" fillId="0" borderId="0" xfId="5" applyFont="1" applyAlignment="1">
      <alignment horizontal="justify" vertical="top" wrapText="1"/>
    </xf>
    <xf numFmtId="0" fontId="36" fillId="0" borderId="0" xfId="5" applyFont="1"/>
    <xf numFmtId="0" fontId="2" fillId="0" borderId="1" xfId="43" applyFont="1" applyBorder="1"/>
    <xf numFmtId="2" fontId="2" fillId="0" borderId="1" xfId="44" applyNumberFormat="1" applyFont="1" applyBorder="1" applyAlignment="1">
      <alignment horizontal="right" vertical="top" wrapText="1"/>
    </xf>
    <xf numFmtId="0" fontId="22" fillId="0" borderId="1" xfId="5" applyFont="1" applyBorder="1" applyAlignment="1">
      <alignment horizontal="left" vertical="top" wrapText="1"/>
    </xf>
    <xf numFmtId="0" fontId="22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left" vertical="top" wrapText="1"/>
    </xf>
    <xf numFmtId="0" fontId="2" fillId="0" borderId="2" xfId="5" applyFont="1" applyBorder="1" applyAlignment="1">
      <alignment horizontal="left" vertical="top" wrapText="1"/>
    </xf>
    <xf numFmtId="0" fontId="22" fillId="0" borderId="2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justify" vertical="top" wrapText="1"/>
    </xf>
    <xf numFmtId="3" fontId="22" fillId="0" borderId="1" xfId="5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vertical="top" wrapText="1"/>
    </xf>
    <xf numFmtId="0" fontId="22" fillId="0" borderId="1" xfId="5" applyFont="1" applyBorder="1" applyAlignment="1">
      <alignment wrapText="1"/>
    </xf>
    <xf numFmtId="9" fontId="22" fillId="0" borderId="1" xfId="5" applyNumberFormat="1" applyFont="1" applyBorder="1"/>
    <xf numFmtId="182" fontId="2" fillId="0" borderId="0" xfId="36" applyNumberFormat="1" applyFont="1"/>
    <xf numFmtId="0" fontId="3" fillId="0" borderId="0" xfId="45" applyFont="1"/>
    <xf numFmtId="0" fontId="3" fillId="0" borderId="1" xfId="45" applyFont="1" applyBorder="1" applyAlignment="1">
      <alignment horizontal="center" vertical="center" wrapText="1"/>
    </xf>
    <xf numFmtId="0" fontId="2" fillId="0" borderId="1" xfId="45" applyFont="1" applyBorder="1" applyAlignment="1">
      <alignment wrapText="1"/>
    </xf>
    <xf numFmtId="167" fontId="2" fillId="0" borderId="1" xfId="45" applyNumberFormat="1" applyFont="1" applyBorder="1" applyAlignment="1">
      <alignment horizontal="center"/>
    </xf>
    <xf numFmtId="167" fontId="2" fillId="0" borderId="1" xfId="45" applyNumberFormat="1" applyFont="1" applyFill="1" applyBorder="1" applyAlignment="1">
      <alignment horizontal="center"/>
    </xf>
    <xf numFmtId="167" fontId="2" fillId="0" borderId="0" xfId="45" applyNumberFormat="1" applyFont="1"/>
    <xf numFmtId="0" fontId="19" fillId="0" borderId="1" xfId="45" applyFont="1" applyBorder="1" applyAlignment="1">
      <alignment wrapText="1"/>
    </xf>
    <xf numFmtId="167" fontId="19" fillId="0" borderId="1" xfId="45" applyNumberFormat="1" applyFont="1" applyBorder="1" applyAlignment="1">
      <alignment horizontal="center"/>
    </xf>
    <xf numFmtId="167" fontId="19" fillId="0" borderId="1" xfId="45" applyNumberFormat="1" applyFont="1" applyFill="1" applyBorder="1" applyAlignment="1">
      <alignment horizontal="center"/>
    </xf>
    <xf numFmtId="169" fontId="2" fillId="0" borderId="0" xfId="26" applyNumberFormat="1" applyFont="1"/>
    <xf numFmtId="185" fontId="2" fillId="0" borderId="0" xfId="26" applyNumberFormat="1" applyFont="1"/>
    <xf numFmtId="169" fontId="2" fillId="0" borderId="1" xfId="26" applyNumberFormat="1" applyFont="1" applyBorder="1" applyAlignment="1">
      <alignment horizontal="center"/>
    </xf>
    <xf numFmtId="169" fontId="2" fillId="0" borderId="1" xfId="26" applyNumberFormat="1" applyFont="1" applyFill="1" applyBorder="1" applyAlignment="1">
      <alignment horizontal="center"/>
    </xf>
    <xf numFmtId="166" fontId="2" fillId="0" borderId="0" xfId="45" applyNumberFormat="1" applyFont="1"/>
    <xf numFmtId="0" fontId="3" fillId="0" borderId="0" xfId="45" applyFont="1" applyBorder="1" applyAlignment="1">
      <alignment horizontal="left"/>
    </xf>
    <xf numFmtId="169" fontId="3" fillId="0" borderId="0" xfId="26" applyNumberFormat="1" applyFont="1" applyBorder="1" applyAlignment="1">
      <alignment horizontal="center"/>
    </xf>
    <xf numFmtId="0" fontId="2" fillId="0" borderId="0" xfId="45" applyFont="1" applyBorder="1" applyAlignment="1">
      <alignment wrapText="1"/>
    </xf>
    <xf numFmtId="0" fontId="2" fillId="0" borderId="0" xfId="45" applyFont="1" applyBorder="1"/>
    <xf numFmtId="169" fontId="2" fillId="0" borderId="0" xfId="26" applyNumberFormat="1" applyFont="1" applyBorder="1"/>
    <xf numFmtId="10" fontId="2" fillId="0" borderId="0" xfId="26" applyNumberFormat="1" applyFont="1"/>
    <xf numFmtId="185" fontId="2" fillId="0" borderId="0" xfId="26" applyNumberFormat="1" applyFont="1" applyBorder="1"/>
    <xf numFmtId="0" fontId="24" fillId="0" borderId="0" xfId="45" applyFont="1" applyBorder="1"/>
    <xf numFmtId="0" fontId="24" fillId="0" borderId="0" xfId="45" applyFont="1" applyFill="1" applyBorder="1" applyAlignment="1">
      <alignment vertical="top" wrapText="1"/>
    </xf>
    <xf numFmtId="0" fontId="2" fillId="0" borderId="1" xfId="45" applyFont="1" applyFill="1" applyBorder="1" applyAlignment="1">
      <alignment horizontal="center" vertical="center" wrapText="1"/>
    </xf>
    <xf numFmtId="0" fontId="19" fillId="0" borderId="1" xfId="45" applyFont="1" applyFill="1" applyBorder="1" applyAlignment="1">
      <alignment horizontal="center" vertical="center" wrapText="1"/>
    </xf>
    <xf numFmtId="0" fontId="2" fillId="0" borderId="1" xfId="45" applyFont="1" applyFill="1" applyBorder="1" applyAlignment="1">
      <alignment horizontal="left" vertical="justify" wrapText="1"/>
    </xf>
    <xf numFmtId="167" fontId="2" fillId="0" borderId="1" xfId="45" applyNumberFormat="1" applyFont="1" applyFill="1" applyBorder="1" applyAlignment="1">
      <alignment horizontal="center" vertical="center"/>
    </xf>
    <xf numFmtId="169" fontId="19" fillId="0" borderId="1" xfId="26" applyNumberFormat="1" applyFont="1" applyFill="1" applyBorder="1" applyAlignment="1">
      <alignment horizontal="center" vertical="center"/>
    </xf>
    <xf numFmtId="0" fontId="3" fillId="0" borderId="5" xfId="45" applyFont="1" applyFill="1" applyBorder="1" applyAlignment="1">
      <alignment horizontal="left" vertical="justify" wrapText="1"/>
    </xf>
    <xf numFmtId="167" fontId="3" fillId="0" borderId="1" xfId="45" applyNumberFormat="1" applyFont="1" applyFill="1" applyBorder="1" applyAlignment="1">
      <alignment horizontal="center" vertical="center"/>
    </xf>
    <xf numFmtId="169" fontId="15" fillId="0" borderId="1" xfId="26" applyNumberFormat="1" applyFont="1" applyFill="1" applyBorder="1" applyAlignment="1">
      <alignment horizontal="center" vertical="center"/>
    </xf>
    <xf numFmtId="0" fontId="44" fillId="0" borderId="0" xfId="45" applyFont="1"/>
    <xf numFmtId="0" fontId="24" fillId="0" borderId="0" xfId="45" applyFont="1"/>
    <xf numFmtId="0" fontId="45" fillId="0" borderId="0" xfId="45" applyFont="1" applyFill="1" applyBorder="1" applyAlignment="1">
      <alignment horizontal="left" vertical="justify" wrapText="1"/>
    </xf>
    <xf numFmtId="169" fontId="45" fillId="0" borderId="0" xfId="26" applyNumberFormat="1" applyFont="1" applyFill="1" applyBorder="1" applyAlignment="1">
      <alignment horizontal="center"/>
    </xf>
    <xf numFmtId="0" fontId="2" fillId="0" borderId="1" xfId="45" applyFont="1" applyFill="1" applyBorder="1" applyAlignment="1">
      <alignment vertical="center" wrapText="1"/>
    </xf>
    <xf numFmtId="166" fontId="2" fillId="0" borderId="1" xfId="45" applyNumberFormat="1" applyFont="1" applyFill="1" applyBorder="1" applyAlignment="1">
      <alignment horizontal="center" vertical="center" wrapText="1"/>
    </xf>
    <xf numFmtId="166" fontId="2" fillId="0" borderId="16" xfId="45" applyNumberFormat="1" applyFont="1" applyFill="1" applyBorder="1" applyAlignment="1">
      <alignment horizontal="center" vertical="center" wrapText="1"/>
    </xf>
    <xf numFmtId="2" fontId="2" fillId="0" borderId="1" xfId="45" applyNumberFormat="1" applyFont="1" applyFill="1" applyBorder="1" applyAlignment="1">
      <alignment horizontal="center" vertical="center" wrapText="1"/>
    </xf>
    <xf numFmtId="0" fontId="24" fillId="0" borderId="0" xfId="45" applyFont="1" applyBorder="1" applyAlignment="1"/>
    <xf numFmtId="0" fontId="3" fillId="0" borderId="0" xfId="45" applyFont="1" applyAlignment="1">
      <alignment horizontal="left"/>
    </xf>
    <xf numFmtId="0" fontId="3" fillId="0" borderId="0" xfId="45" applyFont="1" applyAlignment="1">
      <alignment horizontal="justify"/>
    </xf>
    <xf numFmtId="0" fontId="3" fillId="0" borderId="1" xfId="45" applyFont="1" applyFill="1" applyBorder="1" applyAlignment="1">
      <alignment horizontal="center"/>
    </xf>
    <xf numFmtId="0" fontId="3" fillId="0" borderId="1" xfId="45" applyFont="1" applyFill="1" applyBorder="1" applyAlignment="1">
      <alignment horizontal="center" wrapText="1"/>
    </xf>
    <xf numFmtId="0" fontId="19" fillId="0" borderId="1" xfId="45" applyFont="1" applyFill="1" applyBorder="1" applyAlignment="1">
      <alignment horizontal="left" vertical="top"/>
    </xf>
    <xf numFmtId="0" fontId="2" fillId="0" borderId="1" xfId="45" applyFont="1" applyFill="1" applyBorder="1" applyAlignment="1">
      <alignment horizontal="justify" vertical="top"/>
    </xf>
    <xf numFmtId="167" fontId="2" fillId="0" borderId="1" xfId="36" applyNumberFormat="1" applyFont="1" applyFill="1" applyBorder="1" applyAlignment="1">
      <alignment horizontal="center"/>
    </xf>
    <xf numFmtId="180" fontId="2" fillId="0" borderId="1" xfId="36" applyNumberFormat="1" applyFont="1" applyFill="1" applyBorder="1" applyAlignment="1">
      <alignment horizontal="center"/>
    </xf>
    <xf numFmtId="0" fontId="19" fillId="0" borderId="0" xfId="45" applyFont="1" applyAlignment="1"/>
    <xf numFmtId="169" fontId="19" fillId="0" borderId="0" xfId="26" applyNumberFormat="1" applyFont="1"/>
    <xf numFmtId="10" fontId="19" fillId="0" borderId="0" xfId="26" applyNumberFormat="1" applyFont="1"/>
    <xf numFmtId="0" fontId="19" fillId="0" borderId="0" xfId="45" applyFont="1"/>
    <xf numFmtId="0" fontId="2" fillId="0" borderId="0" xfId="45" applyFont="1" applyAlignment="1"/>
    <xf numFmtId="3" fontId="2" fillId="0" borderId="1" xfId="45" applyNumberFormat="1" applyFont="1" applyFill="1" applyBorder="1" applyAlignment="1">
      <alignment horizontal="center"/>
    </xf>
    <xf numFmtId="0" fontId="24" fillId="0" borderId="0" xfId="45" applyFont="1" applyAlignment="1">
      <alignment horizontal="justify"/>
    </xf>
    <xf numFmtId="0" fontId="2" fillId="0" borderId="1" xfId="45" applyFont="1" applyFill="1" applyBorder="1" applyAlignment="1">
      <alignment vertical="top" wrapText="1"/>
    </xf>
    <xf numFmtId="2" fontId="2" fillId="0" borderId="0" xfId="45" applyNumberFormat="1" applyFont="1"/>
    <xf numFmtId="9" fontId="2" fillId="0" borderId="0" xfId="26" applyFont="1"/>
    <xf numFmtId="0" fontId="24" fillId="0" borderId="0" xfId="45" applyFont="1" applyAlignment="1"/>
    <xf numFmtId="0" fontId="2" fillId="0" borderId="1" xfId="0" applyFont="1" applyBorder="1" applyAlignment="1">
      <alignment horizontal="left" wrapText="1"/>
    </xf>
    <xf numFmtId="0" fontId="24" fillId="0" borderId="0" xfId="9" applyFont="1" applyAlignment="1">
      <alignment wrapText="1"/>
    </xf>
    <xf numFmtId="0" fontId="112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8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0" fontId="4" fillId="0" borderId="1" xfId="0" applyNumberFormat="1" applyFont="1" applyBorder="1" applyAlignment="1">
      <alignment horizontal="center" vertical="center"/>
    </xf>
    <xf numFmtId="49" fontId="3" fillId="0" borderId="1" xfId="5" applyNumberFormat="1" applyFont="1" applyFill="1" applyBorder="1" applyAlignment="1">
      <alignment horizontal="left"/>
    </xf>
    <xf numFmtId="0" fontId="3" fillId="0" borderId="0" xfId="5" applyFont="1" applyAlignment="1">
      <alignment horizontal="left" vertical="top"/>
    </xf>
    <xf numFmtId="14" fontId="3" fillId="0" borderId="1" xfId="5" applyNumberFormat="1" applyFont="1" applyFill="1" applyBorder="1" applyAlignment="1">
      <alignment horizontal="left"/>
    </xf>
    <xf numFmtId="0" fontId="2" fillId="0" borderId="1" xfId="5" applyFont="1" applyFill="1" applyBorder="1" applyAlignment="1">
      <alignment wrapText="1"/>
    </xf>
    <xf numFmtId="0" fontId="3" fillId="0" borderId="1" xfId="5" applyFont="1" applyFill="1" applyBorder="1"/>
    <xf numFmtId="0" fontId="2" fillId="0" borderId="1" xfId="5" applyFont="1" applyFill="1" applyBorder="1" applyAlignment="1">
      <alignment horizontal="left" vertical="top" wrapText="1" indent="2"/>
    </xf>
    <xf numFmtId="0" fontId="24" fillId="0" borderId="0" xfId="5" applyFont="1" applyFill="1"/>
    <xf numFmtId="0" fontId="24" fillId="0" borderId="0" xfId="5" applyFont="1" applyAlignment="1">
      <alignment horizontal="left" vertical="top"/>
    </xf>
    <xf numFmtId="0" fontId="3" fillId="0" borderId="1" xfId="5" applyFont="1" applyFill="1" applyBorder="1" applyAlignment="1">
      <alignment horizontal="left"/>
    </xf>
    <xf numFmtId="0" fontId="20" fillId="0" borderId="0" xfId="5" applyFont="1"/>
    <xf numFmtId="49" fontId="3" fillId="0" borderId="1" xfId="5" applyNumberFormat="1" applyFont="1" applyBorder="1"/>
    <xf numFmtId="14" fontId="2" fillId="0" borderId="1" xfId="5" applyNumberFormat="1" applyFont="1" applyBorder="1" applyAlignment="1">
      <alignment wrapText="1"/>
    </xf>
    <xf numFmtId="49" fontId="3" fillId="0" borderId="1" xfId="5" applyNumberFormat="1" applyFont="1" applyFill="1" applyBorder="1" applyAlignment="1" applyProtection="1">
      <alignment horizontal="center" wrapText="1"/>
      <protection locked="0"/>
    </xf>
    <xf numFmtId="10" fontId="2" fillId="0" borderId="1" xfId="428" applyNumberFormat="1" applyFont="1" applyBorder="1"/>
    <xf numFmtId="0" fontId="114" fillId="0" borderId="0" xfId="5" applyFont="1"/>
    <xf numFmtId="0" fontId="24" fillId="0" borderId="0" xfId="5" applyFont="1" applyAlignment="1">
      <alignment vertical="top" wrapText="1"/>
    </xf>
    <xf numFmtId="0" fontId="3" fillId="0" borderId="0" xfId="5" applyFont="1" applyFill="1"/>
    <xf numFmtId="0" fontId="3" fillId="0" borderId="1" xfId="5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 applyProtection="1">
      <alignment wrapText="1"/>
      <protection locked="0"/>
    </xf>
    <xf numFmtId="169" fontId="2" fillId="0" borderId="1" xfId="26" applyNumberFormat="1" applyFont="1" applyFill="1" applyBorder="1"/>
    <xf numFmtId="166" fontId="2" fillId="0" borderId="1" xfId="5" applyNumberFormat="1" applyFont="1" applyBorder="1"/>
    <xf numFmtId="0" fontId="2" fillId="0" borderId="0" xfId="5" applyFont="1" applyFill="1" applyBorder="1" applyAlignment="1">
      <alignment wrapText="1"/>
    </xf>
    <xf numFmtId="43" fontId="2" fillId="0" borderId="0" xfId="5" applyNumberFormat="1" applyFont="1"/>
    <xf numFmtId="167" fontId="2" fillId="0" borderId="1" xfId="36" applyNumberFormat="1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wrapText="1"/>
    </xf>
    <xf numFmtId="0" fontId="3" fillId="0" borderId="1" xfId="5" applyFont="1" applyFill="1" applyBorder="1" applyAlignment="1">
      <alignment horizontal="center" vertical="center" wrapText="1"/>
    </xf>
    <xf numFmtId="169" fontId="2" fillId="0" borderId="1" xfId="26" applyNumberFormat="1" applyFont="1" applyFill="1" applyBorder="1" applyAlignment="1">
      <alignment wrapText="1"/>
    </xf>
    <xf numFmtId="49" fontId="115" fillId="0" borderId="1" xfId="5" applyNumberFormat="1" applyFont="1" applyFill="1" applyBorder="1" applyAlignment="1">
      <alignment horizontal="center"/>
    </xf>
    <xf numFmtId="43" fontId="2" fillId="0" borderId="1" xfId="36" applyFont="1" applyFill="1" applyBorder="1"/>
    <xf numFmtId="0" fontId="24" fillId="0" borderId="0" xfId="5" applyFont="1" applyFill="1" applyAlignment="1">
      <alignment horizontal="left" vertical="top" wrapText="1"/>
    </xf>
    <xf numFmtId="168" fontId="3" fillId="0" borderId="0" xfId="489" applyNumberFormat="1" applyFont="1" applyFill="1" applyBorder="1"/>
    <xf numFmtId="0" fontId="2" fillId="0" borderId="0" xfId="489" applyFont="1"/>
    <xf numFmtId="0" fontId="3" fillId="0" borderId="0" xfId="489" applyFont="1" applyBorder="1"/>
    <xf numFmtId="0" fontId="2" fillId="0" borderId="0" xfId="489" applyFont="1" applyBorder="1"/>
    <xf numFmtId="2" fontId="2" fillId="0" borderId="0" xfId="489" applyNumberFormat="1" applyFont="1" applyFill="1" applyBorder="1" applyAlignment="1">
      <alignment horizontal="right"/>
    </xf>
    <xf numFmtId="10" fontId="2" fillId="0" borderId="0" xfId="489" applyNumberFormat="1" applyFont="1" applyFill="1" applyBorder="1" applyAlignment="1">
      <alignment horizontal="right"/>
    </xf>
    <xf numFmtId="0" fontId="2" fillId="0" borderId="1" xfId="489" applyFont="1" applyBorder="1" applyAlignment="1">
      <alignment wrapText="1"/>
    </xf>
    <xf numFmtId="1" fontId="2" fillId="0" borderId="0" xfId="489" applyNumberFormat="1" applyFont="1" applyFill="1" applyBorder="1" applyAlignment="1">
      <alignment horizontal="right"/>
    </xf>
    <xf numFmtId="0" fontId="2" fillId="0" borderId="1" xfId="489" applyFont="1" applyFill="1" applyBorder="1" applyAlignment="1">
      <alignment wrapText="1"/>
    </xf>
    <xf numFmtId="0" fontId="19" fillId="0" borderId="0" xfId="489" applyFont="1"/>
    <xf numFmtId="3" fontId="2" fillId="0" borderId="0" xfId="489" applyNumberFormat="1" applyFont="1"/>
    <xf numFmtId="167" fontId="2" fillId="0" borderId="0" xfId="489" applyNumberFormat="1" applyFont="1"/>
    <xf numFmtId="0" fontId="2" fillId="0" borderId="0" xfId="489" applyFont="1" applyFill="1" applyBorder="1"/>
    <xf numFmtId="3" fontId="2" fillId="0" borderId="0" xfId="489" applyNumberFormat="1" applyFont="1" applyBorder="1"/>
    <xf numFmtId="0" fontId="2" fillId="0" borderId="0" xfId="489" applyFont="1" applyFill="1"/>
    <xf numFmtId="2" fontId="2" fillId="0" borderId="0" xfId="489" applyNumberFormat="1" applyFont="1" applyFill="1" applyBorder="1"/>
    <xf numFmtId="0" fontId="24" fillId="0" borderId="0" xfId="489" applyFont="1"/>
    <xf numFmtId="0" fontId="3" fillId="0" borderId="1" xfId="5" applyFont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left" wrapText="1"/>
    </xf>
    <xf numFmtId="167" fontId="2" fillId="0" borderId="1" xfId="5" applyNumberFormat="1" applyFont="1" applyFill="1" applyBorder="1" applyAlignment="1">
      <alignment horizontal="center" vertical="center"/>
    </xf>
    <xf numFmtId="0" fontId="23" fillId="0" borderId="1" xfId="5" applyFont="1" applyFill="1" applyBorder="1" applyAlignment="1">
      <alignment horizontal="left" wrapText="1"/>
    </xf>
    <xf numFmtId="0" fontId="3" fillId="0" borderId="1" xfId="486" applyFont="1" applyBorder="1"/>
    <xf numFmtId="2" fontId="2" fillId="0" borderId="1" xfId="486" applyNumberFormat="1" applyFont="1" applyBorder="1"/>
    <xf numFmtId="0" fontId="19" fillId="0" borderId="0" xfId="489" applyFont="1" applyFill="1" applyBorder="1"/>
    <xf numFmtId="0" fontId="2" fillId="0" borderId="1" xfId="486" applyFont="1" applyFill="1" applyBorder="1"/>
    <xf numFmtId="10" fontId="2" fillId="0" borderId="1" xfId="486" applyNumberFormat="1" applyFont="1" applyBorder="1"/>
    <xf numFmtId="10" fontId="2" fillId="0" borderId="0" xfId="489" applyNumberFormat="1" applyFont="1" applyFill="1" applyBorder="1"/>
    <xf numFmtId="0" fontId="24" fillId="0" borderId="0" xfId="489" applyFont="1" applyFill="1" applyBorder="1"/>
    <xf numFmtId="0" fontId="27" fillId="0" borderId="0" xfId="5" applyFont="1"/>
    <xf numFmtId="0" fontId="116" fillId="0" borderId="1" xfId="5" applyFont="1" applyBorder="1"/>
    <xf numFmtId="0" fontId="116" fillId="0" borderId="1" xfId="5" applyFont="1" applyBorder="1" applyAlignment="1">
      <alignment horizontal="center"/>
    </xf>
    <xf numFmtId="0" fontId="27" fillId="0" borderId="1" xfId="5" applyFont="1" applyBorder="1" applyAlignment="1">
      <alignment wrapText="1"/>
    </xf>
    <xf numFmtId="182" fontId="27" fillId="0" borderId="1" xfId="36" applyNumberFormat="1" applyFont="1" applyBorder="1"/>
    <xf numFmtId="0" fontId="2" fillId="0" borderId="1" xfId="5" applyFont="1" applyFill="1" applyBorder="1" applyAlignment="1">
      <alignment horizontal="left"/>
    </xf>
    <xf numFmtId="180" fontId="2" fillId="0" borderId="0" xfId="36" applyNumberFormat="1" applyFont="1" applyFill="1" applyBorder="1" applyAlignment="1">
      <alignment wrapText="1"/>
    </xf>
    <xf numFmtId="0" fontId="36" fillId="0" borderId="0" xfId="5" applyFont="1" applyAlignment="1">
      <alignment horizontal="left" vertical="top"/>
    </xf>
    <xf numFmtId="0" fontId="36" fillId="0" borderId="1" xfId="5" applyFont="1" applyBorder="1"/>
    <xf numFmtId="0" fontId="3" fillId="0" borderId="1" xfId="5" applyFont="1" applyBorder="1" applyAlignment="1">
      <alignment horizontal="center" wrapText="1"/>
    </xf>
    <xf numFmtId="167" fontId="2" fillId="0" borderId="1" xfId="5" applyNumberFormat="1" applyFont="1" applyBorder="1" applyAlignment="1">
      <alignment horizontal="center" vertical="center"/>
    </xf>
    <xf numFmtId="167" fontId="3" fillId="0" borderId="1" xfId="5" applyNumberFormat="1" applyFont="1" applyBorder="1" applyAlignment="1">
      <alignment horizontal="center" vertical="center"/>
    </xf>
    <xf numFmtId="0" fontId="3" fillId="0" borderId="1" xfId="5" applyFont="1" applyFill="1" applyBorder="1" applyAlignment="1">
      <alignment wrapText="1"/>
    </xf>
    <xf numFmtId="0" fontId="3" fillId="0" borderId="1" xfId="5" applyFont="1" applyBorder="1" applyAlignment="1">
      <alignment horizontal="right"/>
    </xf>
    <xf numFmtId="173" fontId="2" fillId="0" borderId="1" xfId="5" applyNumberFormat="1" applyFont="1" applyFill="1" applyBorder="1"/>
    <xf numFmtId="173" fontId="2" fillId="0" borderId="0" xfId="5" applyNumberFormat="1" applyFont="1" applyFill="1" applyBorder="1"/>
    <xf numFmtId="0" fontId="3" fillId="0" borderId="0" xfId="490" applyFont="1" applyFill="1" applyBorder="1" applyAlignment="1">
      <alignment horizontal="left" vertical="center"/>
    </xf>
    <xf numFmtId="0" fontId="117" fillId="0" borderId="0" xfId="488" applyFont="1"/>
    <xf numFmtId="0" fontId="22" fillId="0" borderId="1" xfId="488" applyFont="1" applyBorder="1"/>
    <xf numFmtId="0" fontId="3" fillId="0" borderId="1" xfId="5" applyFont="1" applyBorder="1" applyAlignment="1">
      <alignment horizontal="center" vertical="top" wrapText="1"/>
    </xf>
    <xf numFmtId="0" fontId="2" fillId="0" borderId="1" xfId="5" applyFont="1" applyBorder="1" applyAlignment="1">
      <alignment horizontal="center" vertical="top" wrapText="1"/>
    </xf>
    <xf numFmtId="9" fontId="2" fillId="0" borderId="1" xfId="5" applyNumberFormat="1" applyFont="1" applyBorder="1" applyAlignment="1">
      <alignment horizontal="center" vertical="top" wrapText="1"/>
    </xf>
    <xf numFmtId="0" fontId="11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4" fillId="0" borderId="0" xfId="7" applyFont="1" applyBorder="1" applyAlignment="1" applyProtection="1">
      <alignment vertical="center"/>
    </xf>
    <xf numFmtId="0" fontId="7" fillId="0" borderId="0" xfId="0" applyFont="1" applyBorder="1" applyAlignment="1">
      <alignment vertical="center" wrapText="1"/>
    </xf>
    <xf numFmtId="0" fontId="112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72" fillId="0" borderId="2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9" xfId="0" applyFont="1" applyBorder="1" applyAlignment="1">
      <alignment vertical="center"/>
    </xf>
    <xf numFmtId="0" fontId="72" fillId="0" borderId="30" xfId="0" applyFont="1" applyBorder="1" applyAlignment="1">
      <alignment horizontal="center" vertical="center"/>
    </xf>
    <xf numFmtId="0" fontId="72" fillId="0" borderId="29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  <xf numFmtId="0" fontId="72" fillId="0" borderId="31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33" xfId="0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 wrapText="1"/>
    </xf>
    <xf numFmtId="0" fontId="17" fillId="0" borderId="36" xfId="0" applyFont="1" applyBorder="1" applyAlignment="1">
      <alignment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right" vertical="center" wrapText="1"/>
    </xf>
    <xf numFmtId="0" fontId="72" fillId="0" borderId="31" xfId="0" applyFont="1" applyBorder="1" applyAlignment="1">
      <alignment vertical="center"/>
    </xf>
    <xf numFmtId="0" fontId="17" fillId="0" borderId="31" xfId="0" applyFont="1" applyBorder="1" applyAlignment="1">
      <alignment vertical="center" wrapText="1"/>
    </xf>
    <xf numFmtId="0" fontId="72" fillId="0" borderId="36" xfId="0" applyFont="1" applyBorder="1" applyAlignment="1">
      <alignment horizontal="center" vertical="center"/>
    </xf>
    <xf numFmtId="0" fontId="17" fillId="0" borderId="34" xfId="0" applyFont="1" applyBorder="1" applyAlignment="1">
      <alignment vertical="center" wrapText="1"/>
    </xf>
    <xf numFmtId="0" fontId="17" fillId="0" borderId="12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 wrapText="1"/>
    </xf>
    <xf numFmtId="0" fontId="11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7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9" fontId="17" fillId="0" borderId="12" xfId="0" applyNumberFormat="1" applyFont="1" applyBorder="1" applyAlignment="1">
      <alignment horizontal="center" vertical="center"/>
    </xf>
    <xf numFmtId="10" fontId="17" fillId="0" borderId="12" xfId="0" applyNumberFormat="1" applyFont="1" applyBorder="1" applyAlignment="1">
      <alignment horizontal="center" vertical="center" wrapText="1"/>
    </xf>
    <xf numFmtId="9" fontId="17" fillId="0" borderId="12" xfId="0" applyNumberFormat="1" applyFont="1" applyBorder="1" applyAlignment="1">
      <alignment horizontal="center" vertical="center" wrapText="1"/>
    </xf>
    <xf numFmtId="10" fontId="17" fillId="0" borderId="12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9" fontId="17" fillId="30" borderId="12" xfId="0" applyNumberFormat="1" applyFont="1" applyFill="1" applyBorder="1" applyAlignment="1">
      <alignment horizontal="center" vertical="center"/>
    </xf>
    <xf numFmtId="10" fontId="17" fillId="30" borderId="12" xfId="0" applyNumberFormat="1" applyFont="1" applyFill="1" applyBorder="1" applyAlignment="1">
      <alignment horizontal="center" vertical="center"/>
    </xf>
    <xf numFmtId="14" fontId="3" fillId="0" borderId="1" xfId="35" applyNumberFormat="1" applyFont="1" applyFill="1" applyBorder="1" applyAlignment="1">
      <alignment horizontal="center"/>
    </xf>
    <xf numFmtId="0" fontId="5" fillId="0" borderId="0" xfId="5" applyFont="1"/>
    <xf numFmtId="0" fontId="2" fillId="0" borderId="1" xfId="5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 indent="1"/>
    </xf>
    <xf numFmtId="167" fontId="2" fillId="0" borderId="1" xfId="2" applyNumberFormat="1" applyFont="1" applyBorder="1" applyAlignment="1">
      <alignment horizontal="left" wrapText="1"/>
    </xf>
    <xf numFmtId="167" fontId="2" fillId="0" borderId="1" xfId="2" applyNumberFormat="1" applyFont="1" applyFill="1" applyBorder="1" applyAlignment="1">
      <alignment horizontal="left" wrapText="1"/>
    </xf>
    <xf numFmtId="165" fontId="2" fillId="0" borderId="1" xfId="0" applyNumberFormat="1" applyFont="1" applyBorder="1" applyAlignment="1">
      <alignment horizontal="left"/>
    </xf>
    <xf numFmtId="182" fontId="27" fillId="0" borderId="1" xfId="36" applyNumberFormat="1" applyFont="1" applyBorder="1" applyAlignment="1">
      <alignment horizontal="center"/>
    </xf>
    <xf numFmtId="0" fontId="3" fillId="0" borderId="0" xfId="532" applyFont="1" applyFill="1" applyAlignment="1">
      <alignment horizontal="center"/>
    </xf>
    <xf numFmtId="0" fontId="3" fillId="0" borderId="0" xfId="532" applyFont="1" applyFill="1" applyBorder="1" applyAlignment="1">
      <alignment horizontal="center"/>
    </xf>
    <xf numFmtId="0" fontId="3" fillId="0" borderId="0" xfId="527" applyFont="1"/>
    <xf numFmtId="0" fontId="3" fillId="0" borderId="0" xfId="532" applyFont="1" applyFill="1" applyBorder="1" applyAlignment="1">
      <alignment horizontal="left"/>
    </xf>
    <xf numFmtId="0" fontId="2" fillId="0" borderId="0" xfId="5" applyFont="1" applyBorder="1" applyAlignment="1">
      <alignment horizontal="center"/>
    </xf>
    <xf numFmtId="0" fontId="2" fillId="0" borderId="0" xfId="5" applyFont="1" applyFill="1" applyBorder="1" applyAlignment="1">
      <alignment horizontal="center"/>
    </xf>
    <xf numFmtId="0" fontId="3" fillId="0" borderId="0" xfId="532" applyFont="1" applyFill="1" applyBorder="1" applyAlignment="1">
      <alignment horizontal="left" wrapText="1"/>
    </xf>
    <xf numFmtId="0" fontId="3" fillId="31" borderId="1" xfId="531" applyFont="1" applyFill="1" applyBorder="1" applyAlignment="1">
      <alignment horizontal="center"/>
    </xf>
    <xf numFmtId="0" fontId="3" fillId="31" borderId="1" xfId="532" applyFont="1" applyFill="1" applyBorder="1" applyAlignment="1">
      <alignment horizontal="center"/>
    </xf>
    <xf numFmtId="0" fontId="122" fillId="32" borderId="1" xfId="524" applyFont="1" applyFill="1" applyBorder="1" applyAlignment="1">
      <alignment horizontal="center"/>
    </xf>
    <xf numFmtId="0" fontId="15" fillId="31" borderId="1" xfId="532" applyFont="1" applyFill="1" applyBorder="1" applyAlignment="1">
      <alignment horizontal="center"/>
    </xf>
    <xf numFmtId="0" fontId="3" fillId="0" borderId="0" xfId="5" applyFont="1" applyAlignment="1"/>
    <xf numFmtId="0" fontId="3" fillId="0" borderId="0" xfId="5" applyFont="1" applyFill="1" applyBorder="1"/>
    <xf numFmtId="0" fontId="3" fillId="0" borderId="0" xfId="5" applyFont="1" applyBorder="1"/>
    <xf numFmtId="0" fontId="3" fillId="0" borderId="0" xfId="5" applyFont="1" applyFill="1" applyBorder="1" applyAlignment="1">
      <alignment horizontal="left" wrapText="1"/>
    </xf>
    <xf numFmtId="0" fontId="3" fillId="0" borderId="0" xfId="530" applyFont="1" applyAlignment="1">
      <alignment horizontal="left"/>
    </xf>
    <xf numFmtId="0" fontId="37" fillId="0" borderId="0" xfId="5" applyFont="1"/>
    <xf numFmtId="0" fontId="122" fillId="31" borderId="1" xfId="524" applyFont="1" applyFill="1" applyBorder="1" applyAlignment="1">
      <alignment horizontal="center"/>
    </xf>
    <xf numFmtId="0" fontId="3" fillId="0" borderId="0" xfId="7" applyFont="1" applyFill="1" applyBorder="1" applyAlignment="1" applyProtection="1">
      <alignment horizontal="left"/>
    </xf>
    <xf numFmtId="0" fontId="3" fillId="33" borderId="1" xfId="5" applyFont="1" applyFill="1" applyBorder="1"/>
    <xf numFmtId="166" fontId="3" fillId="33" borderId="1" xfId="1" applyNumberFormat="1" applyFont="1" applyFill="1" applyBorder="1" applyAlignment="1">
      <alignment horizontal="left" wrapText="1"/>
    </xf>
    <xf numFmtId="1" fontId="3" fillId="33" borderId="1" xfId="1" applyNumberFormat="1" applyFont="1" applyFill="1" applyBorder="1" applyAlignment="1">
      <alignment horizontal="left"/>
    </xf>
    <xf numFmtId="0" fontId="3" fillId="33" borderId="1" xfId="533" applyNumberFormat="1" applyFont="1" applyFill="1" applyBorder="1" applyAlignment="1"/>
    <xf numFmtId="0" fontId="3" fillId="33" borderId="1" xfId="5" applyFont="1" applyFill="1" applyBorder="1" applyAlignment="1">
      <alignment horizontal="left" vertical="top" wrapText="1"/>
    </xf>
    <xf numFmtId="0" fontId="3" fillId="33" borderId="1" xfId="4" applyFont="1" applyFill="1" applyBorder="1"/>
    <xf numFmtId="0" fontId="3" fillId="33" borderId="1" xfId="525" applyFont="1" applyFill="1" applyBorder="1"/>
    <xf numFmtId="0" fontId="3" fillId="33" borderId="1" xfId="526" applyFont="1" applyFill="1" applyBorder="1"/>
    <xf numFmtId="0" fontId="3" fillId="33" borderId="1" xfId="5" applyFont="1" applyFill="1" applyBorder="1" applyAlignment="1">
      <alignment vertical="center" wrapText="1"/>
    </xf>
    <xf numFmtId="0" fontId="3" fillId="33" borderId="1" xfId="532" applyFont="1" applyFill="1" applyBorder="1" applyAlignment="1">
      <alignment horizontal="left" wrapText="1"/>
    </xf>
    <xf numFmtId="0" fontId="3" fillId="33" borderId="1" xfId="529" applyFont="1" applyFill="1" applyBorder="1"/>
    <xf numFmtId="0" fontId="3" fillId="33" borderId="1" xfId="529" applyFont="1" applyFill="1" applyBorder="1" applyAlignment="1">
      <alignment vertical="center" wrapText="1"/>
    </xf>
    <xf numFmtId="0" fontId="3" fillId="33" borderId="1" xfId="528" applyFont="1" applyFill="1" applyBorder="1" applyAlignment="1">
      <alignment horizontal="left"/>
    </xf>
    <xf numFmtId="0" fontId="23" fillId="33" borderId="1" xfId="5" applyFont="1" applyFill="1" applyBorder="1"/>
    <xf numFmtId="0" fontId="3" fillId="33" borderId="1" xfId="490" applyFont="1" applyFill="1" applyBorder="1" applyAlignment="1">
      <alignment horizontal="left" vertical="center"/>
    </xf>
    <xf numFmtId="0" fontId="3" fillId="33" borderId="1" xfId="5" applyFont="1" applyFill="1" applyBorder="1" applyAlignment="1"/>
    <xf numFmtId="0" fontId="3" fillId="33" borderId="1" xfId="530" applyFont="1" applyFill="1" applyBorder="1"/>
    <xf numFmtId="0" fontId="3" fillId="33" borderId="1" xfId="530" applyFont="1" applyFill="1" applyBorder="1" applyAlignment="1">
      <alignment horizontal="left"/>
    </xf>
    <xf numFmtId="0" fontId="3" fillId="0" borderId="0" xfId="530" applyFont="1" applyFill="1" applyBorder="1"/>
    <xf numFmtId="165" fontId="2" fillId="0" borderId="1" xfId="9" applyNumberFormat="1" applyFont="1" applyBorder="1"/>
    <xf numFmtId="0" fontId="113" fillId="0" borderId="33" xfId="0" applyFont="1" applyBorder="1" applyAlignment="1">
      <alignment horizontal="center" vertical="center"/>
    </xf>
    <xf numFmtId="9" fontId="2" fillId="0" borderId="1" xfId="5" applyNumberFormat="1" applyFont="1" applyBorder="1" applyAlignment="1">
      <alignment horizontal="center" vertical="center" wrapText="1"/>
    </xf>
    <xf numFmtId="0" fontId="3" fillId="33" borderId="1" xfId="5" applyFont="1" applyFill="1" applyBorder="1" applyAlignment="1">
      <alignment wrapText="1"/>
    </xf>
    <xf numFmtId="14" fontId="2" fillId="0" borderId="0" xfId="41" applyNumberFormat="1" applyFont="1" applyBorder="1"/>
    <xf numFmtId="166" fontId="2" fillId="0" borderId="0" xfId="41" applyNumberFormat="1" applyFont="1" applyBorder="1"/>
    <xf numFmtId="2" fontId="2" fillId="0" borderId="0" xfId="41" applyNumberFormat="1" applyFont="1" applyBorder="1"/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/>
    </xf>
    <xf numFmtId="3" fontId="2" fillId="0" borderId="1" xfId="9" applyNumberFormat="1" applyFont="1" applyFill="1" applyBorder="1" applyAlignment="1">
      <alignment horizontal="center" vertical="center"/>
    </xf>
    <xf numFmtId="49" fontId="3" fillId="31" borderId="1" xfId="532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0" fontId="3" fillId="0" borderId="1" xfId="8" applyFont="1" applyBorder="1"/>
    <xf numFmtId="0" fontId="3" fillId="0" borderId="1" xfId="8" applyFont="1" applyBorder="1" applyAlignment="1">
      <alignment horizontal="center" vertical="center"/>
    </xf>
    <xf numFmtId="165" fontId="3" fillId="0" borderId="1" xfId="8" applyNumberFormat="1" applyFont="1" applyBorder="1" applyAlignment="1">
      <alignment horizontal="center" vertical="center"/>
    </xf>
    <xf numFmtId="0" fontId="2" fillId="0" borderId="1" xfId="8" applyFont="1" applyBorder="1"/>
    <xf numFmtId="0" fontId="2" fillId="0" borderId="1" xfId="9" applyFont="1" applyFill="1" applyBorder="1" applyAlignment="1">
      <alignment horizontal="left" wrapText="1"/>
    </xf>
    <xf numFmtId="166" fontId="2" fillId="0" borderId="1" xfId="9" applyNumberFormat="1" applyFont="1" applyBorder="1" applyAlignment="1">
      <alignment horizontal="center" vertical="center"/>
    </xf>
    <xf numFmtId="0" fontId="2" fillId="0" borderId="0" xfId="19" applyFont="1" applyAlignment="1">
      <alignment wrapText="1"/>
    </xf>
    <xf numFmtId="0" fontId="41" fillId="0" borderId="0" xfId="0" applyFont="1" applyAlignment="1">
      <alignment horizontal="center" vertical="center" readingOrder="1"/>
    </xf>
    <xf numFmtId="0" fontId="123" fillId="0" borderId="0" xfId="5" applyFont="1"/>
    <xf numFmtId="0" fontId="2" fillId="0" borderId="0" xfId="5" applyFont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166" fontId="2" fillId="0" borderId="1" xfId="5" applyNumberFormat="1" applyFont="1" applyBorder="1" applyAlignment="1">
      <alignment horizontal="center" vertical="center"/>
    </xf>
    <xf numFmtId="166" fontId="2" fillId="0" borderId="1" xfId="5" applyNumberFormat="1" applyFont="1" applyFill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180" fontId="2" fillId="0" borderId="1" xfId="35" applyNumberFormat="1" applyFont="1" applyBorder="1" applyAlignment="1">
      <alignment horizontal="center" vertical="center"/>
    </xf>
    <xf numFmtId="182" fontId="2" fillId="0" borderId="1" xfId="35" applyNumberFormat="1" applyFont="1" applyBorder="1" applyAlignment="1">
      <alignment horizontal="center" vertical="center"/>
    </xf>
    <xf numFmtId="49" fontId="3" fillId="0" borderId="1" xfId="5" applyNumberFormat="1" applyFont="1" applyFill="1" applyBorder="1" applyAlignment="1">
      <alignment horizontal="center"/>
    </xf>
    <xf numFmtId="2" fontId="2" fillId="0" borderId="1" xfId="489" applyNumberFormat="1" applyFont="1" applyFill="1" applyBorder="1" applyAlignment="1">
      <alignment horizontal="center" vertical="center"/>
    </xf>
    <xf numFmtId="4" fontId="2" fillId="0" borderId="1" xfId="489" applyNumberFormat="1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left"/>
    </xf>
    <xf numFmtId="10" fontId="2" fillId="0" borderId="0" xfId="26" applyNumberFormat="1" applyFont="1" applyFill="1" applyBorder="1"/>
    <xf numFmtId="0" fontId="2" fillId="0" borderId="1" xfId="5" applyFont="1" applyBorder="1" applyAlignment="1">
      <alignment vertical="center" wrapText="1"/>
    </xf>
    <xf numFmtId="173" fontId="2" fillId="0" borderId="1" xfId="5" applyNumberFormat="1" applyFont="1" applyFill="1" applyBorder="1" applyAlignment="1">
      <alignment horizontal="center" vertical="center"/>
    </xf>
    <xf numFmtId="2" fontId="2" fillId="0" borderId="0" xfId="5" applyNumberFormat="1" applyFont="1" applyBorder="1"/>
    <xf numFmtId="2" fontId="2" fillId="0" borderId="1" xfId="9" applyNumberFormat="1" applyFont="1" applyBorder="1" applyAlignment="1">
      <alignment horizontal="center" vertical="center"/>
    </xf>
    <xf numFmtId="0" fontId="2" fillId="0" borderId="0" xfId="39" applyFont="1" applyBorder="1" applyAlignment="1">
      <alignment wrapText="1"/>
    </xf>
    <xf numFmtId="173" fontId="4" fillId="0" borderId="0" xfId="38" applyNumberFormat="1" applyFont="1" applyBorder="1"/>
    <xf numFmtId="9" fontId="2" fillId="0" borderId="1" xfId="26" applyFont="1" applyFill="1" applyBorder="1" applyAlignment="1">
      <alignment horizontal="center" vertical="center"/>
    </xf>
    <xf numFmtId="2" fontId="2" fillId="0" borderId="1" xfId="5" applyNumberFormat="1" applyFont="1" applyBorder="1" applyAlignment="1">
      <alignment horizontal="center" vertical="center"/>
    </xf>
    <xf numFmtId="17" fontId="2" fillId="0" borderId="1" xfId="5" applyNumberFormat="1" applyFont="1" applyFill="1" applyBorder="1"/>
    <xf numFmtId="17" fontId="2" fillId="0" borderId="1" xfId="5" applyNumberFormat="1" applyFont="1" applyBorder="1"/>
    <xf numFmtId="175" fontId="2" fillId="0" borderId="1" xfId="5" applyNumberFormat="1" applyFont="1" applyBorder="1"/>
    <xf numFmtId="184" fontId="2" fillId="0" borderId="1" xfId="5" applyNumberFormat="1" applyFont="1" applyBorder="1"/>
    <xf numFmtId="169" fontId="2" fillId="0" borderId="0" xfId="26" applyNumberFormat="1" applyFont="1" applyBorder="1" applyAlignment="1">
      <alignment horizontal="center"/>
    </xf>
    <xf numFmtId="169" fontId="2" fillId="0" borderId="0" xfId="26" applyNumberFormat="1" applyFont="1" applyFill="1" applyBorder="1" applyAlignment="1">
      <alignment horizontal="center"/>
    </xf>
    <xf numFmtId="167" fontId="2" fillId="0" borderId="1" xfId="36" applyNumberFormat="1" applyFont="1" applyFill="1" applyBorder="1" applyAlignment="1">
      <alignment horizontal="center" vertical="center"/>
    </xf>
    <xf numFmtId="3" fontId="2" fillId="0" borderId="1" xfId="45" applyNumberFormat="1" applyFont="1" applyFill="1" applyBorder="1" applyAlignment="1">
      <alignment horizontal="center" vertical="center"/>
    </xf>
    <xf numFmtId="3" fontId="2" fillId="0" borderId="1" xfId="36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8" fillId="0" borderId="1" xfId="0" applyFont="1" applyBorder="1"/>
    <xf numFmtId="164" fontId="3" fillId="0" borderId="1" xfId="0" applyNumberFormat="1" applyFont="1" applyBorder="1"/>
    <xf numFmtId="0" fontId="124" fillId="0" borderId="0" xfId="0" applyFont="1"/>
    <xf numFmtId="0" fontId="5" fillId="0" borderId="1" xfId="0" applyFont="1" applyFill="1" applyBorder="1"/>
    <xf numFmtId="165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1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0" xfId="8" applyNumberFormat="1" applyFont="1"/>
    <xf numFmtId="165" fontId="3" fillId="0" borderId="1" xfId="9" applyNumberFormat="1" applyFont="1" applyBorder="1" applyAlignment="1">
      <alignment horizontal="center"/>
    </xf>
    <xf numFmtId="14" fontId="3" fillId="0" borderId="1" xfId="9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9" applyFont="1" applyBorder="1" applyAlignment="1">
      <alignment wrapText="1"/>
    </xf>
    <xf numFmtId="0" fontId="3" fillId="0" borderId="2" xfId="2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4" fontId="3" fillId="0" borderId="1" xfId="23" applyNumberFormat="1" applyFont="1" applyFill="1" applyBorder="1" applyAlignment="1">
      <alignment horizontal="center"/>
    </xf>
    <xf numFmtId="0" fontId="3" fillId="0" borderId="1" xfId="23" applyNumberFormat="1" applyFont="1" applyFill="1" applyBorder="1" applyAlignment="1">
      <alignment horizontal="center"/>
    </xf>
    <xf numFmtId="3" fontId="3" fillId="0" borderId="0" xfId="22" applyNumberFormat="1" applyFont="1" applyFill="1" applyBorder="1"/>
    <xf numFmtId="3" fontId="125" fillId="0" borderId="1" xfId="22" applyNumberFormat="1" applyFont="1" applyFill="1" applyBorder="1"/>
    <xf numFmtId="17" fontId="3" fillId="0" borderId="1" xfId="22" applyNumberFormat="1" applyFont="1" applyFill="1" applyBorder="1" applyAlignment="1">
      <alignment horizontal="right" wrapText="1"/>
    </xf>
    <xf numFmtId="0" fontId="3" fillId="0" borderId="0" xfId="34" applyFont="1" applyFill="1" applyBorder="1"/>
    <xf numFmtId="3" fontId="125" fillId="0" borderId="1" xfId="22" applyNumberFormat="1" applyFont="1" applyFill="1" applyBorder="1" applyAlignment="1" applyProtection="1">
      <protection locked="0"/>
    </xf>
    <xf numFmtId="17" fontId="3" fillId="0" borderId="1" xfId="22" applyNumberFormat="1" applyFont="1" applyFill="1" applyBorder="1" applyAlignment="1" applyProtection="1">
      <alignment horizontal="right" wrapText="1"/>
      <protection locked="0"/>
    </xf>
    <xf numFmtId="3" fontId="125" fillId="0" borderId="1" xfId="22" applyNumberFormat="1" applyFont="1" applyFill="1" applyBorder="1" applyProtection="1">
      <protection locked="0"/>
    </xf>
    <xf numFmtId="0" fontId="3" fillId="0" borderId="0" xfId="34" applyFont="1" applyFill="1"/>
    <xf numFmtId="180" fontId="3" fillId="0" borderId="1" xfId="35" applyNumberFormat="1" applyFont="1" applyFill="1" applyBorder="1" applyAlignment="1">
      <alignment horizontal="center" vertical="center" wrapText="1"/>
    </xf>
    <xf numFmtId="49" fontId="3" fillId="0" borderId="1" xfId="489" applyNumberFormat="1" applyFont="1" applyBorder="1" applyAlignment="1">
      <alignment horizontal="center" vertical="center"/>
    </xf>
    <xf numFmtId="0" fontId="3" fillId="0" borderId="1" xfId="486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/>
    </xf>
    <xf numFmtId="17" fontId="5" fillId="0" borderId="1" xfId="38" applyNumberFormat="1" applyFont="1" applyBorder="1" applyAlignment="1">
      <alignment horizontal="center" vertical="center"/>
    </xf>
    <xf numFmtId="0" fontId="72" fillId="4" borderId="1" xfId="38" applyFont="1" applyFill="1" applyBorder="1" applyAlignment="1">
      <alignment horizontal="center" vertical="center" wrapText="1"/>
    </xf>
    <xf numFmtId="0" fontId="72" fillId="4" borderId="13" xfId="38" applyFont="1" applyFill="1" applyBorder="1" applyAlignment="1">
      <alignment horizontal="center" vertical="center" wrapText="1"/>
    </xf>
    <xf numFmtId="0" fontId="72" fillId="4" borderId="2" xfId="38" applyFont="1" applyFill="1" applyBorder="1" applyAlignment="1">
      <alignment horizontal="center" vertical="center" wrapText="1"/>
    </xf>
    <xf numFmtId="0" fontId="3" fillId="2" borderId="1" xfId="39" applyFont="1" applyFill="1" applyBorder="1" applyAlignment="1">
      <alignment horizontal="center" vertical="center" wrapText="1"/>
    </xf>
    <xf numFmtId="0" fontId="3" fillId="0" borderId="1" xfId="41" applyFont="1" applyBorder="1" applyAlignment="1">
      <alignment horizontal="center" vertical="center" wrapText="1"/>
    </xf>
    <xf numFmtId="0" fontId="72" fillId="0" borderId="25" xfId="0" applyFont="1" applyBorder="1" applyAlignment="1">
      <alignment horizontal="right" vertical="center" wrapText="1"/>
    </xf>
    <xf numFmtId="0" fontId="72" fillId="0" borderId="11" xfId="0" applyFont="1" applyBorder="1" applyAlignment="1">
      <alignment vertical="center" wrapText="1"/>
    </xf>
    <xf numFmtId="165" fontId="3" fillId="0" borderId="1" xfId="9" applyNumberFormat="1" applyFont="1" applyFill="1" applyBorder="1" applyAlignment="1">
      <alignment horizontal="center" vertical="center"/>
    </xf>
    <xf numFmtId="14" fontId="3" fillId="0" borderId="1" xfId="9" applyNumberFormat="1" applyFont="1" applyBorder="1" applyAlignment="1">
      <alignment horizontal="center" vertical="center"/>
    </xf>
    <xf numFmtId="0" fontId="3" fillId="0" borderId="1" xfId="42" applyFont="1" applyFill="1" applyBorder="1" applyAlignment="1">
      <alignment horizontal="center" vertical="center" wrapText="1"/>
    </xf>
    <xf numFmtId="165" fontId="3" fillId="0" borderId="1" xfId="42" applyNumberFormat="1" applyFont="1" applyBorder="1" applyAlignment="1">
      <alignment horizontal="center" vertical="center" wrapText="1"/>
    </xf>
    <xf numFmtId="165" fontId="3" fillId="0" borderId="1" xfId="42" applyNumberFormat="1" applyFont="1" applyBorder="1" applyAlignment="1">
      <alignment horizontal="center"/>
    </xf>
    <xf numFmtId="49" fontId="3" fillId="0" borderId="1" xfId="9" applyNumberFormat="1" applyFont="1" applyBorder="1" applyAlignment="1">
      <alignment horizontal="center" vertical="center"/>
    </xf>
    <xf numFmtId="0" fontId="3" fillId="0" borderId="1" xfId="43" applyFont="1" applyBorder="1"/>
    <xf numFmtId="14" fontId="3" fillId="0" borderId="1" xfId="43" applyNumberFormat="1" applyFont="1" applyBorder="1" applyAlignment="1">
      <alignment horizontal="right"/>
    </xf>
    <xf numFmtId="0" fontId="23" fillId="0" borderId="1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/>
    </xf>
    <xf numFmtId="14" fontId="3" fillId="0" borderId="1" xfId="5" applyNumberFormat="1" applyFont="1" applyBorder="1" applyAlignment="1">
      <alignment horizontal="center"/>
    </xf>
    <xf numFmtId="166" fontId="2" fillId="0" borderId="1" xfId="44" applyNumberFormat="1" applyFont="1" applyBorder="1" applyAlignment="1">
      <alignment horizontal="right" vertical="top" wrapText="1"/>
    </xf>
    <xf numFmtId="2" fontId="22" fillId="0" borderId="1" xfId="6" applyNumberFormat="1" applyFont="1" applyFill="1" applyBorder="1"/>
    <xf numFmtId="2" fontId="22" fillId="0" borderId="1" xfId="6" applyNumberFormat="1" applyFont="1" applyBorder="1"/>
    <xf numFmtId="0" fontId="2" fillId="0" borderId="0" xfId="9" applyFont="1" applyBorder="1" applyAlignment="1">
      <alignment horizontal="left"/>
    </xf>
    <xf numFmtId="2" fontId="2" fillId="0" borderId="0" xfId="9" applyNumberFormat="1" applyFont="1" applyBorder="1"/>
    <xf numFmtId="0" fontId="2" fillId="0" borderId="0" xfId="9" applyFont="1" applyBorder="1" applyAlignment="1">
      <alignment vertical="top" wrapText="1"/>
    </xf>
    <xf numFmtId="0" fontId="19" fillId="0" borderId="1" xfId="9" applyFont="1" applyBorder="1" applyAlignment="1">
      <alignment horizontal="justify" vertical="top" wrapText="1"/>
    </xf>
    <xf numFmtId="0" fontId="19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justify" vertical="top" wrapText="1"/>
    </xf>
    <xf numFmtId="0" fontId="2" fillId="0" borderId="1" xfId="9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2" fillId="0" borderId="1" xfId="10" applyFont="1" applyBorder="1" applyAlignment="1">
      <alignment horizontal="center"/>
    </xf>
    <xf numFmtId="167" fontId="2" fillId="0" borderId="1" xfId="36" applyNumberFormat="1" applyFont="1" applyBorder="1" applyAlignment="1">
      <alignment horizontal="center"/>
    </xf>
    <xf numFmtId="43" fontId="2" fillId="0" borderId="1" xfId="5" applyNumberFormat="1" applyFont="1" applyBorder="1" applyAlignment="1">
      <alignment horizontal="center" vertical="center"/>
    </xf>
    <xf numFmtId="0" fontId="126" fillId="0" borderId="0" xfId="7" applyFont="1" applyAlignment="1" applyProtection="1"/>
    <xf numFmtId="0" fontId="2" fillId="0" borderId="1" xfId="5" applyFont="1" applyBorder="1" applyAlignment="1">
      <alignment horizontal="center"/>
    </xf>
    <xf numFmtId="43" fontId="2" fillId="0" borderId="1" xfId="36" applyFont="1" applyBorder="1" applyAlignment="1">
      <alignment horizontal="center"/>
    </xf>
    <xf numFmtId="181" fontId="2" fillId="0" borderId="1" xfId="5" applyNumberFormat="1" applyFont="1" applyBorder="1" applyAlignment="1">
      <alignment horizontal="center" vertical="center"/>
    </xf>
    <xf numFmtId="2" fontId="2" fillId="0" borderId="1" xfId="5" applyNumberFormat="1" applyFont="1" applyFill="1" applyBorder="1" applyAlignment="1">
      <alignment horizontal="center"/>
    </xf>
    <xf numFmtId="194" fontId="2" fillId="0" borderId="1" xfId="36" applyNumberFormat="1" applyFont="1" applyFill="1" applyBorder="1" applyAlignment="1">
      <alignment horizontal="center"/>
    </xf>
    <xf numFmtId="2" fontId="2" fillId="0" borderId="1" xfId="5" applyNumberFormat="1" applyFont="1" applyBorder="1" applyAlignment="1">
      <alignment horizontal="center"/>
    </xf>
    <xf numFmtId="2" fontId="2" fillId="0" borderId="1" xfId="36" applyNumberFormat="1" applyFont="1" applyBorder="1" applyAlignment="1">
      <alignment horizontal="center"/>
    </xf>
    <xf numFmtId="2" fontId="2" fillId="0" borderId="1" xfId="36" applyNumberFormat="1" applyFont="1" applyFill="1" applyBorder="1" applyAlignment="1">
      <alignment horizontal="center" vertical="center"/>
    </xf>
    <xf numFmtId="2" fontId="2" fillId="0" borderId="1" xfId="5" applyNumberFormat="1" applyFont="1" applyFill="1" applyBorder="1" applyAlignment="1">
      <alignment horizontal="center" vertical="center"/>
    </xf>
    <xf numFmtId="2" fontId="2" fillId="0" borderId="1" xfId="36" applyNumberFormat="1" applyFont="1" applyFill="1" applyBorder="1" applyAlignment="1">
      <alignment horizontal="center"/>
    </xf>
    <xf numFmtId="0" fontId="3" fillId="0" borderId="1" xfId="489" applyFont="1" applyBorder="1" applyAlignment="1">
      <alignment horizontal="center"/>
    </xf>
    <xf numFmtId="10" fontId="2" fillId="0" borderId="2" xfId="5" applyNumberFormat="1" applyFont="1" applyBorder="1" applyAlignment="1">
      <alignment horizontal="center" vertical="center" wrapText="1"/>
    </xf>
    <xf numFmtId="10" fontId="2" fillId="0" borderId="1" xfId="5" applyNumberFormat="1" applyFont="1" applyBorder="1" applyAlignment="1">
      <alignment horizontal="center" vertical="top" wrapText="1"/>
    </xf>
    <xf numFmtId="9" fontId="2" fillId="0" borderId="0" xfId="5" applyNumberFormat="1" applyFont="1"/>
    <xf numFmtId="14" fontId="3" fillId="2" borderId="1" xfId="35" applyNumberFormat="1" applyFont="1" applyFill="1" applyBorder="1" applyAlignment="1">
      <alignment horizontal="center"/>
    </xf>
    <xf numFmtId="0" fontId="2" fillId="0" borderId="0" xfId="9" applyFont="1" applyAlignment="1">
      <alignment horizontal="left"/>
    </xf>
    <xf numFmtId="0" fontId="3" fillId="0" borderId="1" xfId="9" applyFont="1" applyFill="1" applyBorder="1" applyAlignment="1">
      <alignment horizontal="center"/>
    </xf>
    <xf numFmtId="0" fontId="5" fillId="0" borderId="1" xfId="38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9" borderId="12" xfId="0" applyFont="1" applyFill="1" applyBorder="1" applyAlignment="1">
      <alignment horizontal="center" vertical="center" wrapText="1"/>
    </xf>
    <xf numFmtId="0" fontId="8" fillId="0" borderId="0" xfId="38" applyFont="1" applyAlignment="1">
      <alignment horizontal="left" vertical="center"/>
    </xf>
    <xf numFmtId="0" fontId="5" fillId="4" borderId="3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9" fillId="0" borderId="0" xfId="0" applyFont="1" applyBorder="1"/>
    <xf numFmtId="2" fontId="3" fillId="2" borderId="1" xfId="39" applyNumberFormat="1" applyFont="1" applyFill="1" applyBorder="1"/>
    <xf numFmtId="14" fontId="2" fillId="0" borderId="1" xfId="41" applyNumberFormat="1" applyFont="1" applyBorder="1" applyAlignment="1">
      <alignment horizontal="center"/>
    </xf>
    <xf numFmtId="0" fontId="3" fillId="0" borderId="1" xfId="9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4" fillId="0" borderId="0" xfId="9" applyFont="1" applyAlignment="1">
      <alignment horizontal="left" wrapText="1"/>
    </xf>
    <xf numFmtId="170" fontId="3" fillId="0" borderId="1" xfId="23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9" applyFont="1" applyBorder="1" applyAlignment="1">
      <alignment horizontal="center"/>
    </xf>
    <xf numFmtId="0" fontId="3" fillId="0" borderId="1" xfId="5" applyFont="1" applyFill="1" applyBorder="1" applyAlignment="1">
      <alignment horizontal="center"/>
    </xf>
    <xf numFmtId="0" fontId="24" fillId="0" borderId="0" xfId="5" applyFont="1" applyAlignment="1">
      <alignment horizontal="left" vertical="top" wrapText="1"/>
    </xf>
    <xf numFmtId="0" fontId="3" fillId="0" borderId="1" xfId="5" applyFont="1" applyFill="1" applyBorder="1" applyAlignment="1">
      <alignment horizontal="center" wrapText="1"/>
    </xf>
    <xf numFmtId="10" fontId="2" fillId="0" borderId="1" xfId="5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horizontal="right" vertical="center"/>
    </xf>
    <xf numFmtId="0" fontId="2" fillId="0" borderId="1" xfId="9" applyFont="1" applyBorder="1" applyAlignment="1">
      <alignment horizontal="center" vertical="center"/>
    </xf>
    <xf numFmtId="0" fontId="2" fillId="0" borderId="0" xfId="45" applyFont="1"/>
    <xf numFmtId="0" fontId="3" fillId="0" borderId="1" xfId="45" applyFont="1" applyFill="1" applyBorder="1" applyAlignment="1">
      <alignment horizontal="center" vertical="center" wrapText="1"/>
    </xf>
    <xf numFmtId="0" fontId="46" fillId="0" borderId="0" xfId="45" applyFont="1" applyBorder="1" applyAlignment="1">
      <alignment horizontal="left" wrapText="1"/>
    </xf>
    <xf numFmtId="0" fontId="46" fillId="0" borderId="0" xfId="45" applyFont="1" applyAlignment="1">
      <alignment horizontal="left" wrapText="1"/>
    </xf>
    <xf numFmtId="0" fontId="3" fillId="0" borderId="0" xfId="45" applyFont="1" applyBorder="1" applyAlignment="1">
      <alignment horizontal="center"/>
    </xf>
    <xf numFmtId="0" fontId="127" fillId="0" borderId="0" xfId="0" applyFont="1"/>
    <xf numFmtId="0" fontId="3" fillId="33" borderId="1" xfId="7" applyFont="1" applyFill="1" applyBorder="1" applyAlignment="1" applyProtection="1">
      <alignment horizontal="left"/>
    </xf>
    <xf numFmtId="0" fontId="128" fillId="0" borderId="0" xfId="7" applyFont="1" applyFill="1" applyBorder="1" applyAlignment="1" applyProtection="1"/>
    <xf numFmtId="0" fontId="128" fillId="0" borderId="0" xfId="7" applyFont="1" applyFill="1" applyBorder="1" applyAlignment="1" applyProtection="1">
      <alignment horizontal="left"/>
    </xf>
    <xf numFmtId="0" fontId="3" fillId="33" borderId="1" xfId="7" applyFont="1" applyFill="1" applyBorder="1" applyAlignment="1" applyProtection="1">
      <alignment horizontal="left" vertical="center"/>
    </xf>
    <xf numFmtId="0" fontId="20" fillId="0" borderId="0" xfId="5" applyFont="1" applyFill="1" applyBorder="1"/>
    <xf numFmtId="0" fontId="20" fillId="0" borderId="0" xfId="5" applyFont="1" applyAlignment="1"/>
    <xf numFmtId="0" fontId="20" fillId="0" borderId="0" xfId="5" applyFont="1" applyAlignment="1">
      <alignment wrapText="1" shrinkToFit="1"/>
    </xf>
    <xf numFmtId="0" fontId="20" fillId="0" borderId="0" xfId="5" applyFont="1" applyAlignment="1">
      <alignment wrapText="1"/>
    </xf>
    <xf numFmtId="0" fontId="20" fillId="0" borderId="0" xfId="5" applyFont="1" applyFill="1"/>
    <xf numFmtId="0" fontId="2" fillId="0" borderId="0" xfId="9" applyFont="1" applyAlignment="1">
      <alignment vertical="top"/>
    </xf>
    <xf numFmtId="3" fontId="9" fillId="0" borderId="0" xfId="0" applyNumberFormat="1" applyFont="1"/>
    <xf numFmtId="2" fontId="9" fillId="0" borderId="0" xfId="0" applyNumberFormat="1" applyFont="1"/>
    <xf numFmtId="1" fontId="9" fillId="0" borderId="0" xfId="0" applyNumberFormat="1" applyFont="1"/>
    <xf numFmtId="17" fontId="9" fillId="0" borderId="0" xfId="0" applyNumberFormat="1" applyFont="1"/>
    <xf numFmtId="0" fontId="2" fillId="0" borderId="0" xfId="9" applyNumberFormat="1" applyFont="1" applyAlignment="1">
      <alignment wrapText="1"/>
    </xf>
    <xf numFmtId="2" fontId="2" fillId="0" borderId="0" xfId="9" applyNumberFormat="1" applyFont="1"/>
    <xf numFmtId="2" fontId="2" fillId="0" borderId="0" xfId="9" applyNumberFormat="1" applyFont="1" applyFill="1"/>
    <xf numFmtId="170" fontId="2" fillId="0" borderId="0" xfId="9" quotePrefix="1" applyNumberFormat="1" applyFont="1" applyFill="1"/>
    <xf numFmtId="0" fontId="2" fillId="0" borderId="0" xfId="9" quotePrefix="1" applyNumberFormat="1" applyFont="1" applyFill="1"/>
    <xf numFmtId="14" fontId="3" fillId="0" borderId="0" xfId="9" applyNumberFormat="1" applyFont="1" applyFill="1" applyBorder="1" applyAlignment="1">
      <alignment horizontal="center"/>
    </xf>
    <xf numFmtId="2" fontId="2" fillId="0" borderId="0" xfId="9" applyNumberFormat="1" applyFont="1" applyFill="1" applyBorder="1" applyAlignment="1">
      <alignment horizontal="right"/>
    </xf>
    <xf numFmtId="2" fontId="22" fillId="0" borderId="1" xfId="19" applyNumberFormat="1" applyFont="1" applyFill="1" applyBorder="1"/>
    <xf numFmtId="166" fontId="2" fillId="0" borderId="0" xfId="9" applyNumberFormat="1" applyFont="1"/>
    <xf numFmtId="170" fontId="129" fillId="0" borderId="0" xfId="9" applyNumberFormat="1" applyFont="1" applyFill="1" applyBorder="1" applyAlignment="1" applyProtection="1">
      <alignment horizontal="center" vertical="top"/>
    </xf>
    <xf numFmtId="2" fontId="129" fillId="0" borderId="0" xfId="9" applyNumberFormat="1" applyFont="1" applyFill="1" applyBorder="1" applyAlignment="1" applyProtection="1">
      <alignment horizontal="right" vertical="top"/>
    </xf>
    <xf numFmtId="2" fontId="129" fillId="0" borderId="9" xfId="9" applyNumberFormat="1" applyFont="1" applyFill="1" applyBorder="1" applyAlignment="1" applyProtection="1">
      <alignment horizontal="right" vertical="top"/>
    </xf>
    <xf numFmtId="10" fontId="45" fillId="0" borderId="0" xfId="25" applyNumberFormat="1" applyFont="1" applyBorder="1" applyAlignment="1">
      <alignment horizontal="right"/>
    </xf>
    <xf numFmtId="2" fontId="45" fillId="0" borderId="0" xfId="25" applyNumberFormat="1" applyFont="1" applyBorder="1" applyAlignment="1">
      <alignment horizontal="right"/>
    </xf>
    <xf numFmtId="10" fontId="40" fillId="0" borderId="0" xfId="25" applyNumberFormat="1" applyFont="1" applyBorder="1" applyAlignment="1">
      <alignment horizontal="right"/>
    </xf>
    <xf numFmtId="10" fontId="129" fillId="0" borderId="0" xfId="27" applyNumberFormat="1" applyFont="1" applyFill="1" applyBorder="1" applyAlignment="1" applyProtection="1">
      <alignment horizontal="right" vertical="top"/>
    </xf>
    <xf numFmtId="0" fontId="129" fillId="0" borderId="0" xfId="28" applyNumberFormat="1" applyFont="1" applyFill="1" applyBorder="1" applyAlignment="1" applyProtection="1">
      <alignment horizontal="right" vertical="top"/>
    </xf>
    <xf numFmtId="2" fontId="129" fillId="0" borderId="0" xfId="28" applyNumberFormat="1" applyFont="1" applyFill="1" applyBorder="1" applyAlignment="1" applyProtection="1">
      <alignment horizontal="right" vertical="top"/>
    </xf>
    <xf numFmtId="3" fontId="45" fillId="0" borderId="0" xfId="0" applyNumberFormat="1" applyFont="1" applyFill="1" applyBorder="1" applyAlignment="1">
      <alignment horizontal="right"/>
    </xf>
    <xf numFmtId="17" fontId="2" fillId="0" borderId="1" xfId="0" applyNumberFormat="1" applyFont="1" applyFill="1" applyBorder="1"/>
    <xf numFmtId="175" fontId="2" fillId="0" borderId="1" xfId="29" applyFont="1" applyFill="1" applyBorder="1"/>
    <xf numFmtId="3" fontId="45" fillId="0" borderId="0" xfId="0" applyNumberFormat="1" applyFont="1" applyFill="1" applyBorder="1" applyAlignment="1"/>
    <xf numFmtId="17" fontId="2" fillId="0" borderId="0" xfId="0" applyNumberFormat="1" applyFont="1" applyFill="1"/>
    <xf numFmtId="0" fontId="9" fillId="0" borderId="0" xfId="0" applyFont="1" applyAlignment="1">
      <alignment horizontal="center"/>
    </xf>
    <xf numFmtId="0" fontId="130" fillId="0" borderId="10" xfId="31" applyFont="1" applyFill="1" applyBorder="1" applyAlignment="1">
      <alignment wrapText="1"/>
    </xf>
    <xf numFmtId="2" fontId="9" fillId="0" borderId="0" xfId="0" applyNumberFormat="1" applyFont="1" applyFill="1"/>
    <xf numFmtId="177" fontId="40" fillId="0" borderId="0" xfId="32" applyNumberFormat="1" applyFont="1" applyFill="1" applyBorder="1" applyAlignment="1">
      <alignment horizontal="right"/>
    </xf>
    <xf numFmtId="177" fontId="45" fillId="0" borderId="0" xfId="9" applyNumberFormat="1" applyFont="1" applyFill="1" applyBorder="1"/>
    <xf numFmtId="3" fontId="45" fillId="0" borderId="0" xfId="9" applyNumberFormat="1" applyFont="1" applyFill="1" applyBorder="1"/>
    <xf numFmtId="178" fontId="40" fillId="0" borderId="0" xfId="32" applyNumberFormat="1" applyFont="1" applyFill="1" applyBorder="1" applyAlignment="1">
      <alignment horizontal="right"/>
    </xf>
    <xf numFmtId="178" fontId="45" fillId="0" borderId="0" xfId="9" applyNumberFormat="1" applyFont="1" applyFill="1" applyBorder="1"/>
    <xf numFmtId="166" fontId="2" fillId="0" borderId="0" xfId="9" applyNumberFormat="1" applyFont="1" applyFill="1" applyBorder="1"/>
    <xf numFmtId="177" fontId="115" fillId="0" borderId="0" xfId="9" applyNumberFormat="1" applyFont="1" applyFill="1" applyBorder="1"/>
    <xf numFmtId="178" fontId="115" fillId="0" borderId="0" xfId="9" applyNumberFormat="1" applyFont="1" applyFill="1" applyBorder="1"/>
    <xf numFmtId="0" fontId="126" fillId="0" borderId="0" xfId="33" applyFont="1" applyFill="1" applyBorder="1" applyAlignment="1" applyProtection="1"/>
    <xf numFmtId="179" fontId="2" fillId="0" borderId="0" xfId="9" applyNumberFormat="1" applyFont="1" applyFill="1" applyBorder="1"/>
    <xf numFmtId="179" fontId="2" fillId="0" borderId="0" xfId="34" applyNumberFormat="1" applyFont="1" applyBorder="1"/>
    <xf numFmtId="0" fontId="115" fillId="0" borderId="0" xfId="34" applyFont="1" applyBorder="1" applyAlignment="1">
      <alignment horizontal="right"/>
    </xf>
    <xf numFmtId="0" fontId="45" fillId="0" borderId="0" xfId="34" applyFont="1" applyBorder="1"/>
    <xf numFmtId="179" fontId="45" fillId="0" borderId="0" xfId="34" applyNumberFormat="1" applyFont="1" applyBorder="1"/>
    <xf numFmtId="4" fontId="45" fillId="0" borderId="0" xfId="34" applyNumberFormat="1" applyFont="1" applyBorder="1"/>
    <xf numFmtId="179" fontId="115" fillId="0" borderId="0" xfId="34" applyNumberFormat="1" applyFont="1" applyBorder="1"/>
    <xf numFmtId="178" fontId="2" fillId="0" borderId="1" xfId="9" applyNumberFormat="1" applyFont="1" applyBorder="1"/>
    <xf numFmtId="2" fontId="45" fillId="0" borderId="0" xfId="25" applyNumberFormat="1" applyFont="1" applyFill="1" applyBorder="1" applyAlignment="1">
      <alignment horizontal="right"/>
    </xf>
    <xf numFmtId="179" fontId="45" fillId="0" borderId="0" xfId="34" applyNumberFormat="1" applyFont="1" applyFill="1" applyBorder="1"/>
    <xf numFmtId="0" fontId="45" fillId="0" borderId="0" xfId="34" applyFont="1"/>
    <xf numFmtId="0" fontId="131" fillId="0" borderId="0" xfId="9" applyFont="1"/>
    <xf numFmtId="180" fontId="9" fillId="0" borderId="0" xfId="36" applyNumberFormat="1" applyFont="1" applyFill="1"/>
    <xf numFmtId="0" fontId="131" fillId="0" borderId="0" xfId="0" applyFont="1" applyFill="1"/>
    <xf numFmtId="180" fontId="2" fillId="0" borderId="0" xfId="36" applyNumberFormat="1" applyFont="1"/>
    <xf numFmtId="180" fontId="2" fillId="0" borderId="0" xfId="5" applyNumberFormat="1" applyFont="1"/>
    <xf numFmtId="3" fontId="3" fillId="0" borderId="0" xfId="5" applyNumberFormat="1" applyFont="1" applyFill="1" applyBorder="1" applyAlignment="1" applyProtection="1">
      <alignment wrapText="1"/>
      <protection locked="0"/>
    </xf>
    <xf numFmtId="43" fontId="2" fillId="0" borderId="0" xfId="5" applyNumberFormat="1" applyFont="1" applyFill="1"/>
    <xf numFmtId="0" fontId="2" fillId="0" borderId="0" xfId="5" applyFont="1" applyFill="1" applyAlignment="1">
      <alignment horizontal="right"/>
    </xf>
    <xf numFmtId="180" fontId="2" fillId="0" borderId="0" xfId="5" applyNumberFormat="1" applyFont="1" applyFill="1"/>
    <xf numFmtId="43" fontId="2" fillId="0" borderId="0" xfId="36" applyFont="1" applyFill="1"/>
    <xf numFmtId="0" fontId="131" fillId="0" borderId="0" xfId="5" applyFont="1" applyFill="1"/>
    <xf numFmtId="2" fontId="2" fillId="0" borderId="0" xfId="5" applyNumberFormat="1" applyFont="1" applyFill="1"/>
    <xf numFmtId="3" fontId="2" fillId="0" borderId="0" xfId="5" applyNumberFormat="1" applyFont="1" applyFill="1"/>
    <xf numFmtId="166" fontId="2" fillId="0" borderId="0" xfId="5" applyNumberFormat="1" applyFont="1" applyFill="1"/>
    <xf numFmtId="1" fontId="132" fillId="0" borderId="0" xfId="487" applyNumberFormat="1" applyFont="1" applyFill="1" applyBorder="1" applyAlignment="1">
      <alignment vertical="top" wrapText="1"/>
    </xf>
    <xf numFmtId="2" fontId="132" fillId="0" borderId="0" xfId="487" applyNumberFormat="1" applyFont="1" applyFill="1" applyBorder="1" applyAlignment="1">
      <alignment vertical="top" wrapText="1"/>
    </xf>
    <xf numFmtId="0" fontId="130" fillId="0" borderId="0" xfId="488" applyFont="1"/>
    <xf numFmtId="169" fontId="130" fillId="0" borderId="0" xfId="26" applyNumberFormat="1" applyFont="1"/>
    <xf numFmtId="0" fontId="2" fillId="0" borderId="0" xfId="9" applyFont="1" applyAlignment="1"/>
    <xf numFmtId="0" fontId="2" fillId="0" borderId="0" xfId="9" applyFont="1" applyAlignment="1">
      <alignment wrapText="1"/>
    </xf>
    <xf numFmtId="0" fontId="4" fillId="0" borderId="0" xfId="9" applyFont="1"/>
    <xf numFmtId="0" fontId="2" fillId="0" borderId="3" xfId="5" applyFont="1" applyBorder="1" applyAlignment="1">
      <alignment vertical="center"/>
    </xf>
    <xf numFmtId="2" fontId="2" fillId="0" borderId="0" xfId="5" applyNumberFormat="1" applyFont="1"/>
    <xf numFmtId="0" fontId="131" fillId="0" borderId="0" xfId="5" applyFont="1"/>
    <xf numFmtId="0" fontId="9" fillId="0" borderId="0" xfId="38" applyFont="1"/>
    <xf numFmtId="0" fontId="9" fillId="0" borderId="0" xfId="38" applyFont="1" applyBorder="1"/>
    <xf numFmtId="0" fontId="133" fillId="0" borderId="0" xfId="0" applyFont="1"/>
    <xf numFmtId="169" fontId="9" fillId="0" borderId="0" xfId="40" applyNumberFormat="1" applyFont="1"/>
    <xf numFmtId="9" fontId="9" fillId="0" borderId="0" xfId="38" applyNumberFormat="1" applyFont="1"/>
    <xf numFmtId="17" fontId="9" fillId="0" borderId="0" xfId="38" applyNumberFormat="1" applyFont="1"/>
    <xf numFmtId="9" fontId="134" fillId="0" borderId="0" xfId="38" applyNumberFormat="1" applyFont="1"/>
    <xf numFmtId="169" fontId="134" fillId="0" borderId="0" xfId="40" applyNumberFormat="1" applyFont="1"/>
    <xf numFmtId="10" fontId="9" fillId="0" borderId="0" xfId="38" applyNumberFormat="1" applyFont="1"/>
    <xf numFmtId="0" fontId="2" fillId="0" borderId="0" xfId="39" applyFont="1"/>
    <xf numFmtId="43" fontId="2" fillId="0" borderId="4" xfId="41" applyNumberFormat="1" applyFont="1" applyBorder="1"/>
    <xf numFmtId="43" fontId="2" fillId="0" borderId="1" xfId="41" applyNumberFormat="1" applyFont="1" applyBorder="1"/>
    <xf numFmtId="43" fontId="2" fillId="0" borderId="2" xfId="41" applyNumberFormat="1" applyFont="1" applyBorder="1"/>
    <xf numFmtId="43" fontId="2" fillId="0" borderId="14" xfId="41" applyNumberFormat="1" applyFont="1" applyBorder="1"/>
    <xf numFmtId="43" fontId="3" fillId="0" borderId="15" xfId="41" applyNumberFormat="1" applyFont="1" applyBorder="1"/>
    <xf numFmtId="0" fontId="2" fillId="0" borderId="1" xfId="9" applyFont="1" applyFill="1" applyBorder="1" applyAlignment="1">
      <alignment horizontal="left" vertical="center" wrapText="1"/>
    </xf>
    <xf numFmtId="166" fontId="27" fillId="0" borderId="0" xfId="5" applyNumberFormat="1" applyFont="1" applyAlignment="1">
      <alignment horizontal="right" vertical="center"/>
    </xf>
    <xf numFmtId="0" fontId="2" fillId="0" borderId="0" xfId="5" applyFont="1" applyFill="1" applyBorder="1"/>
    <xf numFmtId="17" fontId="2" fillId="0" borderId="0" xfId="5" applyNumberFormat="1" applyFont="1" applyFill="1" applyBorder="1"/>
    <xf numFmtId="0" fontId="2" fillId="0" borderId="0" xfId="5" applyNumberFormat="1" applyFont="1" applyFill="1" applyBorder="1"/>
    <xf numFmtId="0" fontId="2" fillId="0" borderId="0" xfId="29" applyNumberFormat="1" applyFont="1" applyFill="1" applyBorder="1"/>
    <xf numFmtId="0" fontId="3" fillId="0" borderId="0" xfId="5" applyFont="1" applyAlignment="1">
      <alignment horizontal="center" vertical="center"/>
    </xf>
    <xf numFmtId="166" fontId="2" fillId="0" borderId="0" xfId="5" applyNumberFormat="1" applyFont="1"/>
    <xf numFmtId="184" fontId="2" fillId="0" borderId="0" xfId="29" applyNumberFormat="1" applyFont="1" applyFill="1" applyBorder="1"/>
    <xf numFmtId="14" fontId="2" fillId="0" borderId="0" xfId="5" quotePrefix="1" applyNumberFormat="1" applyFont="1" applyFill="1" applyBorder="1" applyAlignment="1">
      <alignment horizontal="right"/>
    </xf>
    <xf numFmtId="175" fontId="135" fillId="0" borderId="0" xfId="29" applyFont="1" applyFill="1" applyBorder="1"/>
    <xf numFmtId="14" fontId="2" fillId="0" borderId="0" xfId="5" applyNumberFormat="1" applyFont="1" applyFill="1" applyBorder="1" applyAlignment="1">
      <alignment horizontal="right"/>
    </xf>
    <xf numFmtId="182" fontId="2" fillId="0" borderId="0" xfId="46" applyNumberFormat="1" applyFont="1"/>
    <xf numFmtId="0" fontId="2" fillId="0" borderId="0" xfId="45" applyFont="1" applyAlignment="1">
      <alignment horizontal="left"/>
    </xf>
    <xf numFmtId="0" fontId="24" fillId="0" borderId="0" xfId="5" applyFont="1" applyAlignment="1">
      <alignment horizontal="left" wrapText="1"/>
    </xf>
    <xf numFmtId="0" fontId="4" fillId="28" borderId="2" xfId="0" applyFont="1" applyFill="1" applyBorder="1" applyAlignment="1">
      <alignment horizontal="center" vertical="center"/>
    </xf>
    <xf numFmtId="0" fontId="4" fillId="28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8" borderId="1" xfId="0" applyFont="1" applyFill="1" applyBorder="1" applyAlignment="1">
      <alignment horizontal="right" vertical="center"/>
    </xf>
    <xf numFmtId="0" fontId="15" fillId="0" borderId="2" xfId="9" applyFont="1" applyBorder="1" applyAlignment="1">
      <alignment horizontal="center" vertical="center" wrapText="1"/>
    </xf>
    <xf numFmtId="0" fontId="15" fillId="0" borderId="3" xfId="9" applyFont="1" applyBorder="1" applyAlignment="1">
      <alignment horizontal="center" vertical="center" wrapText="1"/>
    </xf>
    <xf numFmtId="0" fontId="15" fillId="0" borderId="4" xfId="9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vertical="center" wrapText="1"/>
    </xf>
    <xf numFmtId="0" fontId="24" fillId="0" borderId="0" xfId="9" applyFont="1" applyAlignment="1">
      <alignment horizontal="left" wrapText="1"/>
    </xf>
    <xf numFmtId="0" fontId="3" fillId="0" borderId="0" xfId="9" applyFont="1" applyAlignment="1">
      <alignment horizontal="left"/>
    </xf>
    <xf numFmtId="0" fontId="19" fillId="3" borderId="6" xfId="9" applyFont="1" applyFill="1" applyBorder="1" applyAlignment="1">
      <alignment horizontal="left" wrapText="1"/>
    </xf>
    <xf numFmtId="0" fontId="19" fillId="3" borderId="0" xfId="9" applyFont="1" applyFill="1" applyBorder="1" applyAlignment="1">
      <alignment horizontal="left" wrapText="1"/>
    </xf>
    <xf numFmtId="0" fontId="3" fillId="0" borderId="5" xfId="14" applyFont="1" applyBorder="1" applyAlignment="1">
      <alignment horizontal="center" vertical="center"/>
    </xf>
    <xf numFmtId="0" fontId="3" fillId="0" borderId="7" xfId="14" applyFont="1" applyBorder="1" applyAlignment="1">
      <alignment horizontal="center" vertical="center"/>
    </xf>
    <xf numFmtId="0" fontId="3" fillId="0" borderId="8" xfId="14" applyFont="1" applyBorder="1" applyAlignment="1">
      <alignment horizontal="center" vertical="center"/>
    </xf>
    <xf numFmtId="0" fontId="3" fillId="0" borderId="1" xfId="14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0" fontId="3" fillId="0" borderId="1" xfId="23" applyNumberFormat="1" applyFont="1" applyFill="1" applyBorder="1" applyAlignment="1">
      <alignment horizontal="center" wrapText="1"/>
    </xf>
    <xf numFmtId="0" fontId="3" fillId="0" borderId="1" xfId="24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9" applyFont="1" applyBorder="1" applyAlignment="1">
      <alignment horizontal="center"/>
    </xf>
    <xf numFmtId="0" fontId="3" fillId="0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 wrapText="1"/>
    </xf>
    <xf numFmtId="0" fontId="3" fillId="0" borderId="5" xfId="5" applyFont="1" applyFill="1" applyBorder="1" applyAlignment="1">
      <alignment horizontal="center" wrapText="1"/>
    </xf>
    <xf numFmtId="0" fontId="3" fillId="0" borderId="8" xfId="5" applyFont="1" applyFill="1" applyBorder="1" applyAlignment="1">
      <alignment horizontal="center" wrapText="1"/>
    </xf>
    <xf numFmtId="14" fontId="3" fillId="0" borderId="5" xfId="5" applyNumberFormat="1" applyFont="1" applyFill="1" applyBorder="1" applyAlignment="1" applyProtection="1">
      <alignment horizontal="center" wrapText="1"/>
      <protection locked="0"/>
    </xf>
    <xf numFmtId="14" fontId="3" fillId="0" borderId="8" xfId="5" applyNumberFormat="1" applyFont="1" applyFill="1" applyBorder="1" applyAlignment="1" applyProtection="1">
      <alignment horizontal="center" wrapText="1"/>
      <protection locked="0"/>
    </xf>
    <xf numFmtId="0" fontId="24" fillId="0" borderId="0" xfId="5" applyFont="1" applyAlignment="1">
      <alignment horizontal="left" vertical="top" wrapText="1"/>
    </xf>
    <xf numFmtId="0" fontId="19" fillId="0" borderId="0" xfId="5" applyFont="1" applyFill="1" applyAlignment="1">
      <alignment horizontal="left" wrapText="1"/>
    </xf>
    <xf numFmtId="0" fontId="24" fillId="0" borderId="6" xfId="5" applyFont="1" applyBorder="1" applyAlignment="1">
      <alignment horizontal="left" wrapText="1"/>
    </xf>
    <xf numFmtId="0" fontId="3" fillId="0" borderId="1" xfId="5" applyFont="1" applyFill="1" applyBorder="1" applyAlignment="1">
      <alignment horizontal="center" wrapText="1"/>
    </xf>
    <xf numFmtId="14" fontId="3" fillId="0" borderId="1" xfId="5" applyNumberFormat="1" applyFont="1" applyFill="1" applyBorder="1" applyAlignment="1" applyProtection="1">
      <alignment horizontal="center" wrapText="1"/>
      <protection locked="0"/>
    </xf>
    <xf numFmtId="10" fontId="2" fillId="0" borderId="1" xfId="5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2" fontId="3" fillId="0" borderId="5" xfId="9" applyNumberFormat="1" applyFont="1" applyFill="1" applyBorder="1" applyAlignment="1">
      <alignment horizontal="center"/>
    </xf>
    <xf numFmtId="2" fontId="3" fillId="0" borderId="7" xfId="9" applyNumberFormat="1" applyFont="1" applyFill="1" applyBorder="1" applyAlignment="1">
      <alignment horizontal="center"/>
    </xf>
    <xf numFmtId="2" fontId="3" fillId="0" borderId="8" xfId="9" applyNumberFormat="1" applyFont="1" applyFill="1" applyBorder="1" applyAlignment="1">
      <alignment horizontal="center"/>
    </xf>
    <xf numFmtId="0" fontId="3" fillId="0" borderId="5" xfId="9" applyFont="1" applyBorder="1" applyAlignment="1">
      <alignment horizontal="center"/>
    </xf>
    <xf numFmtId="0" fontId="3" fillId="0" borderId="7" xfId="9" applyFont="1" applyBorder="1" applyAlignment="1">
      <alignment horizontal="center"/>
    </xf>
    <xf numFmtId="0" fontId="3" fillId="0" borderId="8" xfId="9" applyFont="1" applyBorder="1" applyAlignment="1">
      <alignment horizontal="center"/>
    </xf>
    <xf numFmtId="0" fontId="2" fillId="0" borderId="2" xfId="5" applyFont="1" applyBorder="1" applyAlignment="1">
      <alignment vertical="center"/>
    </xf>
    <xf numFmtId="0" fontId="2" fillId="0" borderId="4" xfId="5" applyFont="1" applyBorder="1" applyAlignment="1">
      <alignment vertical="center"/>
    </xf>
    <xf numFmtId="0" fontId="3" fillId="0" borderId="2" xfId="9" applyFont="1" applyBorder="1" applyAlignment="1">
      <alignment vertical="center" wrapText="1"/>
    </xf>
    <xf numFmtId="0" fontId="3" fillId="0" borderId="3" xfId="9" applyFont="1" applyBorder="1" applyAlignment="1">
      <alignment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>
      <alignment horizontal="left" vertical="top" wrapText="1"/>
    </xf>
    <xf numFmtId="0" fontId="2" fillId="0" borderId="0" xfId="9" applyFont="1" applyAlignment="1">
      <alignment horizontal="left"/>
    </xf>
    <xf numFmtId="0" fontId="24" fillId="0" borderId="0" xfId="9" applyFont="1" applyBorder="1" applyAlignment="1">
      <alignment horizontal="justify" vertical="top" wrapText="1"/>
    </xf>
    <xf numFmtId="0" fontId="24" fillId="0" borderId="0" xfId="9" applyFont="1" applyAlignment="1">
      <alignment horizontal="left" vertical="top" wrapText="1"/>
    </xf>
    <xf numFmtId="0" fontId="7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7" fillId="0" borderId="39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40" xfId="0" applyFont="1" applyBorder="1" applyAlignment="1">
      <alignment horizontal="right" vertical="center"/>
    </xf>
    <xf numFmtId="0" fontId="17" fillId="0" borderId="38" xfId="0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9" borderId="25" xfId="0" applyFont="1" applyFill="1" applyBorder="1" applyAlignment="1">
      <alignment horizontal="center" vertical="center" wrapText="1"/>
    </xf>
    <xf numFmtId="0" fontId="5" fillId="29" borderId="11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3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14" fontId="72" fillId="0" borderId="25" xfId="0" applyNumberFormat="1" applyFont="1" applyBorder="1" applyAlignment="1">
      <alignment horizontal="center" vertical="center" wrapText="1"/>
    </xf>
    <xf numFmtId="14" fontId="72" fillId="0" borderId="11" xfId="0" applyNumberFormat="1" applyFont="1" applyBorder="1" applyAlignment="1">
      <alignment horizontal="center" vertical="center" wrapText="1"/>
    </xf>
    <xf numFmtId="14" fontId="72" fillId="0" borderId="25" xfId="0" applyNumberFormat="1" applyFont="1" applyBorder="1" applyAlignment="1">
      <alignment horizontal="center" vertical="center"/>
    </xf>
    <xf numFmtId="14" fontId="72" fillId="0" borderId="26" xfId="0" applyNumberFormat="1" applyFont="1" applyBorder="1" applyAlignment="1">
      <alignment horizontal="center" vertical="center"/>
    </xf>
    <xf numFmtId="14" fontId="72" fillId="0" borderId="11" xfId="0" applyNumberFormat="1" applyFont="1" applyBorder="1" applyAlignment="1">
      <alignment horizontal="center" vertical="center"/>
    </xf>
    <xf numFmtId="9" fontId="17" fillId="0" borderId="25" xfId="0" applyNumberFormat="1" applyFont="1" applyBorder="1" applyAlignment="1">
      <alignment horizontal="center" vertical="center" wrapText="1"/>
    </xf>
    <xf numFmtId="9" fontId="17" fillId="0" borderId="11" xfId="0" applyNumberFormat="1" applyFont="1" applyBorder="1" applyAlignment="1">
      <alignment horizontal="center" vertical="center" wrapText="1"/>
    </xf>
    <xf numFmtId="0" fontId="17" fillId="30" borderId="25" xfId="0" applyFont="1" applyFill="1" applyBorder="1" applyAlignment="1">
      <alignment vertical="center" wrapText="1"/>
    </xf>
    <xf numFmtId="0" fontId="17" fillId="30" borderId="26" xfId="0" applyFont="1" applyFill="1" applyBorder="1" applyAlignment="1">
      <alignment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9" fontId="17" fillId="0" borderId="30" xfId="0" applyNumberFormat="1" applyFont="1" applyBorder="1" applyAlignment="1">
      <alignment horizontal="center" vertical="center"/>
    </xf>
    <xf numFmtId="9" fontId="17" fillId="0" borderId="29" xfId="0" applyNumberFormat="1" applyFont="1" applyBorder="1" applyAlignment="1">
      <alignment horizontal="center" vertical="center"/>
    </xf>
    <xf numFmtId="9" fontId="17" fillId="0" borderId="28" xfId="0" applyNumberFormat="1" applyFont="1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9" fontId="17" fillId="0" borderId="25" xfId="0" applyNumberFormat="1" applyFont="1" applyBorder="1" applyAlignment="1">
      <alignment horizontal="center" vertical="center"/>
    </xf>
    <xf numFmtId="9" fontId="17" fillId="0" borderId="11" xfId="0" applyNumberFormat="1" applyFont="1" applyBorder="1" applyAlignment="1">
      <alignment horizontal="center" vertical="center"/>
    </xf>
    <xf numFmtId="10" fontId="17" fillId="0" borderId="25" xfId="0" applyNumberFormat="1" applyFont="1" applyBorder="1" applyAlignment="1">
      <alignment horizontal="center" vertical="center" wrapText="1"/>
    </xf>
    <xf numFmtId="10" fontId="17" fillId="0" borderId="11" xfId="0" applyNumberFormat="1" applyFont="1" applyBorder="1" applyAlignment="1">
      <alignment horizontal="center" vertical="center" wrapText="1"/>
    </xf>
    <xf numFmtId="0" fontId="2" fillId="0" borderId="1" xfId="9" applyFont="1" applyBorder="1" applyAlignment="1">
      <alignment horizontal="center" vertical="center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center"/>
    </xf>
    <xf numFmtId="0" fontId="43" fillId="0" borderId="6" xfId="5" applyFont="1" applyBorder="1" applyAlignment="1">
      <alignment horizontal="left" vertical="top" wrapText="1"/>
    </xf>
    <xf numFmtId="0" fontId="24" fillId="0" borderId="0" xfId="5" applyFont="1" applyBorder="1" applyAlignment="1">
      <alignment vertical="top" wrapText="1"/>
    </xf>
    <xf numFmtId="0" fontId="43" fillId="0" borderId="0" xfId="5" applyFont="1" applyAlignment="1">
      <alignment vertical="top" wrapText="1"/>
    </xf>
    <xf numFmtId="0" fontId="2" fillId="0" borderId="0" xfId="45" applyFont="1"/>
    <xf numFmtId="0" fontId="2" fillId="0" borderId="2" xfId="45" applyFont="1" applyBorder="1" applyAlignment="1">
      <alignment vertical="top" wrapText="1"/>
    </xf>
    <xf numFmtId="0" fontId="2" fillId="0" borderId="3" xfId="45" applyFont="1" applyBorder="1" applyAlignment="1">
      <alignment vertical="top" wrapText="1"/>
    </xf>
    <xf numFmtId="0" fontId="2" fillId="0" borderId="4" xfId="45" applyFont="1" applyBorder="1" applyAlignment="1">
      <alignment vertical="top" wrapText="1"/>
    </xf>
    <xf numFmtId="0" fontId="2" fillId="0" borderId="5" xfId="45" applyFont="1" applyBorder="1" applyAlignment="1">
      <alignment wrapText="1"/>
    </xf>
    <xf numFmtId="0" fontId="2" fillId="0" borderId="8" xfId="45" applyFont="1" applyBorder="1" applyAlignment="1">
      <alignment wrapText="1"/>
    </xf>
    <xf numFmtId="0" fontId="3" fillId="0" borderId="1" xfId="45" applyFont="1" applyFill="1" applyBorder="1" applyAlignment="1">
      <alignment horizontal="center" vertical="center" wrapText="1"/>
    </xf>
    <xf numFmtId="0" fontId="3" fillId="0" borderId="1" xfId="45" applyFont="1" applyFill="1" applyBorder="1" applyAlignment="1">
      <alignment horizontal="center" vertical="center"/>
    </xf>
    <xf numFmtId="0" fontId="45" fillId="0" borderId="0" xfId="45" applyFont="1" applyBorder="1" applyAlignment="1">
      <alignment horizontal="left" wrapText="1"/>
    </xf>
    <xf numFmtId="0" fontId="46" fillId="0" borderId="0" xfId="45" applyFont="1" applyBorder="1" applyAlignment="1">
      <alignment horizontal="left" wrapText="1"/>
    </xf>
    <xf numFmtId="0" fontId="45" fillId="0" borderId="0" xfId="45" applyFont="1" applyAlignment="1">
      <alignment horizontal="left" wrapText="1"/>
    </xf>
    <xf numFmtId="0" fontId="46" fillId="0" borderId="0" xfId="45" applyFont="1" applyAlignment="1">
      <alignment horizontal="left" wrapText="1"/>
    </xf>
    <xf numFmtId="0" fontId="3" fillId="0" borderId="0" xfId="45" applyFont="1" applyBorder="1" applyAlignment="1">
      <alignment horizontal="center"/>
    </xf>
  </cellXfs>
  <cellStyles count="536">
    <cellStyle name="_3.1_Риск ликвидности и прибыльность банков" xfId="47"/>
    <cellStyle name="_3.1_Риск ликвидности и прибыльность банков 2" xfId="48"/>
    <cellStyle name="_3.1_Риск ликвидности и прибыльность банков 3" xfId="491"/>
    <cellStyle name="_3.1_Риск ликвидности и прибыльность банков_валюта в динамике_ласт" xfId="482"/>
    <cellStyle name="_3.1_Риск ликвидности и прибыльность банков_График 1-корп." xfId="483"/>
    <cellStyle name="_3.1_Риск ликвидности и прибыльность банков_Таблицы и диаграммы_Алмат" xfId="49"/>
    <cellStyle name="_3.3_достаточность капитала и структура фондирования" xfId="50"/>
    <cellStyle name="_3.3_достаточность капитала и структура фондирования 2" xfId="51"/>
    <cellStyle name="_3.3_достаточность капитала и структура фондирования 3" xfId="492"/>
    <cellStyle name="_3.3_достаточность капитала и структура фондирования_валюта в динамике_ласт" xfId="484"/>
    <cellStyle name="_3.3_достаточность капитала и структура фондирования_График 1-корп." xfId="485"/>
    <cellStyle name="_3.3_достаточность капитала и структура фондирования_Таблицы и диаграммы_Алмат" xfId="52"/>
    <cellStyle name="_для макро сектора (Асия)" xfId="53"/>
    <cellStyle name="20% - Accent1" xfId="54"/>
    <cellStyle name="20% - Accent2" xfId="55"/>
    <cellStyle name="20% - Accent3" xfId="56"/>
    <cellStyle name="20% - Accent4" xfId="57"/>
    <cellStyle name="20% - Accent5" xfId="58"/>
    <cellStyle name="20% - Accent6" xfId="59"/>
    <cellStyle name="20% - Акцент1 2" xfId="60"/>
    <cellStyle name="20% - Акцент1 3" xfId="61"/>
    <cellStyle name="20% - Акцент1 4" xfId="493"/>
    <cellStyle name="20% - Акцент2 2" xfId="62"/>
    <cellStyle name="20% - Акцент2 3" xfId="63"/>
    <cellStyle name="20% - Акцент2 4" xfId="494"/>
    <cellStyle name="20% - Акцент3 2" xfId="64"/>
    <cellStyle name="20% - Акцент3 3" xfId="65"/>
    <cellStyle name="20% - Акцент3 4" xfId="495"/>
    <cellStyle name="20% - Акцент4 2" xfId="66"/>
    <cellStyle name="20% - Акцент4 3" xfId="67"/>
    <cellStyle name="20% - Акцент4 4" xfId="496"/>
    <cellStyle name="20% - Акцент5 2" xfId="68"/>
    <cellStyle name="20% - Акцент5 3" xfId="69"/>
    <cellStyle name="20% - Акцент5 4" xfId="497"/>
    <cellStyle name="20% - Акцент6 2" xfId="70"/>
    <cellStyle name="20% - Акцент6 3" xfId="71"/>
    <cellStyle name="20% - Акцент6 4" xfId="498"/>
    <cellStyle name="40% - Accent1" xfId="72"/>
    <cellStyle name="40% - Accent2" xfId="73"/>
    <cellStyle name="40% - Accent3" xfId="74"/>
    <cellStyle name="40% - Accent4" xfId="75"/>
    <cellStyle name="40% - Accent5" xfId="76"/>
    <cellStyle name="40% - Accent6" xfId="77"/>
    <cellStyle name="40% - Акцент1 2" xfId="78"/>
    <cellStyle name="40% - Акцент1 3" xfId="79"/>
    <cellStyle name="40% - Акцент1 4" xfId="499"/>
    <cellStyle name="40% - Акцент2 2" xfId="80"/>
    <cellStyle name="40% - Акцент2 3" xfId="81"/>
    <cellStyle name="40% - Акцент2 4" xfId="500"/>
    <cellStyle name="40% - Акцент3 2" xfId="82"/>
    <cellStyle name="40% - Акцент3 3" xfId="83"/>
    <cellStyle name="40% - Акцент3 4" xfId="501"/>
    <cellStyle name="40% - Акцент4 2" xfId="84"/>
    <cellStyle name="40% - Акцент4 3" xfId="85"/>
    <cellStyle name="40% - Акцент4 4" xfId="502"/>
    <cellStyle name="40% - Акцент5 2" xfId="86"/>
    <cellStyle name="40% - Акцент5 3" xfId="87"/>
    <cellStyle name="40% - Акцент5 4" xfId="503"/>
    <cellStyle name="40% - Акцент6 2" xfId="88"/>
    <cellStyle name="40% - Акцент6 3" xfId="89"/>
    <cellStyle name="40% - Акцент6 4" xfId="504"/>
    <cellStyle name="60% - Accent1" xfId="90"/>
    <cellStyle name="60% - Accent2" xfId="91"/>
    <cellStyle name="60% - Accent3" xfId="92"/>
    <cellStyle name="60% - Accent4" xfId="93"/>
    <cellStyle name="60% - Accent5" xfId="94"/>
    <cellStyle name="60% - Accent6" xfId="95"/>
    <cellStyle name="60% - Акцент1 2" xfId="96"/>
    <cellStyle name="60% - Акцент1 3" xfId="97"/>
    <cellStyle name="60% - Акцент1 4" xfId="505"/>
    <cellStyle name="60% - Акцент2 2" xfId="98"/>
    <cellStyle name="60% - Акцент2 3" xfId="99"/>
    <cellStyle name="60% - Акцент3 2" xfId="100"/>
    <cellStyle name="60% - Акцент3 3" xfId="101"/>
    <cellStyle name="60% - Акцент3 4" xfId="506"/>
    <cellStyle name="60% - Акцент4 2" xfId="102"/>
    <cellStyle name="60% - Акцент4 3" xfId="103"/>
    <cellStyle name="60% - Акцент4 4" xfId="507"/>
    <cellStyle name="60% - Акцент5 2" xfId="104"/>
    <cellStyle name="60% - Акцент5 3" xfId="105"/>
    <cellStyle name="60% - Акцент6 2" xfId="106"/>
    <cellStyle name="60% - Акцент6 3" xfId="107"/>
    <cellStyle name="60% - Акцент6 4" xfId="508"/>
    <cellStyle name="Accent1" xfId="108"/>
    <cellStyle name="Accent2" xfId="109"/>
    <cellStyle name="Accent3" xfId="110"/>
    <cellStyle name="Accent4" xfId="111"/>
    <cellStyle name="Accent5" xfId="112"/>
    <cellStyle name="Accent6" xfId="113"/>
    <cellStyle name="Bad" xfId="114"/>
    <cellStyle name="BoldCenter" xfId="115"/>
    <cellStyle name="BoldCenter 2" xfId="116"/>
    <cellStyle name="BoldCenter 3" xfId="509"/>
    <cellStyle name="BoldLeft" xfId="117"/>
    <cellStyle name="BoldRight" xfId="118"/>
    <cellStyle name="Calculation" xfId="119"/>
    <cellStyle name="Center" xfId="120"/>
    <cellStyle name="Check Cell" xfId="121"/>
    <cellStyle name="Comma [0]_irl tel sep5" xfId="122"/>
    <cellStyle name="Comma_cb_t1-1E" xfId="123"/>
    <cellStyle name="Currency [0]_irl tel sep5" xfId="124"/>
    <cellStyle name="Currency_irl tel sep5" xfId="125"/>
    <cellStyle name="DATA" xfId="126"/>
    <cellStyle name="Euro" xfId="127"/>
    <cellStyle name="Euro 2" xfId="128"/>
    <cellStyle name="Euro 3" xfId="510"/>
    <cellStyle name="Explanatory Text" xfId="129"/>
    <cellStyle name="Good" xfId="130"/>
    <cellStyle name="Heading 1" xfId="131"/>
    <cellStyle name="Heading 2" xfId="132"/>
    <cellStyle name="Heading 3" xfId="133"/>
    <cellStyle name="Heading 4" xfId="134"/>
    <cellStyle name="Input" xfId="135"/>
    <cellStyle name="kb" xfId="136"/>
    <cellStyle name="Left" xfId="137"/>
    <cellStyle name="Linked Cell" xfId="138"/>
    <cellStyle name="Neutral" xfId="139"/>
    <cellStyle name="Normal 2" xfId="140"/>
    <cellStyle name="Normal 3" xfId="141"/>
    <cellStyle name="Normal 4" xfId="142"/>
    <cellStyle name="Normal_1. Currency" xfId="143"/>
    <cellStyle name="Normál_212" xfId="144"/>
    <cellStyle name="Normal_Book1" xfId="145"/>
    <cellStyle name="Normal_Capitalization" xfId="34"/>
    <cellStyle name="Normal_Indicators" xfId="25"/>
    <cellStyle name="Normal_Sheet1" xfId="23"/>
    <cellStyle name="Normal_исходник" xfId="24"/>
    <cellStyle name="normální_cross pracovní 7 ČERVENEC  2007" xfId="146"/>
    <cellStyle name="normбlnм_laroux" xfId="147"/>
    <cellStyle name="Note" xfId="148"/>
    <cellStyle name="Note 2" xfId="149"/>
    <cellStyle name="Note 3" xfId="511"/>
    <cellStyle name="Notes" xfId="150"/>
    <cellStyle name="Number4DecimalStyle" xfId="151"/>
    <cellStyle name="Output" xfId="152"/>
    <cellStyle name="S0" xfId="153"/>
    <cellStyle name="S0 10" xfId="154"/>
    <cellStyle name="S0 11" xfId="155"/>
    <cellStyle name="S0 12" xfId="156"/>
    <cellStyle name="S0 13" xfId="157"/>
    <cellStyle name="S0 14" xfId="158"/>
    <cellStyle name="S0 15" xfId="159"/>
    <cellStyle name="S0 16" xfId="160"/>
    <cellStyle name="S0 17" xfId="161"/>
    <cellStyle name="S0 2" xfId="162"/>
    <cellStyle name="S0 2 2" xfId="163"/>
    <cellStyle name="S0 3" xfId="164"/>
    <cellStyle name="S0 4" xfId="165"/>
    <cellStyle name="S0 4 2" xfId="166"/>
    <cellStyle name="S0 5" xfId="167"/>
    <cellStyle name="S0 6" xfId="168"/>
    <cellStyle name="S0 7" xfId="169"/>
    <cellStyle name="S0 8" xfId="170"/>
    <cellStyle name="S0 9" xfId="171"/>
    <cellStyle name="S0_Коэффициенты по новому" xfId="172"/>
    <cellStyle name="S1" xfId="173"/>
    <cellStyle name="S1 10" xfId="174"/>
    <cellStyle name="S1 11" xfId="175"/>
    <cellStyle name="S1 12" xfId="176"/>
    <cellStyle name="S1 13" xfId="177"/>
    <cellStyle name="S1 14" xfId="178"/>
    <cellStyle name="S1 15" xfId="179"/>
    <cellStyle name="S1 16" xfId="180"/>
    <cellStyle name="S1 17" xfId="181"/>
    <cellStyle name="S1 2" xfId="182"/>
    <cellStyle name="S1 3" xfId="183"/>
    <cellStyle name="S1 3 2" xfId="184"/>
    <cellStyle name="S1 4" xfId="185"/>
    <cellStyle name="S1 5" xfId="186"/>
    <cellStyle name="S1 6" xfId="187"/>
    <cellStyle name="S1 7" xfId="188"/>
    <cellStyle name="S1 8" xfId="189"/>
    <cellStyle name="S1 9" xfId="190"/>
    <cellStyle name="S1_Коэффициенты по новому" xfId="191"/>
    <cellStyle name="S10" xfId="192"/>
    <cellStyle name="S10 2" xfId="193"/>
    <cellStyle name="S10 3" xfId="194"/>
    <cellStyle name="S10 4" xfId="195"/>
    <cellStyle name="S10 5" xfId="196"/>
    <cellStyle name="S11" xfId="197"/>
    <cellStyle name="S11 2" xfId="198"/>
    <cellStyle name="S11 3" xfId="199"/>
    <cellStyle name="S11 4" xfId="200"/>
    <cellStyle name="S11 7" xfId="201"/>
    <cellStyle name="S12" xfId="202"/>
    <cellStyle name="S12 2" xfId="203"/>
    <cellStyle name="S12 3" xfId="204"/>
    <cellStyle name="S12 4" xfId="205"/>
    <cellStyle name="S13" xfId="206"/>
    <cellStyle name="S13 2" xfId="207"/>
    <cellStyle name="S14" xfId="208"/>
    <cellStyle name="S14 2" xfId="209"/>
    <cellStyle name="S15" xfId="210"/>
    <cellStyle name="S16" xfId="211"/>
    <cellStyle name="S17" xfId="212"/>
    <cellStyle name="S17 2" xfId="213"/>
    <cellStyle name="S18" xfId="214"/>
    <cellStyle name="S18 2" xfId="215"/>
    <cellStyle name="S19" xfId="216"/>
    <cellStyle name="S2" xfId="217"/>
    <cellStyle name="S2 10" xfId="218"/>
    <cellStyle name="S2 11" xfId="219"/>
    <cellStyle name="S2 12" xfId="220"/>
    <cellStyle name="S2 13" xfId="221"/>
    <cellStyle name="S2 14" xfId="222"/>
    <cellStyle name="S2 15" xfId="223"/>
    <cellStyle name="S2 16" xfId="224"/>
    <cellStyle name="S2 17" xfId="225"/>
    <cellStyle name="S2 18" xfId="226"/>
    <cellStyle name="S2 19" xfId="227"/>
    <cellStyle name="S2 2" xfId="228"/>
    <cellStyle name="S2 2 2" xfId="229"/>
    <cellStyle name="S2 2 3" xfId="230"/>
    <cellStyle name="S2 3" xfId="231"/>
    <cellStyle name="S2 4" xfId="232"/>
    <cellStyle name="S2 5" xfId="233"/>
    <cellStyle name="S2 6" xfId="234"/>
    <cellStyle name="S2 7" xfId="235"/>
    <cellStyle name="S2 8" xfId="236"/>
    <cellStyle name="S2 9" xfId="237"/>
    <cellStyle name="S2_инв" xfId="238"/>
    <cellStyle name="S20" xfId="239"/>
    <cellStyle name="S21" xfId="240"/>
    <cellStyle name="S22" xfId="241"/>
    <cellStyle name="S3" xfId="242"/>
    <cellStyle name="S3 10" xfId="243"/>
    <cellStyle name="S3 11" xfId="244"/>
    <cellStyle name="S3 12" xfId="245"/>
    <cellStyle name="S3 13" xfId="246"/>
    <cellStyle name="S3 14" xfId="247"/>
    <cellStyle name="S3 15" xfId="248"/>
    <cellStyle name="S3 16" xfId="249"/>
    <cellStyle name="S3 17" xfId="250"/>
    <cellStyle name="S3 18" xfId="251"/>
    <cellStyle name="S3 19" xfId="252"/>
    <cellStyle name="S3 2" xfId="253"/>
    <cellStyle name="S3 2 2" xfId="254"/>
    <cellStyle name="S3 3" xfId="255"/>
    <cellStyle name="S3 4" xfId="256"/>
    <cellStyle name="S3 5" xfId="257"/>
    <cellStyle name="S3 6" xfId="258"/>
    <cellStyle name="S3 6 2" xfId="259"/>
    <cellStyle name="S3 7" xfId="260"/>
    <cellStyle name="S3 8" xfId="261"/>
    <cellStyle name="S3 9" xfId="262"/>
    <cellStyle name="S3_mis_НПС(объем)" xfId="263"/>
    <cellStyle name="S4" xfId="264"/>
    <cellStyle name="S4 10" xfId="265"/>
    <cellStyle name="S4 11" xfId="266"/>
    <cellStyle name="S4 12" xfId="267"/>
    <cellStyle name="S4 13" xfId="268"/>
    <cellStyle name="S4 14" xfId="269"/>
    <cellStyle name="S4 15" xfId="270"/>
    <cellStyle name="S4 16" xfId="271"/>
    <cellStyle name="S4 17" xfId="272"/>
    <cellStyle name="S4 2" xfId="273"/>
    <cellStyle name="S4 2 2" xfId="274"/>
    <cellStyle name="S4 3" xfId="275"/>
    <cellStyle name="S4 4" xfId="276"/>
    <cellStyle name="S4 5" xfId="277"/>
    <cellStyle name="S4 6" xfId="278"/>
    <cellStyle name="S4 7" xfId="279"/>
    <cellStyle name="S4 8" xfId="280"/>
    <cellStyle name="S4 9" xfId="281"/>
    <cellStyle name="S4 9 2" xfId="282"/>
    <cellStyle name="S4_mis_НПС(объем)" xfId="283"/>
    <cellStyle name="S5" xfId="284"/>
    <cellStyle name="S5 10" xfId="285"/>
    <cellStyle name="S5 11" xfId="286"/>
    <cellStyle name="S5 12" xfId="287"/>
    <cellStyle name="S5 13" xfId="288"/>
    <cellStyle name="S5 14" xfId="289"/>
    <cellStyle name="S5 15" xfId="290"/>
    <cellStyle name="S5 16" xfId="291"/>
    <cellStyle name="S5 17" xfId="292"/>
    <cellStyle name="S5 18" xfId="293"/>
    <cellStyle name="S5 19" xfId="294"/>
    <cellStyle name="S5 2" xfId="295"/>
    <cellStyle name="S5 2 2" xfId="296"/>
    <cellStyle name="S5 2 3" xfId="297"/>
    <cellStyle name="S5 3" xfId="298"/>
    <cellStyle name="S5 4" xfId="299"/>
    <cellStyle name="S5 4 2" xfId="300"/>
    <cellStyle name="S5 5" xfId="301"/>
    <cellStyle name="S5 6" xfId="302"/>
    <cellStyle name="S5 6 2" xfId="303"/>
    <cellStyle name="S5 6 3" xfId="304"/>
    <cellStyle name="S5 7" xfId="305"/>
    <cellStyle name="S5 8" xfId="306"/>
    <cellStyle name="S5 9" xfId="307"/>
    <cellStyle name="S5_mis_НПС(объем)" xfId="308"/>
    <cellStyle name="S6" xfId="309"/>
    <cellStyle name="S6 10" xfId="310"/>
    <cellStyle name="S6 11" xfId="311"/>
    <cellStyle name="S6 12" xfId="312"/>
    <cellStyle name="S6 13" xfId="313"/>
    <cellStyle name="S6 14" xfId="314"/>
    <cellStyle name="S6 15" xfId="315"/>
    <cellStyle name="S6 16" xfId="316"/>
    <cellStyle name="S6 17" xfId="317"/>
    <cellStyle name="S6 2" xfId="318"/>
    <cellStyle name="S6 3" xfId="319"/>
    <cellStyle name="S6 3 2" xfId="320"/>
    <cellStyle name="S6 4" xfId="321"/>
    <cellStyle name="S6 5" xfId="322"/>
    <cellStyle name="S6 5 2" xfId="323"/>
    <cellStyle name="S6 6" xfId="324"/>
    <cellStyle name="S6 7" xfId="325"/>
    <cellStyle name="S6 8" xfId="326"/>
    <cellStyle name="S6 9" xfId="327"/>
    <cellStyle name="S6_mis_НПС(тыс)" xfId="328"/>
    <cellStyle name="S7" xfId="329"/>
    <cellStyle name="S7 2" xfId="330"/>
    <cellStyle name="S7 3" xfId="331"/>
    <cellStyle name="S7 4" xfId="332"/>
    <cellStyle name="S7 4 2" xfId="333"/>
    <cellStyle name="S7 5" xfId="334"/>
    <cellStyle name="S7 5 2" xfId="335"/>
    <cellStyle name="S7 6" xfId="336"/>
    <cellStyle name="S7_mis_НПС(млн)" xfId="337"/>
    <cellStyle name="S8" xfId="338"/>
    <cellStyle name="S8 2" xfId="339"/>
    <cellStyle name="S8 3" xfId="340"/>
    <cellStyle name="S8 3 2" xfId="341"/>
    <cellStyle name="S8 4" xfId="342"/>
    <cellStyle name="S8 5" xfId="343"/>
    <cellStyle name="S8 6" xfId="344"/>
    <cellStyle name="S8 7" xfId="345"/>
    <cellStyle name="S8_mis_НПС(объем)" xfId="346"/>
    <cellStyle name="S9" xfId="347"/>
    <cellStyle name="S9 2" xfId="348"/>
    <cellStyle name="S9 2 2" xfId="349"/>
    <cellStyle name="S9 3" xfId="350"/>
    <cellStyle name="S9 4" xfId="351"/>
    <cellStyle name="S9 5" xfId="352"/>
    <cellStyle name="S9_mis_НПС(объем)" xfId="353"/>
    <cellStyle name="tbill" xfId="29"/>
    <cellStyle name="Title" xfId="354"/>
    <cellStyle name="Total" xfId="355"/>
    <cellStyle name="Warning Text" xfId="356"/>
    <cellStyle name="Акцент1 2" xfId="357"/>
    <cellStyle name="Акцент1 3" xfId="358"/>
    <cellStyle name="Акцент1 4" xfId="512"/>
    <cellStyle name="Акцент2 2" xfId="359"/>
    <cellStyle name="Акцент2 3" xfId="360"/>
    <cellStyle name="Акцент3 2" xfId="361"/>
    <cellStyle name="Акцент3 3" xfId="362"/>
    <cellStyle name="Акцент4 2" xfId="363"/>
    <cellStyle name="Акцент4 3" xfId="364"/>
    <cellStyle name="Акцент4 4" xfId="513"/>
    <cellStyle name="Акцент5 2" xfId="365"/>
    <cellStyle name="Акцент5 3" xfId="366"/>
    <cellStyle name="Акцент6 2" xfId="367"/>
    <cellStyle name="Акцент6 3" xfId="368"/>
    <cellStyle name="Акцент6 4" xfId="514"/>
    <cellStyle name="Ввод  2" xfId="369"/>
    <cellStyle name="Ввод  3" xfId="370"/>
    <cellStyle name="Ввод  4" xfId="515"/>
    <cellStyle name="Виталий" xfId="371"/>
    <cellStyle name="Вывод 2" xfId="372"/>
    <cellStyle name="Вывод 3" xfId="373"/>
    <cellStyle name="Вывод 4" xfId="516"/>
    <cellStyle name="Вычисление 2" xfId="374"/>
    <cellStyle name="Вычисление 3" xfId="375"/>
    <cellStyle name="Вычисление 4" xfId="517"/>
    <cellStyle name="Гиперссылка" xfId="7" builtinId="8"/>
    <cellStyle name="Гиперссылка 2" xfId="33"/>
    <cellStyle name="Гиперссылка 3" xfId="376"/>
    <cellStyle name="Денежный 2" xfId="377"/>
    <cellStyle name="Денежный 3" xfId="378"/>
    <cellStyle name="Заголовок 1 2" xfId="379"/>
    <cellStyle name="Заголовок 1 3" xfId="380"/>
    <cellStyle name="Заголовок 1 4" xfId="518"/>
    <cellStyle name="Заголовок 2 2" xfId="381"/>
    <cellStyle name="Заголовок 2 3" xfId="382"/>
    <cellStyle name="Заголовок 2 4" xfId="519"/>
    <cellStyle name="Заголовок 3 2" xfId="383"/>
    <cellStyle name="Заголовок 3 3" xfId="384"/>
    <cellStyle name="Заголовок 3 4" xfId="520"/>
    <cellStyle name="Заголовок 4 2" xfId="385"/>
    <cellStyle name="Заголовок 4 3" xfId="386"/>
    <cellStyle name="Заголовок 4 4" xfId="521"/>
    <cellStyle name="Итог 2" xfId="387"/>
    <cellStyle name="Итог 3" xfId="388"/>
    <cellStyle name="Итог 4" xfId="522"/>
    <cellStyle name="Контрольная ячейка 2" xfId="389"/>
    <cellStyle name="Контрольная ячейка 3" xfId="390"/>
    <cellStyle name="Название 2" xfId="391"/>
    <cellStyle name="Название 3" xfId="392"/>
    <cellStyle name="Название 4" xfId="523"/>
    <cellStyle name="Нейтральный 2" xfId="393"/>
    <cellStyle name="Нейтральный 3" xfId="394"/>
    <cellStyle name="Обычный" xfId="0" builtinId="0"/>
    <cellStyle name="Обычный 10" xfId="5"/>
    <cellStyle name="Обычный 11" xfId="395"/>
    <cellStyle name="Обычный 12" xfId="396"/>
    <cellStyle name="Обычный 13" xfId="397"/>
    <cellStyle name="Обычный 14" xfId="27"/>
    <cellStyle name="Обычный 14 2" xfId="28"/>
    <cellStyle name="Обычный 15" xfId="398"/>
    <cellStyle name="Обычный 16" xfId="399"/>
    <cellStyle name="Обычный 17" xfId="400"/>
    <cellStyle name="Обычный 18" xfId="401"/>
    <cellStyle name="Обычный 19" xfId="402"/>
    <cellStyle name="Обычный 2" xfId="9"/>
    <cellStyle name="Обычный 2 2" xfId="403"/>
    <cellStyle name="Обычный 2 2 2" xfId="404"/>
    <cellStyle name="Обычный 2 2 3" xfId="39"/>
    <cellStyle name="Обычный 2 3" xfId="405"/>
    <cellStyle name="Обычный 2 4" xfId="406"/>
    <cellStyle name="Обычный 2 5" xfId="524"/>
    <cellStyle name="Обычный 2_2.2.2. Структура фин. сектора" xfId="407"/>
    <cellStyle name="Обычный 2_валюта в динамике_ласт" xfId="486"/>
    <cellStyle name="Обычный 2_График 1-корп." xfId="487"/>
    <cellStyle name="Обычный 2_График Бауржана" xfId="488"/>
    <cellStyle name="Обычный 20" xfId="408"/>
    <cellStyle name="Обычный 21" xfId="38"/>
    <cellStyle name="Обычный 3" xfId="409"/>
    <cellStyle name="Обычный 3 2" xfId="410"/>
    <cellStyle name="Обычный 4" xfId="411"/>
    <cellStyle name="Обычный 4 2" xfId="412"/>
    <cellStyle name="Обычный 5" xfId="413"/>
    <cellStyle name="Обычный 5 2" xfId="414"/>
    <cellStyle name="Обычный 5 2 2" xfId="415"/>
    <cellStyle name="Обычный 5 3" xfId="416"/>
    <cellStyle name="Обычный 6" xfId="417"/>
    <cellStyle name="Обычный 7" xfId="418"/>
    <cellStyle name="Обычный 7 2" xfId="46"/>
    <cellStyle name="Обычный 7 3" xfId="37"/>
    <cellStyle name="Обычный 8" xfId="419"/>
    <cellStyle name="Обычный 8 2" xfId="41"/>
    <cellStyle name="Обычный 9" xfId="420"/>
    <cellStyle name="Обычный_2.2.4" xfId="525"/>
    <cellStyle name="Обычный_2.3.4-2 Доля 5 крупнейших фин. институтов сегмента" xfId="14"/>
    <cellStyle name="Обычный_2.3.4-2 Доля 5 крупнейших фин. институтов сегмента 2" xfId="526"/>
    <cellStyle name="Обычный_2.5 - недвижимость" xfId="527"/>
    <cellStyle name="Обычный_3.1_Риск ликвидности и прибыльность банков" xfId="528"/>
    <cellStyle name="Обычный_3.Финансовые рынки" xfId="18"/>
    <cellStyle name="Обычный_3.Финансовые рынки 2" xfId="529"/>
    <cellStyle name="Обычный_4.1.1." xfId="4"/>
    <cellStyle name="Обычный_4.1.1. 2" xfId="8"/>
    <cellStyle name="Обычный_4.2.1. Структура фин. сектора" xfId="13"/>
    <cellStyle name="Обычный_4_Роль фин сектора1" xfId="12"/>
    <cellStyle name="Обычный_6. Иные фианасовыйе институты" xfId="42"/>
    <cellStyle name="Обычный_6.2.  НПФ" xfId="43"/>
    <cellStyle name="Обычный_7.1. Платежные системы_графики и таблицы" xfId="45"/>
    <cellStyle name="Обычный_7.1. Платежные системы_графики и таблицы 2" xfId="530"/>
    <cellStyle name="Обычный_box_кс" xfId="489"/>
    <cellStyle name="Обычный_KASE-base" xfId="22"/>
    <cellStyle name="Обычный_KASE-base1" xfId="17"/>
    <cellStyle name="Обычный_График 7" xfId="31"/>
    <cellStyle name="Обычный_Графики" xfId="6"/>
    <cellStyle name="Обычный_Кварт" xfId="2"/>
    <cellStyle name="Обычный_Книга12" xfId="21"/>
    <cellStyle name="Обычный_Копия 1.1.Внешние условия, определяющие финансовую стабильность" xfId="3"/>
    <cellStyle name="Обычный_Копия 1.1.Внешние условия, определяющие финансовую стабильность 2" xfId="531"/>
    <cellStyle name="Обычный_Лист1" xfId="32"/>
    <cellStyle name="Обычный_Лист17" xfId="1"/>
    <cellStyle name="Обычный_Лист3" xfId="20"/>
    <cellStyle name="Обычный_май" xfId="30"/>
    <cellStyle name="Обычный_премии по видам эк деят" xfId="10"/>
    <cellStyle name="Обычный_Прилож. к форме №2" xfId="490"/>
    <cellStyle name="Обычный_Прилож. к форме №2 2" xfId="16"/>
    <cellStyle name="Обычный_Прилож. к форме №2_атланта" xfId="11"/>
    <cellStyle name="Обычный_Раздел 6" xfId="44"/>
    <cellStyle name="Обычный_Таблицы и диаграммы к Отчету о финансовой стабильности (2007)" xfId="532"/>
    <cellStyle name="Обычный_финансовый рынок_2" xfId="19"/>
    <cellStyle name="Плохой 2" xfId="421"/>
    <cellStyle name="Плохой 3" xfId="422"/>
    <cellStyle name="Пояснение 2" xfId="423"/>
    <cellStyle name="Пояснение 3" xfId="424"/>
    <cellStyle name="Примечание 2" xfId="425"/>
    <cellStyle name="Примечание 3" xfId="426"/>
    <cellStyle name="Примечание 4" xfId="427"/>
    <cellStyle name="Процентный 2" xfId="26"/>
    <cellStyle name="Процентный 3" xfId="428"/>
    <cellStyle name="Процентный 4" xfId="429"/>
    <cellStyle name="Процентный 4 2" xfId="430"/>
    <cellStyle name="Процентный 5" xfId="40"/>
    <cellStyle name="Связанная ячейка 2" xfId="431"/>
    <cellStyle name="Связанная ячейка 3" xfId="432"/>
    <cellStyle name="Стиль 1" xfId="433"/>
    <cellStyle name="Стиль 1 2" xfId="434"/>
    <cellStyle name="Стиль 1 3" xfId="533"/>
    <cellStyle name="Стиль 2" xfId="435"/>
    <cellStyle name="Текст предупреждения 2" xfId="436"/>
    <cellStyle name="Текст предупреждения 3" xfId="437"/>
    <cellStyle name="Тысячи [0]_Birga" xfId="438"/>
    <cellStyle name="Тысячи_Birga" xfId="439"/>
    <cellStyle name="Финансовый [0] 2" xfId="440"/>
    <cellStyle name="Финансовый [0] 2 2" xfId="441"/>
    <cellStyle name="Финансовый [0] 3" xfId="442"/>
    <cellStyle name="Финансовый 10" xfId="36"/>
    <cellStyle name="Финансовый 11" xfId="443"/>
    <cellStyle name="Финансовый 12" xfId="444"/>
    <cellStyle name="Финансовый 13" xfId="445"/>
    <cellStyle name="Финансовый 14" xfId="446"/>
    <cellStyle name="Финансовый 15" xfId="447"/>
    <cellStyle name="Финансовый 16" xfId="448"/>
    <cellStyle name="Финансовый 17" xfId="449"/>
    <cellStyle name="Финансовый 18" xfId="450"/>
    <cellStyle name="Финансовый 19" xfId="451"/>
    <cellStyle name="Финансовый 2" xfId="35"/>
    <cellStyle name="Финансовый 2 2" xfId="452"/>
    <cellStyle name="Финансовый 2 3" xfId="453"/>
    <cellStyle name="Финансовый 2 4" xfId="454"/>
    <cellStyle name="Финансовый 2 5" xfId="455"/>
    <cellStyle name="Финансовый 2 6" xfId="535"/>
    <cellStyle name="Финансовый 20" xfId="456"/>
    <cellStyle name="Финансовый 21" xfId="457"/>
    <cellStyle name="Финансовый 22" xfId="458"/>
    <cellStyle name="Финансовый 23" xfId="459"/>
    <cellStyle name="Финансовый 24" xfId="460"/>
    <cellStyle name="Финансовый 25" xfId="461"/>
    <cellStyle name="Финансовый 26" xfId="462"/>
    <cellStyle name="Финансовый 27" xfId="463"/>
    <cellStyle name="Финансовый 28" xfId="464"/>
    <cellStyle name="Финансовый 29" xfId="465"/>
    <cellStyle name="Финансовый 3" xfId="466"/>
    <cellStyle name="Финансовый 3 2" xfId="467"/>
    <cellStyle name="Финансовый 30" xfId="468"/>
    <cellStyle name="Финансовый 31" xfId="469"/>
    <cellStyle name="Финансовый 32" xfId="470"/>
    <cellStyle name="Финансовый 33" xfId="534"/>
    <cellStyle name="Финансовый 4" xfId="471"/>
    <cellStyle name="Финансовый 4 2" xfId="472"/>
    <cellStyle name="Финансовый 4 2 2" xfId="473"/>
    <cellStyle name="Финансовый 5" xfId="474"/>
    <cellStyle name="Финансовый 6" xfId="475"/>
    <cellStyle name="Финансовый 7" xfId="476"/>
    <cellStyle name="Финансовый 8" xfId="477"/>
    <cellStyle name="Финансовый 9" xfId="478"/>
    <cellStyle name="Финансовый_2.3.4-2 Доля 5 крупнейших фин. институтов сегмента" xfId="15"/>
    <cellStyle name="Хороший 2" xfId="479"/>
    <cellStyle name="Хороший 3" xfId="480"/>
    <cellStyle name="標準_i104x_入力訂正84_入力訂正84_入力訂正84_入力訂正85_TMSシステム（２係用）" xfId="48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8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externalLink" Target="externalLinks/externalLink3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1.xml"/><Relationship Id="rId124" Type="http://schemas.openxmlformats.org/officeDocument/2006/relationships/externalLink" Target="externalLinks/externalLink9.xml"/><Relationship Id="rId12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externalLink" Target="externalLinks/externalLink4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5.xml"/><Relationship Id="rId125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79235571013748E-2"/>
          <c:y val="5.7429056662034891E-2"/>
          <c:w val="0.8806662050679247"/>
          <c:h val="0.651928670680870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2.1.1'!$B$5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cat>
            <c:numRef>
              <c:f>'График 2.1.1'!$C$4:$I$4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'График 2.1.1'!$C$5:$I$5</c:f>
              <c:numCache>
                <c:formatCode>#,##0.0</c:formatCode>
                <c:ptCount val="7"/>
                <c:pt idx="0">
                  <c:v>-0.33533389399154184</c:v>
                </c:pt>
                <c:pt idx="1">
                  <c:v>0.75224594336446382</c:v>
                </c:pt>
                <c:pt idx="2">
                  <c:v>-0.61860660390717859</c:v>
                </c:pt>
                <c:pt idx="3">
                  <c:v>1.2945326359135017</c:v>
                </c:pt>
                <c:pt idx="5">
                  <c:v>0.57802232762094097</c:v>
                </c:pt>
                <c:pt idx="6">
                  <c:v>-0.50972801784060728</c:v>
                </c:pt>
              </c:numCache>
            </c:numRef>
          </c:val>
        </c:ser>
        <c:ser>
          <c:idx val="1"/>
          <c:order val="1"/>
          <c:tx>
            <c:strRef>
              <c:f>'График 2.1.1'!$B$6</c:f>
              <c:strCache>
                <c:ptCount val="1"/>
                <c:pt idx="0">
                  <c:v>Промышленность</c:v>
                </c:pt>
              </c:strCache>
            </c:strRef>
          </c:tx>
          <c:invertIfNegative val="0"/>
          <c:cat>
            <c:numRef>
              <c:f>'График 2.1.1'!$C$4:$I$4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'График 2.1.1'!$C$6:$I$6</c:f>
              <c:numCache>
                <c:formatCode>#,##0.0</c:formatCode>
                <c:ptCount val="7"/>
                <c:pt idx="0">
                  <c:v>0.66506353290477349</c:v>
                </c:pt>
                <c:pt idx="1">
                  <c:v>1.0406859254210166</c:v>
                </c:pt>
                <c:pt idx="2">
                  <c:v>2.8074123798430595</c:v>
                </c:pt>
                <c:pt idx="3">
                  <c:v>1.0057928205208959</c:v>
                </c:pt>
                <c:pt idx="5">
                  <c:v>1.5060443348301267</c:v>
                </c:pt>
                <c:pt idx="6">
                  <c:v>0.15157043039180415</c:v>
                </c:pt>
              </c:numCache>
            </c:numRef>
          </c:val>
        </c:ser>
        <c:ser>
          <c:idx val="2"/>
          <c:order val="2"/>
          <c:tx>
            <c:strRef>
              <c:f>'График 2.1.1'!$B$7</c:f>
              <c:strCache>
                <c:ptCount val="1"/>
                <c:pt idx="0">
                  <c:v>Строительство</c:v>
                </c:pt>
              </c:strCache>
            </c:strRef>
          </c:tx>
          <c:invertIfNegative val="0"/>
          <c:cat>
            <c:numRef>
              <c:f>'График 2.1.1'!$C$4:$I$4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'График 2.1.1'!$C$7:$I$7</c:f>
              <c:numCache>
                <c:formatCode>#,##0.0</c:formatCode>
                <c:ptCount val="7"/>
                <c:pt idx="0">
                  <c:v>0.42570913518171005</c:v>
                </c:pt>
                <c:pt idx="1">
                  <c:v>-0.20900877757659714</c:v>
                </c:pt>
                <c:pt idx="2">
                  <c:v>0.40442781490150242</c:v>
                </c:pt>
                <c:pt idx="3">
                  <c:v>0.28259406215553173</c:v>
                </c:pt>
                <c:pt idx="5">
                  <c:v>0.3655272233475147</c:v>
                </c:pt>
                <c:pt idx="6">
                  <c:v>0.27447785213218767</c:v>
                </c:pt>
              </c:numCache>
            </c:numRef>
          </c:val>
        </c:ser>
        <c:ser>
          <c:idx val="3"/>
          <c:order val="3"/>
          <c:tx>
            <c:strRef>
              <c:f>'График 2.1.1'!$B$8</c:f>
              <c:strCache>
                <c:ptCount val="1"/>
                <c:pt idx="0">
                  <c:v>Производство услуг</c:v>
                </c:pt>
              </c:strCache>
            </c:strRef>
          </c:tx>
          <c:invertIfNegative val="0"/>
          <c:cat>
            <c:numRef>
              <c:f>'График 2.1.1'!$C$4:$I$4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'График 2.1.1'!$C$8:$I$8</c:f>
              <c:numCache>
                <c:formatCode>#,##0.0</c:formatCode>
                <c:ptCount val="7"/>
                <c:pt idx="0">
                  <c:v>2.3416649795493516</c:v>
                </c:pt>
                <c:pt idx="1">
                  <c:v>-0.1494112643242283</c:v>
                </c:pt>
                <c:pt idx="2">
                  <c:v>4.3109824708970272</c:v>
                </c:pt>
                <c:pt idx="3">
                  <c:v>4.5335673846677187</c:v>
                </c:pt>
                <c:pt idx="5">
                  <c:v>4.2973580521800923</c:v>
                </c:pt>
                <c:pt idx="6">
                  <c:v>4.4653734264620919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25023360"/>
        <c:axId val="125024896"/>
      </c:barChart>
      <c:lineChart>
        <c:grouping val="standard"/>
        <c:varyColors val="0"/>
        <c:ser>
          <c:idx val="4"/>
          <c:order val="4"/>
          <c:tx>
            <c:strRef>
              <c:f>'График 2.1.1'!$B$9</c:f>
              <c:strCache>
                <c:ptCount val="1"/>
                <c:pt idx="0">
                  <c:v>Реальный рост ВВП</c:v>
                </c:pt>
              </c:strCache>
            </c:strRef>
          </c:tx>
          <c:spPr>
            <a:ln w="38100"/>
          </c:spPr>
          <c:marker>
            <c:symbol val="circle"/>
            <c:size val="7"/>
          </c:marker>
          <c:cat>
            <c:numRef>
              <c:f>'График 2.1.1'!$C$4:$I$4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40787</c:v>
                </c:pt>
                <c:pt idx="6" formatCode="mm/yyyy">
                  <c:v>41153</c:v>
                </c:pt>
              </c:numCache>
            </c:numRef>
          </c:cat>
          <c:val>
            <c:numRef>
              <c:f>'График 2.1.1'!$C$9:$I$9</c:f>
              <c:numCache>
                <c:formatCode>#,##0.0</c:formatCode>
                <c:ptCount val="7"/>
                <c:pt idx="0">
                  <c:v>3.3167491343206734</c:v>
                </c:pt>
                <c:pt idx="1">
                  <c:v>1.2038523011421205</c:v>
                </c:pt>
                <c:pt idx="2">
                  <c:v>7.2957969682915689</c:v>
                </c:pt>
                <c:pt idx="3">
                  <c:v>7.4648924111834418</c:v>
                </c:pt>
                <c:pt idx="5">
                  <c:v>7.2163272939713465</c:v>
                </c:pt>
                <c:pt idx="6">
                  <c:v>5.2000000000000028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23360"/>
        <c:axId val="125024896"/>
      </c:lineChart>
      <c:catAx>
        <c:axId val="12502336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5024896"/>
        <c:crossesAt val="-2"/>
        <c:auto val="0"/>
        <c:lblAlgn val="ctr"/>
        <c:lblOffset val="100"/>
        <c:tickLblSkip val="1"/>
        <c:tickMarkSkip val="1"/>
        <c:noMultiLvlLbl val="0"/>
      </c:catAx>
      <c:valAx>
        <c:axId val="12502489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707550929598173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5023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4214746657478185E-2"/>
          <c:y val="0.83218434460398327"/>
          <c:w val="0.75251391936663659"/>
          <c:h val="0.1678156553960166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119330154153273E-2"/>
          <c:y val="3.125E-2"/>
          <c:w val="0.88662874887117982"/>
          <c:h val="0.6451379780059137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'График 2.1.10'!$B$6</c:f>
              <c:strCache>
                <c:ptCount val="1"/>
                <c:pt idx="0">
                  <c:v>Баланс товаров и услуг</c:v>
                </c:pt>
              </c:strCache>
            </c:strRef>
          </c:tx>
          <c:invertIfNegative val="0"/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2.1.10'!$C$6:$Y$6</c:f>
              <c:numCache>
                <c:formatCode>0.0</c:formatCode>
                <c:ptCount val="23"/>
                <c:pt idx="0">
                  <c:v>11.013103593204239</c:v>
                </c:pt>
                <c:pt idx="1">
                  <c:v>5.9827384052185826</c:v>
                </c:pt>
                <c:pt idx="2">
                  <c:v>2.3235436945620007</c:v>
                </c:pt>
                <c:pt idx="3">
                  <c:v>7.958621986664931</c:v>
                </c:pt>
                <c:pt idx="4">
                  <c:v>27.171204250288316</c:v>
                </c:pt>
                <c:pt idx="5">
                  <c:v>22.596558184793999</c:v>
                </c:pt>
                <c:pt idx="6">
                  <c:v>21.455161643510522</c:v>
                </c:pt>
                <c:pt idx="7">
                  <c:v>10.96612014881353</c:v>
                </c:pt>
                <c:pt idx="8">
                  <c:v>4.3131944463894483</c:v>
                </c:pt>
                <c:pt idx="9">
                  <c:v>2.4040794843197575</c:v>
                </c:pt>
                <c:pt idx="10">
                  <c:v>10.200728664455067</c:v>
                </c:pt>
                <c:pt idx="11">
                  <c:v>11.859128194229299</c:v>
                </c:pt>
                <c:pt idx="12">
                  <c:v>23.864125089730585</c:v>
                </c:pt>
                <c:pt idx="13">
                  <c:v>21.966836965870627</c:v>
                </c:pt>
                <c:pt idx="14">
                  <c:v>11.556731911524151</c:v>
                </c:pt>
                <c:pt idx="15">
                  <c:v>7.3424977340819746</c:v>
                </c:pt>
                <c:pt idx="16">
                  <c:v>23.903558569618522</c:v>
                </c:pt>
                <c:pt idx="17">
                  <c:v>33.374482625503219</c:v>
                </c:pt>
                <c:pt idx="18">
                  <c:v>23.200951925165025</c:v>
                </c:pt>
                <c:pt idx="19">
                  <c:v>13.114109147516444</c:v>
                </c:pt>
                <c:pt idx="20">
                  <c:v>26.792918192326798</c:v>
                </c:pt>
                <c:pt idx="21">
                  <c:v>26.597354483992792</c:v>
                </c:pt>
                <c:pt idx="22">
                  <c:v>15.132747383467585</c:v>
                </c:pt>
              </c:numCache>
            </c:numRef>
          </c:val>
        </c:ser>
        <c:ser>
          <c:idx val="2"/>
          <c:order val="2"/>
          <c:tx>
            <c:strRef>
              <c:f>'График 2.1.10'!$B$7</c:f>
              <c:strCache>
                <c:ptCount val="1"/>
                <c:pt idx="0">
                  <c:v>Баланс инвестиционных доходов</c:v>
                </c:pt>
              </c:strCache>
            </c:strRef>
          </c:tx>
          <c:invertIfNegative val="0"/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2.1.10'!$C$7:$Y$7</c:f>
              <c:numCache>
                <c:formatCode>0.0</c:formatCode>
                <c:ptCount val="23"/>
                <c:pt idx="0">
                  <c:v>-11.577717491014001</c:v>
                </c:pt>
                <c:pt idx="1">
                  <c:v>-11.582217330287184</c:v>
                </c:pt>
                <c:pt idx="2">
                  <c:v>-9.7286446972045084</c:v>
                </c:pt>
                <c:pt idx="3">
                  <c:v>-12.311612013828141</c:v>
                </c:pt>
                <c:pt idx="4">
                  <c:v>-14.876235283158337</c:v>
                </c:pt>
                <c:pt idx="5">
                  <c:v>-18.107031383864637</c:v>
                </c:pt>
                <c:pt idx="6">
                  <c:v>-12.149669056344763</c:v>
                </c:pt>
                <c:pt idx="7">
                  <c:v>-9.7489942737284405</c:v>
                </c:pt>
                <c:pt idx="8">
                  <c:v>-6.3060974009439272</c:v>
                </c:pt>
                <c:pt idx="9">
                  <c:v>-12.196211228893064</c:v>
                </c:pt>
                <c:pt idx="10">
                  <c:v>-10.600402659433945</c:v>
                </c:pt>
                <c:pt idx="11">
                  <c:v>-9.6603409758826704</c:v>
                </c:pt>
                <c:pt idx="12">
                  <c:v>-14.944392346498175</c:v>
                </c:pt>
                <c:pt idx="13">
                  <c:v>-15.670805711745764</c:v>
                </c:pt>
                <c:pt idx="14">
                  <c:v>-13.239913068015193</c:v>
                </c:pt>
                <c:pt idx="15">
                  <c:v>-7.8016617268744275</c:v>
                </c:pt>
                <c:pt idx="16">
                  <c:v>-17.847002823446054</c:v>
                </c:pt>
                <c:pt idx="17">
                  <c:v>-19.527866152299634</c:v>
                </c:pt>
                <c:pt idx="18">
                  <c:v>-13.274697755848583</c:v>
                </c:pt>
                <c:pt idx="19">
                  <c:v>-8.2622481019247562</c:v>
                </c:pt>
                <c:pt idx="20">
                  <c:v>-15.968349612996482</c:v>
                </c:pt>
                <c:pt idx="21">
                  <c:v>-13.592261249098053</c:v>
                </c:pt>
                <c:pt idx="22">
                  <c:v>-10.41046126913588</c:v>
                </c:pt>
              </c:numCache>
            </c:numRef>
          </c:val>
        </c:ser>
        <c:ser>
          <c:idx val="3"/>
          <c:order val="4"/>
          <c:tx>
            <c:strRef>
              <c:f>'График 2.1.10'!$B$9</c:f>
              <c:strCache>
                <c:ptCount val="1"/>
                <c:pt idx="0">
                  <c:v>Прямые инвестиции</c:v>
                </c:pt>
              </c:strCache>
            </c:strRef>
          </c:tx>
          <c:invertIfNegative val="0"/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2.1.10'!$C$9:$Y$9</c:f>
              <c:numCache>
                <c:formatCode>0.0</c:formatCode>
                <c:ptCount val="23"/>
                <c:pt idx="0">
                  <c:v>10.375074118817286</c:v>
                </c:pt>
                <c:pt idx="1">
                  <c:v>1.6699888743011106</c:v>
                </c:pt>
                <c:pt idx="2">
                  <c:v>5.9318922684188262</c:v>
                </c:pt>
                <c:pt idx="3">
                  <c:v>11.906392090566678</c:v>
                </c:pt>
                <c:pt idx="4">
                  <c:v>6.3141976796654484</c:v>
                </c:pt>
                <c:pt idx="5">
                  <c:v>9.5358237539975512</c:v>
                </c:pt>
                <c:pt idx="6">
                  <c:v>14.612314331090149</c:v>
                </c:pt>
                <c:pt idx="7">
                  <c:v>7.5551901432936024</c:v>
                </c:pt>
                <c:pt idx="8">
                  <c:v>8.9824240751355049</c:v>
                </c:pt>
                <c:pt idx="9">
                  <c:v>9.4417091882481525</c:v>
                </c:pt>
                <c:pt idx="10">
                  <c:v>8.8627075189001356</c:v>
                </c:pt>
                <c:pt idx="11">
                  <c:v>8.1886769504976655</c:v>
                </c:pt>
                <c:pt idx="12">
                  <c:v>13.89685028318015</c:v>
                </c:pt>
                <c:pt idx="13">
                  <c:v>7.4053840916215865</c:v>
                </c:pt>
                <c:pt idx="14">
                  <c:v>2.9273295354340805</c:v>
                </c:pt>
                <c:pt idx="15">
                  <c:v>-6.6967216235863214</c:v>
                </c:pt>
                <c:pt idx="16">
                  <c:v>7.8894137668395539</c:v>
                </c:pt>
                <c:pt idx="17">
                  <c:v>5.7643482155378747</c:v>
                </c:pt>
                <c:pt idx="18">
                  <c:v>7.0753144727293247</c:v>
                </c:pt>
                <c:pt idx="19">
                  <c:v>0.87567559381796867</c:v>
                </c:pt>
                <c:pt idx="20">
                  <c:v>11.393570532889019</c:v>
                </c:pt>
                <c:pt idx="21">
                  <c:v>3.0979751676893281</c:v>
                </c:pt>
                <c:pt idx="22">
                  <c:v>3.4162812371835187</c:v>
                </c:pt>
              </c:numCache>
            </c:numRef>
          </c:val>
        </c:ser>
        <c:ser>
          <c:idx val="5"/>
          <c:order val="5"/>
          <c:tx>
            <c:strRef>
              <c:f>'График 2.1.10'!$B$10</c:f>
              <c:strCache>
                <c:ptCount val="1"/>
                <c:pt idx="0">
                  <c:v>Портфельные инвестиции</c:v>
                </c:pt>
              </c:strCache>
            </c:strRef>
          </c:tx>
          <c:invertIfNegative val="0"/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2.1.10'!$C$10:$Y$10</c:f>
              <c:numCache>
                <c:formatCode>0.0</c:formatCode>
                <c:ptCount val="23"/>
                <c:pt idx="0">
                  <c:v>-4.5046684058034918</c:v>
                </c:pt>
                <c:pt idx="1">
                  <c:v>4.3702726392368003</c:v>
                </c:pt>
                <c:pt idx="2">
                  <c:v>-7.350158027983074</c:v>
                </c:pt>
                <c:pt idx="3">
                  <c:v>-8.5827629469153734</c:v>
                </c:pt>
                <c:pt idx="4">
                  <c:v>-5.6722177245805483</c:v>
                </c:pt>
                <c:pt idx="5">
                  <c:v>-9.9304626164904128</c:v>
                </c:pt>
                <c:pt idx="6">
                  <c:v>-3.7715672591703235</c:v>
                </c:pt>
                <c:pt idx="7">
                  <c:v>-8.8630371513382933</c:v>
                </c:pt>
                <c:pt idx="8">
                  <c:v>15.450296390905546</c:v>
                </c:pt>
                <c:pt idx="9">
                  <c:v>0.33060146381756211</c:v>
                </c:pt>
                <c:pt idx="10">
                  <c:v>-2.2066744967495548</c:v>
                </c:pt>
                <c:pt idx="11">
                  <c:v>0.59804004452262238</c:v>
                </c:pt>
                <c:pt idx="12">
                  <c:v>14.410751333306127</c:v>
                </c:pt>
                <c:pt idx="13">
                  <c:v>-8.4636766295798438</c:v>
                </c:pt>
                <c:pt idx="14">
                  <c:v>2.1524081037846843</c:v>
                </c:pt>
                <c:pt idx="15">
                  <c:v>12.508342406639967</c:v>
                </c:pt>
                <c:pt idx="16">
                  <c:v>0.3012684166572861</c:v>
                </c:pt>
                <c:pt idx="17">
                  <c:v>-11.989288417397136</c:v>
                </c:pt>
                <c:pt idx="18">
                  <c:v>-7.039297500006235</c:v>
                </c:pt>
                <c:pt idx="19">
                  <c:v>-7.5694209855673922</c:v>
                </c:pt>
                <c:pt idx="20">
                  <c:v>-9.5405753241666744</c:v>
                </c:pt>
                <c:pt idx="21">
                  <c:v>-12.173635700339313</c:v>
                </c:pt>
                <c:pt idx="22">
                  <c:v>-6.9163706769417796</c:v>
                </c:pt>
              </c:numCache>
            </c:numRef>
          </c:val>
        </c:ser>
        <c:ser>
          <c:idx val="6"/>
          <c:order val="6"/>
          <c:tx>
            <c:strRef>
              <c:f>'График 2.1.10'!$B$11</c:f>
              <c:strCache>
                <c:ptCount val="1"/>
                <c:pt idx="0">
                  <c:v>Ошибки и пропуски</c:v>
                </c:pt>
              </c:strCache>
            </c:strRef>
          </c:tx>
          <c:invertIfNegative val="0"/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2.1.10'!$C$11:$Y$11</c:f>
              <c:numCache>
                <c:formatCode>0.0</c:formatCode>
                <c:ptCount val="23"/>
                <c:pt idx="0">
                  <c:v>-1.2321905930098052</c:v>
                </c:pt>
                <c:pt idx="1">
                  <c:v>-6.4289338685924253</c:v>
                </c:pt>
                <c:pt idx="2">
                  <c:v>-6.2975952451530386</c:v>
                </c:pt>
                <c:pt idx="3">
                  <c:v>2.0130488578224899</c:v>
                </c:pt>
                <c:pt idx="4">
                  <c:v>0.35045058701070825</c:v>
                </c:pt>
                <c:pt idx="5">
                  <c:v>5.5372150752498053</c:v>
                </c:pt>
                <c:pt idx="6">
                  <c:v>-6.5000886728852656</c:v>
                </c:pt>
                <c:pt idx="7">
                  <c:v>-14.634991668724604</c:v>
                </c:pt>
                <c:pt idx="8">
                  <c:v>-12.50930599487082</c:v>
                </c:pt>
                <c:pt idx="9">
                  <c:v>4.3645485577610081</c:v>
                </c:pt>
                <c:pt idx="10">
                  <c:v>0.14119818191369374</c:v>
                </c:pt>
                <c:pt idx="11">
                  <c:v>2.2398113635461363</c:v>
                </c:pt>
                <c:pt idx="12">
                  <c:v>2.1027246101163568</c:v>
                </c:pt>
                <c:pt idx="13">
                  <c:v>-1.7085341610893281</c:v>
                </c:pt>
                <c:pt idx="14">
                  <c:v>4.405794610809429</c:v>
                </c:pt>
                <c:pt idx="15">
                  <c:v>1.9411101900252636</c:v>
                </c:pt>
                <c:pt idx="16">
                  <c:v>4.1747097129845043</c:v>
                </c:pt>
                <c:pt idx="17">
                  <c:v>-3.7357724123464759</c:v>
                </c:pt>
                <c:pt idx="18">
                  <c:v>-8.099474449333071</c:v>
                </c:pt>
                <c:pt idx="19">
                  <c:v>-4.4528087017327671</c:v>
                </c:pt>
                <c:pt idx="20">
                  <c:v>-4.4290545117269877</c:v>
                </c:pt>
                <c:pt idx="21">
                  <c:v>-12.122705445687975</c:v>
                </c:pt>
                <c:pt idx="22">
                  <c:v>-4.0870222598333017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25625472"/>
        <c:axId val="125627008"/>
      </c:barChart>
      <c:lineChart>
        <c:grouping val="standard"/>
        <c:varyColors val="0"/>
        <c:ser>
          <c:idx val="1"/>
          <c:order val="0"/>
          <c:tx>
            <c:strRef>
              <c:f>'График 2.1.10'!$B$5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2.1.10'!$C$5:$Y$5</c:f>
              <c:numCache>
                <c:formatCode>0.0</c:formatCode>
                <c:ptCount val="23"/>
                <c:pt idx="0">
                  <c:v>-3.7326437835555732</c:v>
                </c:pt>
                <c:pt idx="1">
                  <c:v>-8.8307360684044447</c:v>
                </c:pt>
                <c:pt idx="2">
                  <c:v>-11.11806748957031</c:v>
                </c:pt>
                <c:pt idx="3">
                  <c:v>-7.1105216345348197</c:v>
                </c:pt>
                <c:pt idx="4">
                  <c:v>10.184166031901567</c:v>
                </c:pt>
                <c:pt idx="5">
                  <c:v>2.9886610526854875</c:v>
                </c:pt>
                <c:pt idx="6">
                  <c:v>7.3748729348322453</c:v>
                </c:pt>
                <c:pt idx="7">
                  <c:v>-0.58392423035797747</c:v>
                </c:pt>
                <c:pt idx="8">
                  <c:v>-3.7658252207574483</c:v>
                </c:pt>
                <c:pt idx="9">
                  <c:v>-11.885858500000221</c:v>
                </c:pt>
                <c:pt idx="10">
                  <c:v>-2.3607379804488042</c:v>
                </c:pt>
                <c:pt idx="11">
                  <c:v>0.79546913718085543</c:v>
                </c:pt>
                <c:pt idx="12">
                  <c:v>7.7067565279703567</c:v>
                </c:pt>
                <c:pt idx="13">
                  <c:v>4.6823702525974298</c:v>
                </c:pt>
                <c:pt idx="14">
                  <c:v>-3.226966922646461</c:v>
                </c:pt>
                <c:pt idx="15">
                  <c:v>-1.2501706128517056</c:v>
                </c:pt>
                <c:pt idx="16">
                  <c:v>4.9547164825017624</c:v>
                </c:pt>
                <c:pt idx="17">
                  <c:v>12.78960381128357</c:v>
                </c:pt>
                <c:pt idx="18">
                  <c:v>8.8026135100769256</c:v>
                </c:pt>
                <c:pt idx="19">
                  <c:v>3.7909374537093128</c:v>
                </c:pt>
                <c:pt idx="20">
                  <c:v>9.2393803243780308</c:v>
                </c:pt>
                <c:pt idx="21">
                  <c:v>11.3822147908945</c:v>
                </c:pt>
                <c:pt idx="22">
                  <c:v>3.0698640990675385</c:v>
                </c:pt>
              </c:numCache>
            </c:numRef>
          </c:val>
          <c:smooth val="1"/>
        </c:ser>
        <c:ser>
          <c:idx val="4"/>
          <c:order val="3"/>
          <c:tx>
            <c:strRef>
              <c:f>'График 2.1.10'!$B$8</c:f>
              <c:strCache>
                <c:ptCount val="1"/>
                <c:pt idx="0">
                  <c:v>Финансовый счет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2.1.10'!$C$8:$Y$8</c:f>
              <c:numCache>
                <c:formatCode>0.0</c:formatCode>
                <c:ptCount val="23"/>
                <c:pt idx="0">
                  <c:v>15.751189910243477</c:v>
                </c:pt>
                <c:pt idx="1">
                  <c:v>18.565114970031139</c:v>
                </c:pt>
                <c:pt idx="2">
                  <c:v>1.3213954389175147</c:v>
                </c:pt>
                <c:pt idx="3">
                  <c:v>-1.756516955138139E-2</c:v>
                </c:pt>
                <c:pt idx="4">
                  <c:v>-6.6866127016666974</c:v>
                </c:pt>
                <c:pt idx="5">
                  <c:v>-2.2467338734394504</c:v>
                </c:pt>
                <c:pt idx="6">
                  <c:v>2.3678918341374966</c:v>
                </c:pt>
                <c:pt idx="7">
                  <c:v>9.152577388970748</c:v>
                </c:pt>
                <c:pt idx="8">
                  <c:v>13.705314971460758</c:v>
                </c:pt>
                <c:pt idx="9">
                  <c:v>3.6661101758129173</c:v>
                </c:pt>
                <c:pt idx="10">
                  <c:v>8.1576704073511284</c:v>
                </c:pt>
                <c:pt idx="11">
                  <c:v>2.7006467091597228</c:v>
                </c:pt>
                <c:pt idx="12">
                  <c:v>-3.2910222112506076</c:v>
                </c:pt>
                <c:pt idx="13">
                  <c:v>-4.7458212925839192</c:v>
                </c:pt>
                <c:pt idx="14">
                  <c:v>-13.838795323943073</c:v>
                </c:pt>
                <c:pt idx="15">
                  <c:v>-0.15724267698326558</c:v>
                </c:pt>
                <c:pt idx="16">
                  <c:v>8.8256675016785131</c:v>
                </c:pt>
                <c:pt idx="17">
                  <c:v>-11.906044262430578</c:v>
                </c:pt>
                <c:pt idx="18">
                  <c:v>-3.8991862019342962</c:v>
                </c:pt>
                <c:pt idx="19">
                  <c:v>-4.5890526063803305</c:v>
                </c:pt>
                <c:pt idx="20">
                  <c:v>0.42826653836704842</c:v>
                </c:pt>
                <c:pt idx="21">
                  <c:v>1.6890213485305121</c:v>
                </c:pt>
                <c:pt idx="22">
                  <c:v>-6.460913829108371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'График 2.1.10'!$B$12</c:f>
              <c:strCache>
                <c:ptCount val="1"/>
                <c:pt idx="0">
                  <c:v>Общий баланс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2.1.10'!$C$4:$Y$4</c:f>
              <c:numCache>
                <c:formatCode>mm/yyyy</c:formatCode>
                <c:ptCount val="23"/>
                <c:pt idx="0">
                  <c:v>39142</c:v>
                </c:pt>
                <c:pt idx="1">
                  <c:v>39234</c:v>
                </c:pt>
                <c:pt idx="2">
                  <c:v>39326</c:v>
                </c:pt>
                <c:pt idx="3">
                  <c:v>39417</c:v>
                </c:pt>
                <c:pt idx="4">
                  <c:v>39508</c:v>
                </c:pt>
                <c:pt idx="5">
                  <c:v>39600</c:v>
                </c:pt>
                <c:pt idx="6">
                  <c:v>39692</c:v>
                </c:pt>
                <c:pt idx="7">
                  <c:v>39783</c:v>
                </c:pt>
                <c:pt idx="8">
                  <c:v>39873</c:v>
                </c:pt>
                <c:pt idx="9">
                  <c:v>39965</c:v>
                </c:pt>
                <c:pt idx="10">
                  <c:v>40057</c:v>
                </c:pt>
                <c:pt idx="11">
                  <c:v>40148</c:v>
                </c:pt>
                <c:pt idx="12">
                  <c:v>40238</c:v>
                </c:pt>
                <c:pt idx="13">
                  <c:v>40330</c:v>
                </c:pt>
                <c:pt idx="14">
                  <c:v>40422</c:v>
                </c:pt>
                <c:pt idx="15">
                  <c:v>40513</c:v>
                </c:pt>
                <c:pt idx="16">
                  <c:v>40603</c:v>
                </c:pt>
                <c:pt idx="17">
                  <c:v>40695</c:v>
                </c:pt>
                <c:pt idx="18">
                  <c:v>40787</c:v>
                </c:pt>
                <c:pt idx="19">
                  <c:v>40878</c:v>
                </c:pt>
                <c:pt idx="20">
                  <c:v>40969</c:v>
                </c:pt>
                <c:pt idx="21">
                  <c:v>41061</c:v>
                </c:pt>
                <c:pt idx="22">
                  <c:v>41153</c:v>
                </c:pt>
              </c:numCache>
            </c:numRef>
          </c:cat>
          <c:val>
            <c:numRef>
              <c:f>'График 2.1.10'!$C$12:$Y$12</c:f>
              <c:numCache>
                <c:formatCode>0.0</c:formatCode>
                <c:ptCount val="23"/>
                <c:pt idx="0">
                  <c:v>10.817254275357463</c:v>
                </c:pt>
                <c:pt idx="1">
                  <c:v>3.3263451620840492</c:v>
                </c:pt>
                <c:pt idx="2">
                  <c:v>-16.094759390396071</c:v>
                </c:pt>
                <c:pt idx="3">
                  <c:v>-5.0736190560914256</c:v>
                </c:pt>
                <c:pt idx="4">
                  <c:v>3.8634008057168998</c:v>
                </c:pt>
                <c:pt idx="5">
                  <c:v>6.3025621396618119</c:v>
                </c:pt>
                <c:pt idx="6">
                  <c:v>3.2208368724193046</c:v>
                </c:pt>
                <c:pt idx="7">
                  <c:v>-6.1117077154538224</c:v>
                </c:pt>
                <c:pt idx="8">
                  <c:v>-2.5078906712792413</c:v>
                </c:pt>
                <c:pt idx="9">
                  <c:v>-3.8907855734024088</c:v>
                </c:pt>
                <c:pt idx="10">
                  <c:v>5.8675875975259206</c:v>
                </c:pt>
                <c:pt idx="11">
                  <c:v>5.7014173409798437</c:v>
                </c:pt>
                <c:pt idx="12">
                  <c:v>15.714613264920235</c:v>
                </c:pt>
                <c:pt idx="13">
                  <c:v>0.21957660592825087</c:v>
                </c:pt>
                <c:pt idx="14">
                  <c:v>6.1854533744608815E-2</c:v>
                </c:pt>
                <c:pt idx="15">
                  <c:v>0.6682166516282797</c:v>
                </c:pt>
                <c:pt idx="16">
                  <c:v>17.969184658577628</c:v>
                </c:pt>
                <c:pt idx="17">
                  <c:v>-2.869216333415106</c:v>
                </c:pt>
                <c:pt idx="18">
                  <c:v>-3.2184120771290181</c:v>
                </c:pt>
                <c:pt idx="19">
                  <c:v>-5.215970127034427</c:v>
                </c:pt>
                <c:pt idx="20">
                  <c:v>5.2465981152392116</c:v>
                </c:pt>
                <c:pt idx="21">
                  <c:v>0.94756886731277834</c:v>
                </c:pt>
                <c:pt idx="22">
                  <c:v>-7.4923529677322032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25472"/>
        <c:axId val="125627008"/>
      </c:lineChart>
      <c:catAx>
        <c:axId val="12562547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25627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562700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2801556055493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562547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2704242665869298E-2"/>
          <c:y val="0.82417462374165251"/>
          <c:w val="0.9605485232067511"/>
          <c:h val="0.175825376258347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39046629440128"/>
          <c:y val="0.10822556575337254"/>
          <c:w val="0.83841588226449704"/>
          <c:h val="0.6103921908490210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3.2.2.3'!$B$6</c:f>
              <c:strCache>
                <c:ptCount val="1"/>
                <c:pt idx="0">
                  <c:v>Накопленная средневзвешенная доходность НПФ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3.2.2.3'!$C$5:$P$5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'График 3.2.2.3'!$C$6:$P$6</c:f>
              <c:numCache>
                <c:formatCode>0.00</c:formatCode>
                <c:ptCount val="14"/>
                <c:pt idx="0">
                  <c:v>17.43</c:v>
                </c:pt>
                <c:pt idx="1">
                  <c:v>85.879946999999987</c:v>
                </c:pt>
                <c:pt idx="2">
                  <c:v>96.121932079699974</c:v>
                </c:pt>
                <c:pt idx="3">
                  <c:v>126.12858768789408</c:v>
                </c:pt>
                <c:pt idx="4">
                  <c:v>156.54288273191582</c:v>
                </c:pt>
                <c:pt idx="5">
                  <c:v>174.70611882933548</c:v>
                </c:pt>
                <c:pt idx="6">
                  <c:v>184.51312727154271</c:v>
                </c:pt>
                <c:pt idx="7">
                  <c:v>205.62400131509116</c:v>
                </c:pt>
                <c:pt idx="8">
                  <c:v>244.40768708197623</c:v>
                </c:pt>
                <c:pt idx="9">
                  <c:v>277.02309504863939</c:v>
                </c:pt>
                <c:pt idx="10">
                  <c:v>273.85610105023079</c:v>
                </c:pt>
                <c:pt idx="11">
                  <c:v>318.53190512573337</c:v>
                </c:pt>
                <c:pt idx="12">
                  <c:v>336.90545576075311</c:v>
                </c:pt>
                <c:pt idx="13">
                  <c:v>348.22130706495665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3.2.2.3'!$B$7</c:f>
              <c:strCache>
                <c:ptCount val="1"/>
                <c:pt idx="0">
                  <c:v>Накопленная инфляция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3.2.2.3'!$C$5:$P$5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'График 3.2.2.3'!$C$7:$P$7</c:f>
              <c:numCache>
                <c:formatCode>0.00</c:formatCode>
                <c:ptCount val="14"/>
                <c:pt idx="0">
                  <c:v>1.9000000000000057</c:v>
                </c:pt>
                <c:pt idx="1">
                  <c:v>20.140100000000018</c:v>
                </c:pt>
                <c:pt idx="2">
                  <c:v>31.91382980000003</c:v>
                </c:pt>
                <c:pt idx="3">
                  <c:v>40.356314907200044</c:v>
                </c:pt>
                <c:pt idx="4">
                  <c:v>49.619831691075234</c:v>
                </c:pt>
                <c:pt idx="5">
                  <c:v>59.793980246068344</c:v>
                </c:pt>
                <c:pt idx="6">
                  <c:v>70.500176922554942</c:v>
                </c:pt>
                <c:pt idx="7">
                  <c:v>83.287690191746549</c:v>
                </c:pt>
                <c:pt idx="8">
                  <c:v>98.683856167853264</c:v>
                </c:pt>
                <c:pt idx="9">
                  <c:v>136.03642112740965</c:v>
                </c:pt>
                <c:pt idx="10">
                  <c:v>158.45988113451358</c:v>
                </c:pt>
                <c:pt idx="11">
                  <c:v>174.48439376485339</c:v>
                </c:pt>
                <c:pt idx="12">
                  <c:v>195.89417647851195</c:v>
                </c:pt>
                <c:pt idx="13">
                  <c:v>217.79034553792184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90880"/>
        <c:axId val="142892416"/>
      </c:lineChart>
      <c:catAx>
        <c:axId val="1428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28924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289241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900" b="0"/>
                </a:pPr>
                <a:r>
                  <a:rPr lang="ru-RU" sz="900" b="0"/>
                  <a:t>%</a:t>
                </a:r>
              </a:p>
            </c:rich>
          </c:tx>
          <c:layout>
            <c:manualLayout>
              <c:xMode val="edge"/>
              <c:yMode val="edge"/>
              <c:x val="1.0596414809850888E-3"/>
              <c:y val="0.3679667314312983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2890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5171162115373872E-2"/>
          <c:y val="0.84415948006499186"/>
          <c:w val="0.89329396325459309"/>
          <c:h val="0.1428575973457862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87708968811323E-2"/>
          <c:y val="7.4548702245552642E-2"/>
          <c:w val="0.90485115036296138"/>
          <c:h val="0.7454278215223096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3.2.2.4'!$C$4</c:f>
              <c:strCache>
                <c:ptCount val="1"/>
                <c:pt idx="0">
                  <c:v>Ноты НБРК</c:v>
                </c:pt>
              </c:strCache>
            </c:strRef>
          </c:tx>
          <c:marker>
            <c:symbol val="none"/>
          </c:marker>
          <c:cat>
            <c:numRef>
              <c:f>'График 3.2.2.4'!$B$5:$B$61</c:f>
              <c:numCache>
                <c:formatCode>mmm\-yy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'График 3.2.2.4'!$C$5:$C$61</c:f>
              <c:numCache>
                <c:formatCode>_(* #,##0.00_);[Blue]_(* \-#,##0.00_);_(* ""??_);_(@_)</c:formatCode>
                <c:ptCount val="57"/>
                <c:pt idx="0">
                  <c:v>6.05</c:v>
                </c:pt>
                <c:pt idx="1">
                  <c:v>6.3</c:v>
                </c:pt>
                <c:pt idx="2">
                  <c:v>6.19</c:v>
                </c:pt>
                <c:pt idx="3">
                  <c:v>6.28</c:v>
                </c:pt>
                <c:pt idx="4">
                  <c:v>6.07</c:v>
                </c:pt>
                <c:pt idx="5">
                  <c:v>5.92</c:v>
                </c:pt>
                <c:pt idx="6">
                  <c:v>6.13</c:v>
                </c:pt>
                <c:pt idx="7">
                  <c:v>6.57</c:v>
                </c:pt>
                <c:pt idx="8">
                  <c:v>7</c:v>
                </c:pt>
                <c:pt idx="9">
                  <c:v>6.13</c:v>
                </c:pt>
                <c:pt idx="10">
                  <c:v>6</c:v>
                </c:pt>
                <c:pt idx="11">
                  <c:v>5.82</c:v>
                </c:pt>
                <c:pt idx="12">
                  <c:v>6.17</c:v>
                </c:pt>
                <c:pt idx="13">
                  <c:v>5.92</c:v>
                </c:pt>
                <c:pt idx="14">
                  <c:v>5.92</c:v>
                </c:pt>
                <c:pt idx="15">
                  <c:v>5.85</c:v>
                </c:pt>
                <c:pt idx="16">
                  <c:v>5.3</c:v>
                </c:pt>
                <c:pt idx="17">
                  <c:v>4.2699999999999996</c:v>
                </c:pt>
                <c:pt idx="18">
                  <c:v>3.06</c:v>
                </c:pt>
                <c:pt idx="19">
                  <c:v>2.58</c:v>
                </c:pt>
                <c:pt idx="20">
                  <c:v>2.58</c:v>
                </c:pt>
                <c:pt idx="21">
                  <c:v>2.63</c:v>
                </c:pt>
                <c:pt idx="22">
                  <c:v>2.5099999999999998</c:v>
                </c:pt>
                <c:pt idx="23">
                  <c:v>2.23</c:v>
                </c:pt>
                <c:pt idx="24">
                  <c:v>1.96</c:v>
                </c:pt>
                <c:pt idx="25">
                  <c:v>1.72</c:v>
                </c:pt>
                <c:pt idx="26">
                  <c:v>1.55</c:v>
                </c:pt>
                <c:pt idx="27">
                  <c:v>1.39</c:v>
                </c:pt>
                <c:pt idx="28">
                  <c:v>1.01</c:v>
                </c:pt>
                <c:pt idx="29">
                  <c:v>1.28</c:v>
                </c:pt>
                <c:pt idx="30">
                  <c:v>1.33</c:v>
                </c:pt>
                <c:pt idx="31">
                  <c:v>1.1499999999999999</c:v>
                </c:pt>
                <c:pt idx="32">
                  <c:v>1.1599999999999999</c:v>
                </c:pt>
                <c:pt idx="33">
                  <c:v>1.33</c:v>
                </c:pt>
                <c:pt idx="34">
                  <c:v>1.1499999999999999</c:v>
                </c:pt>
                <c:pt idx="35">
                  <c:v>1.1599999999999999</c:v>
                </c:pt>
                <c:pt idx="36">
                  <c:v>1.1399999999999999</c:v>
                </c:pt>
                <c:pt idx="37">
                  <c:v>1.29</c:v>
                </c:pt>
                <c:pt idx="38">
                  <c:v>0.92</c:v>
                </c:pt>
                <c:pt idx="39">
                  <c:v>1.17</c:v>
                </c:pt>
                <c:pt idx="40">
                  <c:v>1.31</c:v>
                </c:pt>
                <c:pt idx="41">
                  <c:v>1.1000000000000001</c:v>
                </c:pt>
                <c:pt idx="42">
                  <c:v>1.05</c:v>
                </c:pt>
                <c:pt idx="43">
                  <c:v>1.5</c:v>
                </c:pt>
                <c:pt idx="44">
                  <c:v>1.4</c:v>
                </c:pt>
                <c:pt idx="45">
                  <c:v>1.54</c:v>
                </c:pt>
                <c:pt idx="46">
                  <c:v>1.1399999999999999</c:v>
                </c:pt>
                <c:pt idx="47">
                  <c:v>1.27</c:v>
                </c:pt>
                <c:pt idx="48">
                  <c:v>1.39</c:v>
                </c:pt>
                <c:pt idx="49">
                  <c:v>1.38</c:v>
                </c:pt>
                <c:pt idx="50">
                  <c:v>1.55</c:v>
                </c:pt>
                <c:pt idx="51">
                  <c:v>1.33</c:v>
                </c:pt>
                <c:pt idx="52">
                  <c:v>1.51</c:v>
                </c:pt>
                <c:pt idx="53">
                  <c:v>1.56</c:v>
                </c:pt>
                <c:pt idx="54">
                  <c:v>1.42</c:v>
                </c:pt>
                <c:pt idx="55">
                  <c:v>1.23</c:v>
                </c:pt>
                <c:pt idx="56">
                  <c:v>1.61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3.2.2.4'!$D$4</c:f>
              <c:strCache>
                <c:ptCount val="1"/>
                <c:pt idx="0">
                  <c:v>МЕККАМ</c:v>
                </c:pt>
              </c:strCache>
            </c:strRef>
          </c:tx>
          <c:marker>
            <c:symbol val="none"/>
          </c:marker>
          <c:cat>
            <c:numRef>
              <c:f>'График 3.2.2.4'!$B$5:$B$61</c:f>
              <c:numCache>
                <c:formatCode>mmm\-yy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'График 3.2.2.4'!$D$5:$D$96</c:f>
              <c:numCache>
                <c:formatCode>_(* #,##0.00_);[Blue]_(* \-#,##0.00_);_(* ""??_);_(@_)</c:formatCode>
                <c:ptCount val="92"/>
                <c:pt idx="0">
                  <c:v>8.3438551873965743</c:v>
                </c:pt>
                <c:pt idx="1">
                  <c:v>8.1525775936982861</c:v>
                </c:pt>
                <c:pt idx="2">
                  <c:v>7.9612999999999987</c:v>
                </c:pt>
                <c:pt idx="3">
                  <c:v>7.7706499999999998</c:v>
                </c:pt>
                <c:pt idx="4">
                  <c:v>7.580000000000001</c:v>
                </c:pt>
                <c:pt idx="5">
                  <c:v>7.4178898326798919</c:v>
                </c:pt>
                <c:pt idx="6">
                  <c:v>7.4781404453839144</c:v>
                </c:pt>
                <c:pt idx="7">
                  <c:v>6.8255411922113733</c:v>
                </c:pt>
                <c:pt idx="8">
                  <c:v>7.3226125022457929</c:v>
                </c:pt>
                <c:pt idx="9">
                  <c:v>7.3717578135728568</c:v>
                </c:pt>
                <c:pt idx="10">
                  <c:v>7.4146072097918285</c:v>
                </c:pt>
                <c:pt idx="11">
                  <c:v>7.3778688858874943</c:v>
                </c:pt>
                <c:pt idx="12">
                  <c:v>7.5</c:v>
                </c:pt>
                <c:pt idx="13">
                  <c:v>7.4999999999999991</c:v>
                </c:pt>
                <c:pt idx="14">
                  <c:v>6.0012578056326067</c:v>
                </c:pt>
                <c:pt idx="15">
                  <c:v>5.2518867084489109</c:v>
                </c:pt>
                <c:pt idx="16">
                  <c:v>4.8772011598570622</c:v>
                </c:pt>
                <c:pt idx="17">
                  <c:v>4.6898583855611378</c:v>
                </c:pt>
                <c:pt idx="18">
                  <c:v>4.5961869984131756</c:v>
                </c:pt>
                <c:pt idx="19">
                  <c:v>4.5493513048391954</c:v>
                </c:pt>
                <c:pt idx="20">
                  <c:v>4.5025156112652143</c:v>
                </c:pt>
                <c:pt idx="21">
                  <c:v>4.9951730484353467</c:v>
                </c:pt>
                <c:pt idx="22">
                  <c:v>4.2842919275791136</c:v>
                </c:pt>
                <c:pt idx="23">
                  <c:v>3.0641198201257307</c:v>
                </c:pt>
                <c:pt idx="24">
                  <c:v>3</c:v>
                </c:pt>
                <c:pt idx="25">
                  <c:v>2.7099999999999995</c:v>
                </c:pt>
                <c:pt idx="26">
                  <c:v>2.35</c:v>
                </c:pt>
                <c:pt idx="27">
                  <c:v>1.9551357999254242</c:v>
                </c:pt>
                <c:pt idx="28">
                  <c:v>1.86</c:v>
                </c:pt>
                <c:pt idx="29">
                  <c:v>2</c:v>
                </c:pt>
                <c:pt idx="30">
                  <c:v>1.9899999999999998</c:v>
                </c:pt>
                <c:pt idx="31">
                  <c:v>1.4954432893386809</c:v>
                </c:pt>
                <c:pt idx="32">
                  <c:v>1.6835471707872642</c:v>
                </c:pt>
                <c:pt idx="33">
                  <c:v>1.9399999999999997</c:v>
                </c:pt>
                <c:pt idx="34">
                  <c:v>1.8599999999999999</c:v>
                </c:pt>
                <c:pt idx="35">
                  <c:v>1.79</c:v>
                </c:pt>
                <c:pt idx="36">
                  <c:v>1.72</c:v>
                </c:pt>
                <c:pt idx="37">
                  <c:v>1.64</c:v>
                </c:pt>
                <c:pt idx="38">
                  <c:v>1.57</c:v>
                </c:pt>
                <c:pt idx="39">
                  <c:v>1.62</c:v>
                </c:pt>
                <c:pt idx="40">
                  <c:v>1.645</c:v>
                </c:pt>
                <c:pt idx="41">
                  <c:v>1.67</c:v>
                </c:pt>
                <c:pt idx="42">
                  <c:v>1.6000000000000003</c:v>
                </c:pt>
                <c:pt idx="43">
                  <c:v>1.6000000000000003</c:v>
                </c:pt>
                <c:pt idx="44">
                  <c:v>1.6000000000000003</c:v>
                </c:pt>
                <c:pt idx="45">
                  <c:v>1.6</c:v>
                </c:pt>
                <c:pt idx="46">
                  <c:v>1.66</c:v>
                </c:pt>
                <c:pt idx="47">
                  <c:v>1.62</c:v>
                </c:pt>
                <c:pt idx="48">
                  <c:v>2.02</c:v>
                </c:pt>
                <c:pt idx="49">
                  <c:v>2.04</c:v>
                </c:pt>
                <c:pt idx="50">
                  <c:v>1.9849999999999999</c:v>
                </c:pt>
                <c:pt idx="51">
                  <c:v>1.93</c:v>
                </c:pt>
                <c:pt idx="52">
                  <c:v>2.13</c:v>
                </c:pt>
                <c:pt idx="53">
                  <c:v>2.085</c:v>
                </c:pt>
                <c:pt idx="54">
                  <c:v>2.04</c:v>
                </c:pt>
                <c:pt idx="55">
                  <c:v>2.0159455480858197</c:v>
                </c:pt>
                <c:pt idx="56">
                  <c:v>2.3090037420407565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3.2.2.4'!$E$4</c:f>
              <c:strCache>
                <c:ptCount val="1"/>
                <c:pt idx="0">
                  <c:v>МЕОКАМ</c:v>
                </c:pt>
              </c:strCache>
            </c:strRef>
          </c:tx>
          <c:marker>
            <c:symbol val="none"/>
          </c:marker>
          <c:cat>
            <c:numRef>
              <c:f>'График 3.2.2.4'!$B$5:$B$61</c:f>
              <c:numCache>
                <c:formatCode>mmm\-yy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'График 3.2.2.4'!$E$5:$E$61</c:f>
              <c:numCache>
                <c:formatCode>_(* #,##0.00_);_(* \(#,##0.00\);_(* ""_);_(@_)</c:formatCode>
                <c:ptCount val="57"/>
                <c:pt idx="0">
                  <c:v>8.5149197265624927</c:v>
                </c:pt>
                <c:pt idx="1">
                  <c:v>8.680624999999992</c:v>
                </c:pt>
                <c:pt idx="2">
                  <c:v>8.811015624999996</c:v>
                </c:pt>
                <c:pt idx="3">
                  <c:v>8.94140625</c:v>
                </c:pt>
                <c:pt idx="4">
                  <c:v>8.680624999999992</c:v>
                </c:pt>
                <c:pt idx="5">
                  <c:v>8.4203125000000014</c:v>
                </c:pt>
                <c:pt idx="6">
                  <c:v>8.160000000000009</c:v>
                </c:pt>
                <c:pt idx="7">
                  <c:v>8.4679622652824946</c:v>
                </c:pt>
                <c:pt idx="8">
                  <c:v>8.5350666309333665</c:v>
                </c:pt>
                <c:pt idx="9">
                  <c:v>8.8895886562120392</c:v>
                </c:pt>
                <c:pt idx="10">
                  <c:v>8.7327562500000084</c:v>
                </c:pt>
                <c:pt idx="11">
                  <c:v>8.8892250000000246</c:v>
                </c:pt>
                <c:pt idx="12">
                  <c:v>8.8497873116751613</c:v>
                </c:pt>
                <c:pt idx="13">
                  <c:v>8.8892250000000246</c:v>
                </c:pt>
                <c:pt idx="14">
                  <c:v>8.4098400000000169</c:v>
                </c:pt>
                <c:pt idx="15">
                  <c:v>8.0910916292404824</c:v>
                </c:pt>
                <c:pt idx="16">
                  <c:v>7.6406250000000275</c:v>
                </c:pt>
                <c:pt idx="17">
                  <c:v>7.4332249999999931</c:v>
                </c:pt>
                <c:pt idx="18">
                  <c:v>6.4202399999999926</c:v>
                </c:pt>
                <c:pt idx="19">
                  <c:v>5.2051802499261832</c:v>
                </c:pt>
                <c:pt idx="20">
                  <c:v>5.5756250000000165</c:v>
                </c:pt>
                <c:pt idx="21">
                  <c:v>6.0899999999999892</c:v>
                </c:pt>
                <c:pt idx="22">
                  <c:v>5.2675999999999874</c:v>
                </c:pt>
                <c:pt idx="23">
                  <c:v>5.2139519874477074</c:v>
                </c:pt>
                <c:pt idx="24">
                  <c:v>5.0624999999999858</c:v>
                </c:pt>
                <c:pt idx="25">
                  <c:v>5.2675999999999883</c:v>
                </c:pt>
                <c:pt idx="26">
                  <c:v>3.6324000000000041</c:v>
                </c:pt>
                <c:pt idx="27">
                  <c:v>3.7594900990098963</c:v>
                </c:pt>
                <c:pt idx="28">
                  <c:v>4.669680177105846</c:v>
                </c:pt>
                <c:pt idx="29">
                  <c:v>3.6324000000000041</c:v>
                </c:pt>
                <c:pt idx="30">
                  <c:v>4.5506249999999824</c:v>
                </c:pt>
                <c:pt idx="31">
                  <c:v>4.4363343749999977</c:v>
                </c:pt>
                <c:pt idx="32">
                  <c:v>4.4166804274842244</c:v>
                </c:pt>
                <c:pt idx="33">
                  <c:v>3.9380250000000245</c:v>
                </c:pt>
                <c:pt idx="34">
                  <c:v>3.6326250000000115</c:v>
                </c:pt>
                <c:pt idx="35">
                  <c:v>3.479925000000005</c:v>
                </c:pt>
                <c:pt idx="36">
                  <c:v>3.4035750000000018</c:v>
                </c:pt>
                <c:pt idx="37">
                  <c:v>3.3272249999999985</c:v>
                </c:pt>
                <c:pt idx="38">
                  <c:v>3.3272249999999985</c:v>
                </c:pt>
                <c:pt idx="39">
                  <c:v>2.262656249999992</c:v>
                </c:pt>
                <c:pt idx="40">
                  <c:v>3.2255999999999996</c:v>
                </c:pt>
                <c:pt idx="41">
                  <c:v>3.5308499999999934</c:v>
                </c:pt>
                <c:pt idx="42">
                  <c:v>3.8360999999999872</c:v>
                </c:pt>
                <c:pt idx="43">
                  <c:v>3.2764062500000368</c:v>
                </c:pt>
                <c:pt idx="44">
                  <c:v>3.1240250000000174</c:v>
                </c:pt>
                <c:pt idx="45">
                  <c:v>2.0100000000000051</c:v>
                </c:pt>
                <c:pt idx="46">
                  <c:v>3.0224999999999795</c:v>
                </c:pt>
                <c:pt idx="47">
                  <c:v>3.1240250000000174</c:v>
                </c:pt>
                <c:pt idx="48">
                  <c:v>3.5306250000000143</c:v>
                </c:pt>
                <c:pt idx="49">
                  <c:v>3.8360999999999876</c:v>
                </c:pt>
                <c:pt idx="50">
                  <c:v>4.0510203211451197</c:v>
                </c:pt>
                <c:pt idx="51">
                  <c:v>2.0100000000000051</c:v>
                </c:pt>
                <c:pt idx="52">
                  <c:v>3.5306250000000148</c:v>
                </c:pt>
                <c:pt idx="53">
                  <c:v>4.2440999999999738</c:v>
                </c:pt>
                <c:pt idx="54">
                  <c:v>4.2422668444564291</c:v>
                </c:pt>
                <c:pt idx="55">
                  <c:v>3.9375387941521756</c:v>
                </c:pt>
                <c:pt idx="56">
                  <c:v>4.5945019313455537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3.2.2.4'!$F$4</c:f>
              <c:strCache>
                <c:ptCount val="1"/>
                <c:pt idx="0">
                  <c:v>МЕУКАМ</c:v>
                </c:pt>
              </c:strCache>
            </c:strRef>
          </c:tx>
          <c:marker>
            <c:symbol val="none"/>
          </c:marker>
          <c:cat>
            <c:numRef>
              <c:f>'График 3.2.2.4'!$B$5:$B$61</c:f>
              <c:numCache>
                <c:formatCode>mmm\-yy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'График 3.2.2.4'!$F$5:$F$61</c:f>
              <c:numCache>
                <c:formatCode>_(* #,##0.00_);_(* \(#,##0.00\);_(* ""_);_(@_)</c:formatCode>
                <c:ptCount val="57"/>
                <c:pt idx="0">
                  <c:v>9.5096608014220489</c:v>
                </c:pt>
                <c:pt idx="1">
                  <c:v>9.3876304007110249</c:v>
                </c:pt>
                <c:pt idx="2">
                  <c:v>9.3266152003555121</c:v>
                </c:pt>
                <c:pt idx="3">
                  <c:v>9.2655999999999992</c:v>
                </c:pt>
                <c:pt idx="4">
                  <c:v>9.0077999999999996</c:v>
                </c:pt>
                <c:pt idx="5">
                  <c:v>8.8788999999999998</c:v>
                </c:pt>
                <c:pt idx="6">
                  <c:v>8.8144500000000008</c:v>
                </c:pt>
                <c:pt idx="7">
                  <c:v>8.7822250000000004</c:v>
                </c:pt>
                <c:pt idx="8">
                  <c:v>8.7661125000000002</c:v>
                </c:pt>
                <c:pt idx="9">
                  <c:v>8.7580562499999992</c:v>
                </c:pt>
                <c:pt idx="10">
                  <c:v>8.75</c:v>
                </c:pt>
                <c:pt idx="11">
                  <c:v>8.75</c:v>
                </c:pt>
                <c:pt idx="12">
                  <c:v>8.75</c:v>
                </c:pt>
                <c:pt idx="13">
                  <c:v>8.75</c:v>
                </c:pt>
                <c:pt idx="14">
                  <c:v>8.7169172932330827</c:v>
                </c:pt>
                <c:pt idx="15">
                  <c:v>8.1527595290785015</c:v>
                </c:pt>
                <c:pt idx="16">
                  <c:v>8.0803190485180263</c:v>
                </c:pt>
                <c:pt idx="17">
                  <c:v>7.7546590247236429</c:v>
                </c:pt>
                <c:pt idx="18">
                  <c:v>6.5609845031905198</c:v>
                </c:pt>
                <c:pt idx="19">
                  <c:v>5.5440633125082677</c:v>
                </c:pt>
                <c:pt idx="20">
                  <c:v>6.3329039170418744</c:v>
                </c:pt>
                <c:pt idx="21">
                  <c:v>6.8002853706362067</c:v>
                </c:pt>
                <c:pt idx="22">
                  <c:v>6.5</c:v>
                </c:pt>
                <c:pt idx="23">
                  <c:v>6.8000000000000114</c:v>
                </c:pt>
                <c:pt idx="24">
                  <c:v>6</c:v>
                </c:pt>
                <c:pt idx="25">
                  <c:v>6.6999999999999886</c:v>
                </c:pt>
                <c:pt idx="26">
                  <c:v>6.5</c:v>
                </c:pt>
                <c:pt idx="27">
                  <c:v>6.0190697763115235</c:v>
                </c:pt>
                <c:pt idx="28">
                  <c:v>5.5381395526230479</c:v>
                </c:pt>
                <c:pt idx="29">
                  <c:v>6</c:v>
                </c:pt>
                <c:pt idx="30">
                  <c:v>6.5</c:v>
                </c:pt>
                <c:pt idx="31">
                  <c:v>5.9684210526315846</c:v>
                </c:pt>
                <c:pt idx="32">
                  <c:v>5.768486519860943</c:v>
                </c:pt>
                <c:pt idx="33">
                  <c:v>5.5093889241020042</c:v>
                </c:pt>
                <c:pt idx="34">
                  <c:v>5.6000000000000085</c:v>
                </c:pt>
                <c:pt idx="35">
                  <c:v>5.3750000000000071</c:v>
                </c:pt>
                <c:pt idx="36">
                  <c:v>5.1500000000000057</c:v>
                </c:pt>
                <c:pt idx="37">
                  <c:v>4.7580529388036021</c:v>
                </c:pt>
                <c:pt idx="38">
                  <c:v>4.3661058776071986</c:v>
                </c:pt>
                <c:pt idx="39">
                  <c:v>5.2999999999999972</c:v>
                </c:pt>
                <c:pt idx="40">
                  <c:v>4.5441457001535719</c:v>
                </c:pt>
                <c:pt idx="41">
                  <c:v>4.8523950249222372</c:v>
                </c:pt>
                <c:pt idx="42">
                  <c:v>4.9700000000000131</c:v>
                </c:pt>
                <c:pt idx="43">
                  <c:v>4.9400304440684408</c:v>
                </c:pt>
                <c:pt idx="44">
                  <c:v>4.4577200225182958</c:v>
                </c:pt>
                <c:pt idx="45">
                  <c:v>5.2316568056160504</c:v>
                </c:pt>
                <c:pt idx="46">
                  <c:v>5</c:v>
                </c:pt>
                <c:pt idx="47">
                  <c:v>5.1641095529688386</c:v>
                </c:pt>
                <c:pt idx="48">
                  <c:v>5.1689113893835685</c:v>
                </c:pt>
                <c:pt idx="49">
                  <c:v>5.3137784962359218</c:v>
                </c:pt>
                <c:pt idx="50">
                  <c:v>5.4266666666666623</c:v>
                </c:pt>
                <c:pt idx="51">
                  <c:v>5.3260869565217392</c:v>
                </c:pt>
                <c:pt idx="52">
                  <c:v>4.9473430996527981</c:v>
                </c:pt>
                <c:pt idx="53">
                  <c:v>4.8930093126175294</c:v>
                </c:pt>
                <c:pt idx="54">
                  <c:v>5.1583771148231303</c:v>
                </c:pt>
                <c:pt idx="55">
                  <c:v>5.0017619036773109</c:v>
                </c:pt>
                <c:pt idx="56">
                  <c:v>5.6393888032941923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3.2.2.4'!$G$4</c:f>
              <c:strCache>
                <c:ptCount val="1"/>
                <c:pt idx="0">
                  <c:v>Инфляция*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'График 3.2.2.4'!$B$5:$B$61</c:f>
              <c:numCache>
                <c:formatCode>mmm\-yy</c:formatCode>
                <c:ptCount val="57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</c:numCache>
            </c:numRef>
          </c:cat>
          <c:val>
            <c:numRef>
              <c:f>'График 3.2.2.4'!$G$5:$G$61</c:f>
              <c:numCache>
                <c:formatCode>0.0</c:formatCode>
                <c:ptCount val="57"/>
                <c:pt idx="0">
                  <c:v>18.700000000000003</c:v>
                </c:pt>
                <c:pt idx="1">
                  <c:v>18.799999999999997</c:v>
                </c:pt>
                <c:pt idx="2">
                  <c:v>18.700000000000003</c:v>
                </c:pt>
                <c:pt idx="3">
                  <c:v>19.099999999999994</c:v>
                </c:pt>
                <c:pt idx="4">
                  <c:v>19.5</c:v>
                </c:pt>
                <c:pt idx="5">
                  <c:v>20</c:v>
                </c:pt>
                <c:pt idx="6">
                  <c:v>20</c:v>
                </c:pt>
                <c:pt idx="7">
                  <c:v>20.099999999999994</c:v>
                </c:pt>
                <c:pt idx="8">
                  <c:v>18.200000000000003</c:v>
                </c:pt>
                <c:pt idx="9">
                  <c:v>13.900000000000006</c:v>
                </c:pt>
                <c:pt idx="10">
                  <c:v>11.299999999999997</c:v>
                </c:pt>
                <c:pt idx="11">
                  <c:v>9.5</c:v>
                </c:pt>
                <c:pt idx="12">
                  <c:v>8.7000000000000028</c:v>
                </c:pt>
                <c:pt idx="13">
                  <c:v>8.7000000000000028</c:v>
                </c:pt>
                <c:pt idx="14">
                  <c:v>8.9000000000000057</c:v>
                </c:pt>
                <c:pt idx="15">
                  <c:v>8.7999999999999972</c:v>
                </c:pt>
                <c:pt idx="16">
                  <c:v>8.4000000000000057</c:v>
                </c:pt>
                <c:pt idx="17">
                  <c:v>7.5999999999999943</c:v>
                </c:pt>
                <c:pt idx="18">
                  <c:v>6.9000000000000057</c:v>
                </c:pt>
                <c:pt idx="19">
                  <c:v>6.2000000000000028</c:v>
                </c:pt>
                <c:pt idx="20">
                  <c:v>6</c:v>
                </c:pt>
                <c:pt idx="21">
                  <c:v>5.7999999999999972</c:v>
                </c:pt>
                <c:pt idx="22">
                  <c:v>5.7999999999999972</c:v>
                </c:pt>
                <c:pt idx="23">
                  <c:v>6.2000000000000028</c:v>
                </c:pt>
                <c:pt idx="24">
                  <c:v>7.2999999999999972</c:v>
                </c:pt>
                <c:pt idx="25">
                  <c:v>7.4000000000000057</c:v>
                </c:pt>
                <c:pt idx="26">
                  <c:v>7.2000000000000028</c:v>
                </c:pt>
                <c:pt idx="27">
                  <c:v>7.0999999999999943</c:v>
                </c:pt>
                <c:pt idx="28">
                  <c:v>7</c:v>
                </c:pt>
                <c:pt idx="29">
                  <c:v>6.7999999999999972</c:v>
                </c:pt>
                <c:pt idx="30">
                  <c:v>6.7000000000000028</c:v>
                </c:pt>
                <c:pt idx="31">
                  <c:v>6.5</c:v>
                </c:pt>
                <c:pt idx="32">
                  <c:v>6.7000000000000028</c:v>
                </c:pt>
                <c:pt idx="33">
                  <c:v>7.2999999999999972</c:v>
                </c:pt>
                <c:pt idx="34">
                  <c:v>7.7000000000000028</c:v>
                </c:pt>
                <c:pt idx="35">
                  <c:v>7.7999999999999972</c:v>
                </c:pt>
                <c:pt idx="36">
                  <c:v>8.0999999999999943</c:v>
                </c:pt>
                <c:pt idx="37">
                  <c:v>8.7999999999999972</c:v>
                </c:pt>
                <c:pt idx="38">
                  <c:v>8.5999999999999943</c:v>
                </c:pt>
                <c:pt idx="39">
                  <c:v>8.4000000000000057</c:v>
                </c:pt>
                <c:pt idx="40">
                  <c:v>8.2999999999999972</c:v>
                </c:pt>
                <c:pt idx="41">
                  <c:v>8.4000000000000057</c:v>
                </c:pt>
                <c:pt idx="42">
                  <c:v>8.5</c:v>
                </c:pt>
                <c:pt idx="43">
                  <c:v>9</c:v>
                </c:pt>
                <c:pt idx="44">
                  <c:v>8.7000000000000028</c:v>
                </c:pt>
                <c:pt idx="45">
                  <c:v>8</c:v>
                </c:pt>
                <c:pt idx="46">
                  <c:v>7.7999999999999972</c:v>
                </c:pt>
                <c:pt idx="47">
                  <c:v>7.4000000000000057</c:v>
                </c:pt>
                <c:pt idx="48">
                  <c:v>5.9000000000000057</c:v>
                </c:pt>
                <c:pt idx="49">
                  <c:v>4.7000000000000028</c:v>
                </c:pt>
                <c:pt idx="50">
                  <c:v>4.5999999999999943</c:v>
                </c:pt>
                <c:pt idx="51">
                  <c:v>4.7999999999999972</c:v>
                </c:pt>
                <c:pt idx="52">
                  <c:v>5</c:v>
                </c:pt>
                <c:pt idx="53">
                  <c:v>4.9000000000000057</c:v>
                </c:pt>
                <c:pt idx="54">
                  <c:v>4.7000000000000028</c:v>
                </c:pt>
                <c:pt idx="55">
                  <c:v>4.7000000000000028</c:v>
                </c:pt>
                <c:pt idx="5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39296"/>
        <c:axId val="144045184"/>
      </c:lineChart>
      <c:dateAx>
        <c:axId val="144039296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144045184"/>
        <c:crosses val="autoZero"/>
        <c:auto val="1"/>
        <c:lblOffset val="100"/>
        <c:baseTimeUnit val="months"/>
      </c:dateAx>
      <c:valAx>
        <c:axId val="14404518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44039296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0"/>
          <c:y val="0.90353358710770648"/>
          <c:w val="1"/>
          <c:h val="9.6466362757286928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946138548008"/>
          <c:y val="5.8823754686560537E-2"/>
          <c:w val="0.81531645030857625"/>
          <c:h val="0.5934661108537903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3.2.2.5'!$C$4</c:f>
              <c:strCache>
                <c:ptCount val="1"/>
                <c:pt idx="0">
                  <c:v>Деньги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3.2.2.5'!$C$5:$C$14</c:f>
              <c:numCache>
                <c:formatCode>General</c:formatCode>
                <c:ptCount val="10"/>
                <c:pt idx="0">
                  <c:v>1.64</c:v>
                </c:pt>
                <c:pt idx="1">
                  <c:v>1.88</c:v>
                </c:pt>
                <c:pt idx="2">
                  <c:v>2.11</c:v>
                </c:pt>
                <c:pt idx="3">
                  <c:v>1.78</c:v>
                </c:pt>
                <c:pt idx="4">
                  <c:v>2.11</c:v>
                </c:pt>
                <c:pt idx="5">
                  <c:v>1.44</c:v>
                </c:pt>
                <c:pt idx="6">
                  <c:v>1.49</c:v>
                </c:pt>
                <c:pt idx="7">
                  <c:v>1.98</c:v>
                </c:pt>
                <c:pt idx="8">
                  <c:v>1.33</c:v>
                </c:pt>
                <c:pt idx="9">
                  <c:v>2.16</c:v>
                </c:pt>
              </c:numCache>
            </c:numRef>
          </c:val>
        </c:ser>
        <c:ser>
          <c:idx val="1"/>
          <c:order val="1"/>
          <c:tx>
            <c:strRef>
              <c:f>'График 3.2.2.5'!$D$4</c:f>
              <c:strCache>
                <c:ptCount val="1"/>
                <c:pt idx="0">
                  <c:v>ГЦБ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3.2.2.5'!$D$5:$D$14</c:f>
              <c:numCache>
                <c:formatCode>General</c:formatCode>
                <c:ptCount val="10"/>
                <c:pt idx="0">
                  <c:v>44.97</c:v>
                </c:pt>
                <c:pt idx="1">
                  <c:v>46.86</c:v>
                </c:pt>
                <c:pt idx="2">
                  <c:v>48.43</c:v>
                </c:pt>
                <c:pt idx="3">
                  <c:v>49.09</c:v>
                </c:pt>
                <c:pt idx="4">
                  <c:v>50.03</c:v>
                </c:pt>
                <c:pt idx="5">
                  <c:v>50.79</c:v>
                </c:pt>
                <c:pt idx="6">
                  <c:v>50.03</c:v>
                </c:pt>
                <c:pt idx="7">
                  <c:v>49.89</c:v>
                </c:pt>
                <c:pt idx="8">
                  <c:v>49.15</c:v>
                </c:pt>
                <c:pt idx="9">
                  <c:v>48.22</c:v>
                </c:pt>
              </c:numCache>
            </c:numRef>
          </c:val>
        </c:ser>
        <c:ser>
          <c:idx val="2"/>
          <c:order val="2"/>
          <c:tx>
            <c:strRef>
              <c:f>'График 3.2.2.5'!$E$4</c:f>
              <c:strCache>
                <c:ptCount val="1"/>
                <c:pt idx="0">
                  <c:v>Иностранные ЦБ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3.2.2.5'!$E$5:$E$14</c:f>
              <c:numCache>
                <c:formatCode>General</c:formatCode>
                <c:ptCount val="10"/>
                <c:pt idx="0">
                  <c:v>14.36</c:v>
                </c:pt>
                <c:pt idx="1">
                  <c:v>12.31</c:v>
                </c:pt>
                <c:pt idx="2">
                  <c:v>10.39</c:v>
                </c:pt>
                <c:pt idx="3">
                  <c:v>10.45</c:v>
                </c:pt>
                <c:pt idx="4">
                  <c:v>9.99</c:v>
                </c:pt>
                <c:pt idx="5">
                  <c:v>10.59</c:v>
                </c:pt>
                <c:pt idx="6">
                  <c:v>9.93</c:v>
                </c:pt>
                <c:pt idx="7">
                  <c:v>10.26</c:v>
                </c:pt>
                <c:pt idx="8">
                  <c:v>10.65</c:v>
                </c:pt>
                <c:pt idx="9">
                  <c:v>10.45</c:v>
                </c:pt>
              </c:numCache>
            </c:numRef>
          </c:val>
        </c:ser>
        <c:ser>
          <c:idx val="3"/>
          <c:order val="3"/>
          <c:tx>
            <c:strRef>
              <c:f>'График 3.2.2.5'!$F$4</c:f>
              <c:strCache>
                <c:ptCount val="1"/>
                <c:pt idx="0">
                  <c:v>Акции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3.2.2.5'!$F$5:$F$14</c:f>
              <c:numCache>
                <c:formatCode>General</c:formatCode>
                <c:ptCount val="10"/>
                <c:pt idx="0">
                  <c:v>5.49</c:v>
                </c:pt>
                <c:pt idx="1">
                  <c:v>5.37</c:v>
                </c:pt>
                <c:pt idx="2">
                  <c:v>5.49</c:v>
                </c:pt>
                <c:pt idx="3">
                  <c:v>5.27</c:v>
                </c:pt>
                <c:pt idx="4">
                  <c:v>5</c:v>
                </c:pt>
                <c:pt idx="5">
                  <c:v>4.71</c:v>
                </c:pt>
                <c:pt idx="6">
                  <c:v>4.83</c:v>
                </c:pt>
                <c:pt idx="7">
                  <c:v>4.83</c:v>
                </c:pt>
                <c:pt idx="8">
                  <c:v>4.8</c:v>
                </c:pt>
                <c:pt idx="9">
                  <c:v>4.6100000000000003</c:v>
                </c:pt>
              </c:numCache>
            </c:numRef>
          </c:val>
        </c:ser>
        <c:ser>
          <c:idx val="4"/>
          <c:order val="4"/>
          <c:tx>
            <c:strRef>
              <c:f>'График 3.2.2.5'!$G$4</c:f>
              <c:strCache>
                <c:ptCount val="1"/>
                <c:pt idx="0">
                  <c:v>Облигации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3.2.2.5'!$G$5:$G$14</c:f>
              <c:numCache>
                <c:formatCode>General</c:formatCode>
                <c:ptCount val="10"/>
                <c:pt idx="0">
                  <c:v>21.13</c:v>
                </c:pt>
                <c:pt idx="1">
                  <c:v>20.96</c:v>
                </c:pt>
                <c:pt idx="2">
                  <c:v>20.78</c:v>
                </c:pt>
                <c:pt idx="3">
                  <c:v>21.02</c:v>
                </c:pt>
                <c:pt idx="4">
                  <c:v>20.79</c:v>
                </c:pt>
                <c:pt idx="5">
                  <c:v>20.56</c:v>
                </c:pt>
                <c:pt idx="6">
                  <c:v>21.48</c:v>
                </c:pt>
                <c:pt idx="7">
                  <c:v>21.5</c:v>
                </c:pt>
                <c:pt idx="8">
                  <c:v>21.33</c:v>
                </c:pt>
                <c:pt idx="9">
                  <c:v>21.69</c:v>
                </c:pt>
              </c:numCache>
            </c:numRef>
          </c:val>
        </c:ser>
        <c:ser>
          <c:idx val="5"/>
          <c:order val="5"/>
          <c:tx>
            <c:strRef>
              <c:f>'График 3.2.2.5'!$H$4</c:f>
              <c:strCache>
                <c:ptCount val="1"/>
                <c:pt idx="0">
                  <c:v>Вклады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3.2.2.5'!$H$5:$H$14</c:f>
              <c:numCache>
                <c:formatCode>General</c:formatCode>
                <c:ptCount val="10"/>
                <c:pt idx="0">
                  <c:v>7.63</c:v>
                </c:pt>
                <c:pt idx="1">
                  <c:v>8.24</c:v>
                </c:pt>
                <c:pt idx="2">
                  <c:v>8.3800000000000008</c:v>
                </c:pt>
                <c:pt idx="3">
                  <c:v>7.92</c:v>
                </c:pt>
                <c:pt idx="4">
                  <c:v>7.65</c:v>
                </c:pt>
                <c:pt idx="5">
                  <c:v>8.06</c:v>
                </c:pt>
                <c:pt idx="6">
                  <c:v>8.26</c:v>
                </c:pt>
                <c:pt idx="7">
                  <c:v>8.2100000000000009</c:v>
                </c:pt>
                <c:pt idx="8">
                  <c:v>8.9</c:v>
                </c:pt>
                <c:pt idx="9">
                  <c:v>9.24</c:v>
                </c:pt>
              </c:numCache>
            </c:numRef>
          </c:val>
        </c:ser>
        <c:ser>
          <c:idx val="6"/>
          <c:order val="6"/>
          <c:tx>
            <c:strRef>
              <c:f>'График 3.2.2.5'!$I$4</c:f>
              <c:strCache>
                <c:ptCount val="1"/>
                <c:pt idx="0">
                  <c:v>Золото</c:v>
                </c:pt>
              </c:strCache>
            </c:strRef>
          </c:tx>
          <c:invertIfNegative val="0"/>
          <c:cat>
            <c:numRef>
              <c:f>'График 3.2.2.5'!$B$5:$B$14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3.2.2.5'!$I$5:$I$14</c:f>
              <c:numCache>
                <c:formatCode>General</c:formatCode>
                <c:ptCount val="10"/>
                <c:pt idx="0">
                  <c:v>4.82</c:v>
                </c:pt>
                <c:pt idx="1">
                  <c:v>4.3899999999999997</c:v>
                </c:pt>
                <c:pt idx="2">
                  <c:v>4.4400000000000004</c:v>
                </c:pt>
                <c:pt idx="3">
                  <c:v>4.49</c:v>
                </c:pt>
                <c:pt idx="4">
                  <c:v>4.42</c:v>
                </c:pt>
                <c:pt idx="5">
                  <c:v>3.85</c:v>
                </c:pt>
                <c:pt idx="6">
                  <c:v>4</c:v>
                </c:pt>
                <c:pt idx="7">
                  <c:v>3.32</c:v>
                </c:pt>
                <c:pt idx="8">
                  <c:v>3.85</c:v>
                </c:pt>
                <c:pt idx="9">
                  <c:v>3.64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980992"/>
        <c:axId val="142982528"/>
      </c:barChart>
      <c:dateAx>
        <c:axId val="1429809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2982528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4298252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2980992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4.954954954954955E-2"/>
          <c:y val="0.78170222839792081"/>
          <c:w val="0.93063204937220689"/>
          <c:h val="0.198693633883999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3139741760469"/>
          <c:y val="8.7412736650350764E-2"/>
          <c:w val="0.87024890345082706"/>
          <c:h val="0.688812364804764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3.2.2.6'!$C$4</c:f>
              <c:strCache>
                <c:ptCount val="1"/>
                <c:pt idx="0">
                  <c:v>Деньги</c:v>
                </c:pt>
              </c:strCache>
            </c:strRef>
          </c:tx>
          <c:invertIfNegative val="0"/>
          <c:cat>
            <c:numRef>
              <c:f>'График 3.2.2.6'!$B$5:$B$14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3.2.2.6'!$C$5:$C$14</c:f>
              <c:numCache>
                <c:formatCode>General</c:formatCode>
                <c:ptCount val="10"/>
                <c:pt idx="0">
                  <c:v>9.56</c:v>
                </c:pt>
                <c:pt idx="1">
                  <c:v>8.66</c:v>
                </c:pt>
                <c:pt idx="2">
                  <c:v>9.1</c:v>
                </c:pt>
                <c:pt idx="3">
                  <c:v>8.61</c:v>
                </c:pt>
                <c:pt idx="4">
                  <c:v>9.82</c:v>
                </c:pt>
                <c:pt idx="5">
                  <c:v>5.62</c:v>
                </c:pt>
                <c:pt idx="6">
                  <c:v>8.6</c:v>
                </c:pt>
                <c:pt idx="7">
                  <c:v>9.32</c:v>
                </c:pt>
                <c:pt idx="8">
                  <c:v>7.67</c:v>
                </c:pt>
                <c:pt idx="9">
                  <c:v>10.73</c:v>
                </c:pt>
              </c:numCache>
            </c:numRef>
          </c:val>
        </c:ser>
        <c:ser>
          <c:idx val="1"/>
          <c:order val="1"/>
          <c:tx>
            <c:strRef>
              <c:f>'График 3.2.2.6'!$D$4</c:f>
              <c:strCache>
                <c:ptCount val="1"/>
                <c:pt idx="0">
                  <c:v>ГЦБ</c:v>
                </c:pt>
              </c:strCache>
            </c:strRef>
          </c:tx>
          <c:invertIfNegative val="0"/>
          <c:cat>
            <c:numRef>
              <c:f>'График 3.2.2.6'!$B$5:$B$14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3.2.2.6'!$D$5:$D$14</c:f>
              <c:numCache>
                <c:formatCode>General</c:formatCode>
                <c:ptCount val="10"/>
                <c:pt idx="0">
                  <c:v>87.32</c:v>
                </c:pt>
                <c:pt idx="1">
                  <c:v>79.69</c:v>
                </c:pt>
                <c:pt idx="2">
                  <c:v>79.37</c:v>
                </c:pt>
                <c:pt idx="3">
                  <c:v>73.569999999999993</c:v>
                </c:pt>
                <c:pt idx="4">
                  <c:v>72.58</c:v>
                </c:pt>
                <c:pt idx="5">
                  <c:v>74.38</c:v>
                </c:pt>
                <c:pt idx="6">
                  <c:v>71.599999999999994</c:v>
                </c:pt>
                <c:pt idx="7">
                  <c:v>69.849999999999994</c:v>
                </c:pt>
                <c:pt idx="8">
                  <c:v>68.290000000000006</c:v>
                </c:pt>
                <c:pt idx="9">
                  <c:v>63.88</c:v>
                </c:pt>
              </c:numCache>
            </c:numRef>
          </c:val>
        </c:ser>
        <c:ser>
          <c:idx val="2"/>
          <c:order val="2"/>
          <c:tx>
            <c:strRef>
              <c:f>'График 3.2.2.6'!$E$4</c:f>
              <c:strCache>
                <c:ptCount val="1"/>
                <c:pt idx="0">
                  <c:v>Облигации</c:v>
                </c:pt>
              </c:strCache>
            </c:strRef>
          </c:tx>
          <c:invertIfNegative val="0"/>
          <c:cat>
            <c:numRef>
              <c:f>'График 3.2.2.6'!$B$5:$B$14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3.2.2.6'!$E$5:$E$14</c:f>
              <c:numCache>
                <c:formatCode>General</c:formatCode>
                <c:ptCount val="10"/>
                <c:pt idx="0">
                  <c:v>2.0299999999999998</c:v>
                </c:pt>
                <c:pt idx="1">
                  <c:v>2.12</c:v>
                </c:pt>
                <c:pt idx="2">
                  <c:v>2.08</c:v>
                </c:pt>
                <c:pt idx="3">
                  <c:v>2.92</c:v>
                </c:pt>
                <c:pt idx="4">
                  <c:v>2.86</c:v>
                </c:pt>
                <c:pt idx="5">
                  <c:v>2.87</c:v>
                </c:pt>
                <c:pt idx="6">
                  <c:v>3.12</c:v>
                </c:pt>
                <c:pt idx="7">
                  <c:v>3.76</c:v>
                </c:pt>
                <c:pt idx="8">
                  <c:v>3.65</c:v>
                </c:pt>
                <c:pt idx="9">
                  <c:v>3.36</c:v>
                </c:pt>
              </c:numCache>
            </c:numRef>
          </c:val>
        </c:ser>
        <c:ser>
          <c:idx val="3"/>
          <c:order val="3"/>
          <c:tx>
            <c:strRef>
              <c:f>'График 3.2.2.6'!$F$4</c:f>
              <c:strCache>
                <c:ptCount val="1"/>
                <c:pt idx="0">
                  <c:v>Вклады</c:v>
                </c:pt>
              </c:strCache>
            </c:strRef>
          </c:tx>
          <c:invertIfNegative val="0"/>
          <c:cat>
            <c:numRef>
              <c:f>'График 3.2.2.6'!$B$5:$B$14</c:f>
              <c:numCache>
                <c:formatCode>mm/yyyy</c:formatCode>
                <c:ptCount val="10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  <c:pt idx="9">
                  <c:v>41214</c:v>
                </c:pt>
              </c:numCache>
            </c:numRef>
          </c:cat>
          <c:val>
            <c:numRef>
              <c:f>'График 3.2.2.6'!$F$5:$F$14</c:f>
              <c:numCache>
                <c:formatCode>General</c:formatCode>
                <c:ptCount val="10"/>
                <c:pt idx="0">
                  <c:v>1.08</c:v>
                </c:pt>
                <c:pt idx="1">
                  <c:v>9.5399999999999991</c:v>
                </c:pt>
                <c:pt idx="2">
                  <c:v>9.4499999999999993</c:v>
                </c:pt>
                <c:pt idx="3">
                  <c:v>14.9</c:v>
                </c:pt>
                <c:pt idx="4">
                  <c:v>14.73</c:v>
                </c:pt>
                <c:pt idx="5">
                  <c:v>17.13</c:v>
                </c:pt>
                <c:pt idx="6">
                  <c:v>16.690000000000001</c:v>
                </c:pt>
                <c:pt idx="7">
                  <c:v>17.079999999999998</c:v>
                </c:pt>
                <c:pt idx="8">
                  <c:v>20.39</c:v>
                </c:pt>
                <c:pt idx="9">
                  <c:v>22.04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717696"/>
        <c:axId val="144719232"/>
      </c:barChart>
      <c:dateAx>
        <c:axId val="14471769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719232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4471923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7176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112581381872719"/>
          <c:y val="0.88112034946680617"/>
          <c:w val="0.74285768824351506"/>
          <c:h val="9.7902097902097904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09937129951779"/>
          <c:y val="7.5377069372912844E-2"/>
          <c:w val="0.81112519074650569"/>
          <c:h val="0.556146166660674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3.2.3.1'!$B$5</c:f>
              <c:strCache>
                <c:ptCount val="1"/>
                <c:pt idx="0">
                  <c:v>Займы </c:v>
                </c:pt>
              </c:strCache>
            </c:strRef>
          </c:tx>
          <c:invertIfNegative val="0"/>
          <c:cat>
            <c:strRef>
              <c:f>'График 3.2.3.1'!$C$4:$K$4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1,2011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10,2012</c:v>
                </c:pt>
              </c:strCache>
            </c:strRef>
          </c:cat>
          <c:val>
            <c:numRef>
              <c:f>'График 3.2.3.1'!$C$5:$K$5</c:f>
              <c:numCache>
                <c:formatCode>General</c:formatCode>
                <c:ptCount val="9"/>
                <c:pt idx="0">
                  <c:v>100678852</c:v>
                </c:pt>
                <c:pt idx="1">
                  <c:v>226986717</c:v>
                </c:pt>
                <c:pt idx="2">
                  <c:v>423245485</c:v>
                </c:pt>
                <c:pt idx="3">
                  <c:v>201755193.42938</c:v>
                </c:pt>
                <c:pt idx="4">
                  <c:v>181648122</c:v>
                </c:pt>
                <c:pt idx="5">
                  <c:v>230066625</c:v>
                </c:pt>
                <c:pt idx="6">
                  <c:v>232578374</c:v>
                </c:pt>
                <c:pt idx="7">
                  <c:v>257172349</c:v>
                </c:pt>
                <c:pt idx="8">
                  <c:v>187456693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55328"/>
        <c:axId val="144761216"/>
      </c:barChart>
      <c:lineChart>
        <c:grouping val="standard"/>
        <c:varyColors val="0"/>
        <c:ser>
          <c:idx val="1"/>
          <c:order val="1"/>
          <c:tx>
            <c:strRef>
              <c:f>'График 3.2.3.1'!$B$6</c:f>
              <c:strCache>
                <c:ptCount val="1"/>
                <c:pt idx="0">
                  <c:v>Провизии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'График 3.2.3.1'!$C$4:$K$4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1,2011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10,2012</c:v>
                </c:pt>
              </c:strCache>
            </c:strRef>
          </c:cat>
          <c:val>
            <c:numRef>
              <c:f>'График 3.2.3.1'!$C$6:$K$6</c:f>
              <c:numCache>
                <c:formatCode>General</c:formatCode>
                <c:ptCount val="9"/>
                <c:pt idx="0">
                  <c:v>2156799</c:v>
                </c:pt>
                <c:pt idx="1">
                  <c:v>6676557</c:v>
                </c:pt>
                <c:pt idx="2">
                  <c:v>5305027</c:v>
                </c:pt>
                <c:pt idx="3">
                  <c:v>18172955.25</c:v>
                </c:pt>
                <c:pt idx="4">
                  <c:v>36992362</c:v>
                </c:pt>
                <c:pt idx="5">
                  <c:v>45951475</c:v>
                </c:pt>
                <c:pt idx="6">
                  <c:v>51741653</c:v>
                </c:pt>
                <c:pt idx="7">
                  <c:v>49971515</c:v>
                </c:pt>
                <c:pt idx="8">
                  <c:v>54700105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5328"/>
        <c:axId val="144761216"/>
      </c:lineChart>
      <c:lineChart>
        <c:grouping val="standard"/>
        <c:varyColors val="0"/>
        <c:ser>
          <c:idx val="2"/>
          <c:order val="2"/>
          <c:tx>
            <c:strRef>
              <c:f>'График 3.2.3.1'!$B$7</c:f>
              <c:strCache>
                <c:ptCount val="1"/>
                <c:pt idx="0">
                  <c:v>Отношение собственного капитала к обязательствам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'График 3.2.3.1'!$C$4:$K$4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1,2011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10,2012</c:v>
                </c:pt>
              </c:strCache>
            </c:strRef>
          </c:cat>
          <c:val>
            <c:numRef>
              <c:f>'График 3.2.3.1'!$C$7:$K$7</c:f>
              <c:numCache>
                <c:formatCode>0.0</c:formatCode>
                <c:ptCount val="9"/>
                <c:pt idx="0">
                  <c:v>2.3708779083074312</c:v>
                </c:pt>
                <c:pt idx="1">
                  <c:v>3.5175022911497398</c:v>
                </c:pt>
                <c:pt idx="2">
                  <c:v>2.3708779083074312</c:v>
                </c:pt>
                <c:pt idx="3">
                  <c:v>2.3708779083074312</c:v>
                </c:pt>
                <c:pt idx="4">
                  <c:v>2.3708779083074312</c:v>
                </c:pt>
                <c:pt idx="5">
                  <c:v>2.3708779083074312</c:v>
                </c:pt>
                <c:pt idx="6">
                  <c:v>2.3708779083074312</c:v>
                </c:pt>
                <c:pt idx="7">
                  <c:v>0.60225912723592723</c:v>
                </c:pt>
                <c:pt idx="8">
                  <c:v>0.63832132050925605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63136"/>
        <c:axId val="144764928"/>
      </c:lineChart>
      <c:catAx>
        <c:axId val="14475532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ru-RU"/>
          </a:p>
        </c:txPr>
        <c:crossAx val="144761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76121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75532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9881584569370684E-3"/>
                <c:y val="0.23163844245496712"/>
              </c:manualLayout>
            </c:layout>
            <c:tx>
              <c:rich>
                <a:bodyPr rot="-5400000" vert="horz"/>
                <a:lstStyle/>
                <a:p>
                  <a:pPr>
                    <a:defRPr b="0"/>
                  </a:pPr>
                  <a:r>
                    <a:rPr lang="ru-RU" b="0"/>
                    <a:t>млрд.тг.</a:t>
                  </a:r>
                </a:p>
              </c:rich>
            </c:tx>
          </c:dispUnitsLbl>
        </c:dispUnits>
      </c:valAx>
      <c:catAx>
        <c:axId val="144763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44764928"/>
        <c:crosses val="autoZero"/>
        <c:auto val="1"/>
        <c:lblAlgn val="ctr"/>
        <c:lblOffset val="100"/>
        <c:noMultiLvlLbl val="0"/>
      </c:catAx>
      <c:valAx>
        <c:axId val="144764928"/>
        <c:scaling>
          <c:orientation val="minMax"/>
          <c:min val="0"/>
        </c:scaling>
        <c:delete val="0"/>
        <c:axPos val="r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76313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6219251663309526E-2"/>
          <c:y val="0.75225637891154018"/>
          <c:w val="0.96450613440761768"/>
          <c:h val="0.2326705737125325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 sz="800"/>
              <a:t>на  10.2011</a:t>
            </a:r>
          </a:p>
        </c:rich>
      </c:tx>
      <c:layout>
        <c:manualLayout>
          <c:xMode val="edge"/>
          <c:yMode val="edge"/>
          <c:x val="0.78689033436037892"/>
          <c:y val="3.937007874015748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424749163879597"/>
          <c:y val="0.25"/>
          <c:w val="0.48494983277591974"/>
          <c:h val="0.4453125"/>
        </c:manualLayout>
      </c:layout>
      <c:pie3DChart>
        <c:varyColors val="1"/>
        <c:ser>
          <c:idx val="0"/>
          <c:order val="0"/>
          <c:tx>
            <c:strRef>
              <c:f>'График 3.2.3.2'!$C$5</c:f>
              <c:strCache>
                <c:ptCount val="1"/>
                <c:pt idx="0">
                  <c:v>10,2011</c:v>
                </c:pt>
              </c:strCache>
            </c:strRef>
          </c:tx>
          <c:explosion val="21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2.9694604500967992E-2"/>
                  <c:y val="-2.4835420162643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0715930916798662E-2"/>
                  <c:y val="-9.4199044791532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3990190001759984E-2"/>
                  <c:y val="-0.10726216599974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'График 3.2.3.2'!$B$6:$B$8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3.2.3.2'!$C$6:$C$8</c:f>
              <c:numCache>
                <c:formatCode>0.00</c:formatCode>
                <c:ptCount val="3"/>
                <c:pt idx="0">
                  <c:v>58.342986074175698</c:v>
                </c:pt>
                <c:pt idx="1">
                  <c:v>28.954113828469687</c:v>
                </c:pt>
                <c:pt idx="2">
                  <c:v>12.702900097354616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618427798565995"/>
          <c:y val="0.71409663955939928"/>
          <c:w val="0.4264165958846981"/>
          <c:h val="0.2660660040445764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 sz="800"/>
              <a:t>на 10.2012</a:t>
            </a:r>
          </a:p>
        </c:rich>
      </c:tx>
      <c:layout>
        <c:manualLayout>
          <c:xMode val="edge"/>
          <c:yMode val="edge"/>
          <c:x val="0.77966233950485919"/>
          <c:y val="5.2082963313796297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"/>
          <c:y val="0.17391378190294626"/>
          <c:w val="0.5067567567567568"/>
          <c:h val="0.5130456566136915"/>
        </c:manualLayout>
      </c:layout>
      <c:pie3DChart>
        <c:varyColors val="1"/>
        <c:ser>
          <c:idx val="0"/>
          <c:order val="0"/>
          <c:tx>
            <c:strRef>
              <c:f>'График 3.2.3.2'!$G$5</c:f>
              <c:strCache>
                <c:ptCount val="1"/>
                <c:pt idx="0">
                  <c:v>10,2012</c:v>
                </c:pt>
              </c:strCache>
            </c:strRef>
          </c:tx>
          <c:explosion val="2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4.2004023449164665E-2"/>
                  <c:y val="5.17516079720804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4437738695836675E-2"/>
                  <c:y val="-8.061896109140204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6047118361701797E-2"/>
                  <c:y val="-9.496293732514204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'График 3.2.3.2'!$F$6:$F$8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3.2.3.2'!$G$6:$G$8</c:f>
              <c:numCache>
                <c:formatCode>General</c:formatCode>
                <c:ptCount val="3"/>
                <c:pt idx="0">
                  <c:v>62.63</c:v>
                </c:pt>
                <c:pt idx="1">
                  <c:v>24.9</c:v>
                </c:pt>
                <c:pt idx="2">
                  <c:v>12.47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532729815958633"/>
          <c:y val="0.69059098381933026"/>
          <c:w val="0.45962814528423473"/>
          <c:h val="0.2677817195927432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862058909303"/>
          <c:y val="6.1983471074380167E-2"/>
          <c:w val="0.76721586468358127"/>
          <c:h val="0.628099173553719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3.2.3.3'!$B$6</c:f>
              <c:strCache>
                <c:ptCount val="1"/>
                <c:pt idx="0">
                  <c:v>Всего ссудный портфель, млрд. тг.</c:v>
                </c:pt>
              </c:strCache>
            </c:strRef>
          </c:tx>
          <c:invertIfNegative val="0"/>
          <c:cat>
            <c:strRef>
              <c:f>'График 3.2.3.3'!$C$5:$K$5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10,2012</c:v>
                </c:pt>
              </c:strCache>
            </c:strRef>
          </c:cat>
          <c:val>
            <c:numRef>
              <c:f>'График 3.2.3.3'!$C$6:$K$6</c:f>
              <c:numCache>
                <c:formatCode>General</c:formatCode>
                <c:ptCount val="9"/>
                <c:pt idx="0">
                  <c:v>104.4</c:v>
                </c:pt>
                <c:pt idx="1">
                  <c:v>180.4</c:v>
                </c:pt>
                <c:pt idx="2">
                  <c:v>170.4</c:v>
                </c:pt>
                <c:pt idx="3">
                  <c:v>68.400000000000006</c:v>
                </c:pt>
                <c:pt idx="4">
                  <c:v>76.8</c:v>
                </c:pt>
                <c:pt idx="5">
                  <c:v>60.2</c:v>
                </c:pt>
                <c:pt idx="6">
                  <c:v>58.9</c:v>
                </c:pt>
                <c:pt idx="7">
                  <c:v>58</c:v>
                </c:pt>
                <c:pt idx="8">
                  <c:v>55.5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317888"/>
        <c:axId val="145319424"/>
      </c:barChart>
      <c:lineChart>
        <c:grouping val="standard"/>
        <c:varyColors val="0"/>
        <c:ser>
          <c:idx val="1"/>
          <c:order val="1"/>
          <c:tx>
            <c:strRef>
              <c:f>'График 3.2.3.3'!$B$7</c:f>
              <c:strCache>
                <c:ptCount val="1"/>
                <c:pt idx="0">
                  <c:v>Доля безнадежных займов в ссудном портфеле, в %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'График 3.2.3.3'!$C$5:$K$5</c:f>
              <c:strCache>
                <c:ptCount val="9"/>
                <c:pt idx="0">
                  <c:v>01.2007</c:v>
                </c:pt>
                <c:pt idx="1">
                  <c:v>01.2008</c:v>
                </c:pt>
                <c:pt idx="2">
                  <c:v>01.2009</c:v>
                </c:pt>
                <c:pt idx="3">
                  <c:v>01.2010</c:v>
                </c:pt>
                <c:pt idx="4">
                  <c:v>01.2011</c:v>
                </c:pt>
                <c:pt idx="5">
                  <c:v>01.2012</c:v>
                </c:pt>
                <c:pt idx="6">
                  <c:v>04.2012</c:v>
                </c:pt>
                <c:pt idx="7">
                  <c:v>07.2012</c:v>
                </c:pt>
                <c:pt idx="8">
                  <c:v>10,2012</c:v>
                </c:pt>
              </c:strCache>
            </c:strRef>
          </c:cat>
          <c:val>
            <c:numRef>
              <c:f>'График 3.2.3.3'!$C$7:$K$7</c:f>
              <c:numCache>
                <c:formatCode>0.0</c:formatCode>
                <c:ptCount val="9"/>
                <c:pt idx="0">
                  <c:v>0.19157088122605362</c:v>
                </c:pt>
                <c:pt idx="1">
                  <c:v>0.55432372505543237</c:v>
                </c:pt>
                <c:pt idx="2">
                  <c:v>0.82159624413145527</c:v>
                </c:pt>
                <c:pt idx="3">
                  <c:v>10.672514619883041</c:v>
                </c:pt>
                <c:pt idx="4">
                  <c:v>8.4635416666666679</c:v>
                </c:pt>
                <c:pt idx="5">
                  <c:v>7.1428571428571423</c:v>
                </c:pt>
                <c:pt idx="6">
                  <c:v>7.4702886247877771</c:v>
                </c:pt>
                <c:pt idx="7">
                  <c:v>6.5517241379310338</c:v>
                </c:pt>
                <c:pt idx="8">
                  <c:v>7.0270270270270272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21344"/>
        <c:axId val="145331328"/>
      </c:lineChart>
      <c:catAx>
        <c:axId val="14531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4531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31942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4.0982210557013706E-3"/>
              <c:y val="0.2493112947658402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5317888"/>
        <c:crosses val="autoZero"/>
        <c:crossBetween val="between"/>
      </c:valAx>
      <c:catAx>
        <c:axId val="145321344"/>
        <c:scaling>
          <c:orientation val="minMax"/>
        </c:scaling>
        <c:delete val="1"/>
        <c:axPos val="b"/>
        <c:majorTickMark val="out"/>
        <c:minorTickMark val="none"/>
        <c:tickLblPos val="nextTo"/>
        <c:crossAx val="145331328"/>
        <c:crosses val="autoZero"/>
        <c:auto val="1"/>
        <c:lblAlgn val="ctr"/>
        <c:lblOffset val="100"/>
        <c:noMultiLvlLbl val="0"/>
      </c:catAx>
      <c:valAx>
        <c:axId val="145331328"/>
        <c:scaling>
          <c:orientation val="minMax"/>
          <c:max val="8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900" b="0"/>
                </a:pPr>
                <a:r>
                  <a:rPr lang="ru-RU" sz="900" b="0"/>
                  <a:t>%</a:t>
                </a:r>
              </a:p>
            </c:rich>
          </c:tx>
          <c:layout>
            <c:manualLayout>
              <c:xMode val="edge"/>
              <c:yMode val="edge"/>
              <c:x val="0.94724502770487018"/>
              <c:y val="0.35674931129476584"/>
            </c:manualLayout>
          </c:layout>
          <c:overlay val="0"/>
        </c:title>
        <c:numFmt formatCode="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532134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9.8913035870516183E-2"/>
          <c:y val="0.79063360881542699"/>
          <c:w val="0.8525456984543599"/>
          <c:h val="0.1969696969696970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75709786276715407"/>
          <c:y val="2.7161768713337062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610113953147161"/>
          <c:y val="0.20765142062160263"/>
          <c:w val="0.57547346536416988"/>
          <c:h val="0.47059123896573074"/>
        </c:manualLayout>
      </c:layout>
      <c:pie3DChart>
        <c:varyColors val="1"/>
        <c:ser>
          <c:idx val="0"/>
          <c:order val="0"/>
          <c:tx>
            <c:strRef>
              <c:f>'График 3.2.3.4'!$C$4</c:f>
              <c:strCache>
                <c:ptCount val="1"/>
                <c:pt idx="0">
                  <c:v>на 01.10.2011</c:v>
                </c:pt>
              </c:strCache>
            </c:strRef>
          </c:tx>
          <c:explosion val="2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0.18645973111881914"/>
                  <c:y val="-0.1083569553805774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89</a:t>
                    </a:r>
                    <a:r>
                      <a:rPr lang="ru-RU" sz="900"/>
                      <a:t>.</a:t>
                    </a:r>
                    <a:r>
                      <a:rPr lang="en-US" sz="900"/>
                      <a:t>4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550176806677301"/>
                  <c:y val="-1.7146456692913387E-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8</a:t>
                    </a:r>
                    <a:r>
                      <a:rPr lang="ru-RU" sz="900"/>
                      <a:t>.</a:t>
                    </a:r>
                    <a:r>
                      <a:rPr lang="en-US" sz="900"/>
                      <a:t>3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4388333291136035"/>
                  <c:y val="-8.8142782152230967E-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2</a:t>
                    </a:r>
                    <a:r>
                      <a:rPr lang="ru-RU" sz="900"/>
                      <a:t>.</a:t>
                    </a:r>
                    <a:r>
                      <a:rPr lang="en-US" sz="900"/>
                      <a:t>3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'График 3.2.3.4'!$B$5:$B$7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3.2.3.4'!$C$5:$C$7</c:f>
              <c:numCache>
                <c:formatCode>0.0</c:formatCode>
                <c:ptCount val="3"/>
                <c:pt idx="0">
                  <c:v>89.4</c:v>
                </c:pt>
                <c:pt idx="1">
                  <c:v>8.3000000000000007</c:v>
                </c:pt>
                <c:pt idx="2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176651831564534"/>
          <c:y val="0.66352509215036648"/>
          <c:w val="0.51721067475261251"/>
          <c:h val="0.2907293145733832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ru-RU" sz="800"/>
              <a:t>на 01.10.2012</a:t>
            </a:r>
          </a:p>
        </c:rich>
      </c:tx>
      <c:layout>
        <c:manualLayout>
          <c:xMode val="edge"/>
          <c:yMode val="edge"/>
          <c:x val="0.7286325728055324"/>
          <c:y val="2.2221987352252108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836379686773386"/>
          <c:y val="0.14032399175909466"/>
          <c:w val="0.5416683620929803"/>
          <c:h val="0.5583378770986096"/>
        </c:manualLayout>
      </c:layout>
      <c:pie3DChart>
        <c:varyColors val="1"/>
        <c:ser>
          <c:idx val="0"/>
          <c:order val="0"/>
          <c:tx>
            <c:strRef>
              <c:f>'График 3.2.3.4'!$G$4</c:f>
              <c:strCache>
                <c:ptCount val="1"/>
                <c:pt idx="0">
                  <c:v>на 01.10.2012</c:v>
                </c:pt>
              </c:strCache>
            </c:strRef>
          </c:tx>
          <c:explosion val="2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0.13643078269062528"/>
                  <c:y val="-6.0683289588801412E-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88</a:t>
                    </a:r>
                    <a:r>
                      <a:rPr lang="ru-RU" sz="900"/>
                      <a:t>.</a:t>
                    </a:r>
                    <a:r>
                      <a:rPr lang="en-US" sz="900"/>
                      <a:t>68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2444665564962381E-2"/>
                  <c:y val="-8.8471627136175707E-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4</a:t>
                    </a:r>
                    <a:r>
                      <a:rPr lang="ru-RU" sz="900"/>
                      <a:t>.</a:t>
                    </a:r>
                    <a:r>
                      <a:rPr lang="en-US" sz="900"/>
                      <a:t>25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524799784642403E-2"/>
                  <c:y val="-2.5006124234470687E-2"/>
                </c:manualLayout>
              </c:layout>
              <c:tx>
                <c:rich>
                  <a:bodyPr/>
                  <a:lstStyle/>
                  <a:p>
                    <a:r>
                      <a:rPr lang="en-US" sz="900"/>
                      <a:t>7</a:t>
                    </a:r>
                    <a:r>
                      <a:rPr lang="ru-RU" sz="900"/>
                      <a:t>.</a:t>
                    </a:r>
                    <a:r>
                      <a:rPr lang="en-US" sz="900"/>
                      <a:t>07</a:t>
                    </a:r>
                    <a:r>
                      <a:rPr lang="ru-RU" sz="900"/>
                      <a:t>%</a:t>
                    </a:r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9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'График 3.2.3.4'!$F$5:$F$7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3.2.3.4'!$G$5:$G$7</c:f>
              <c:numCache>
                <c:formatCode>0.00</c:formatCode>
                <c:ptCount val="3"/>
                <c:pt idx="0">
                  <c:v>88.68</c:v>
                </c:pt>
                <c:pt idx="1">
                  <c:v>4.25</c:v>
                </c:pt>
                <c:pt idx="2">
                  <c:v>7.07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3570105538611"/>
          <c:y val="0.66958372138966504"/>
          <c:w val="0.41003397097885286"/>
          <c:h val="0.287254818954082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9072615923017E-2"/>
          <c:y val="5.1400554097404488E-2"/>
          <c:w val="0.88727537182852156"/>
          <c:h val="0.57071376494604842"/>
        </c:manualLayout>
      </c:layout>
      <c:lineChart>
        <c:grouping val="standard"/>
        <c:varyColors val="0"/>
        <c:ser>
          <c:idx val="1"/>
          <c:order val="0"/>
          <c:tx>
            <c:v>Средние контрактные цены экспорта</c:v>
          </c:tx>
          <c:marker>
            <c:symbol val="none"/>
          </c:marker>
          <c:cat>
            <c:numLit>
              <c:formatCode>General</c:formatCode>
              <c:ptCount val="19"/>
              <c:pt idx="0">
                <c:v>39508</c:v>
              </c:pt>
              <c:pt idx="1">
                <c:v>39600</c:v>
              </c:pt>
              <c:pt idx="2">
                <c:v>39692</c:v>
              </c:pt>
              <c:pt idx="3">
                <c:v>39783</c:v>
              </c:pt>
              <c:pt idx="4">
                <c:v>39873</c:v>
              </c:pt>
              <c:pt idx="5">
                <c:v>39965</c:v>
              </c:pt>
              <c:pt idx="6">
                <c:v>40057</c:v>
              </c:pt>
              <c:pt idx="7">
                <c:v>40148</c:v>
              </c:pt>
              <c:pt idx="8">
                <c:v>40238</c:v>
              </c:pt>
              <c:pt idx="9">
                <c:v>40330</c:v>
              </c:pt>
              <c:pt idx="10">
                <c:v>40422</c:v>
              </c:pt>
              <c:pt idx="11">
                <c:v>40513</c:v>
              </c:pt>
              <c:pt idx="12">
                <c:v>40603</c:v>
              </c:pt>
              <c:pt idx="13">
                <c:v>40695</c:v>
              </c:pt>
              <c:pt idx="14">
                <c:v>40787</c:v>
              </c:pt>
              <c:pt idx="15">
                <c:v>40878</c:v>
              </c:pt>
              <c:pt idx="16">
                <c:v>40969</c:v>
              </c:pt>
              <c:pt idx="17">
                <c:v>41061</c:v>
              </c:pt>
              <c:pt idx="18">
                <c:v>41153</c:v>
              </c:pt>
            </c:numLit>
          </c:cat>
          <c:val>
            <c:numRef>
              <c:f>'График 2.1.11'!$C$5:$C$23</c:f>
              <c:numCache>
                <c:formatCode>0.00</c:formatCode>
                <c:ptCount val="19"/>
                <c:pt idx="0">
                  <c:v>110.78349670226235</c:v>
                </c:pt>
                <c:pt idx="1">
                  <c:v>110.69367524495452</c:v>
                </c:pt>
                <c:pt idx="2">
                  <c:v>110.52368727345691</c:v>
                </c:pt>
                <c:pt idx="3">
                  <c:v>70.008686911305233</c:v>
                </c:pt>
                <c:pt idx="4">
                  <c:v>54.373341647805226</c:v>
                </c:pt>
                <c:pt idx="5">
                  <c:v>99.158253232223629</c:v>
                </c:pt>
                <c:pt idx="6">
                  <c:v>128.15610574611617</c:v>
                </c:pt>
                <c:pt idx="7">
                  <c:v>106.04172805637839</c:v>
                </c:pt>
                <c:pt idx="8">
                  <c:v>96.625569459066725</c:v>
                </c:pt>
                <c:pt idx="9">
                  <c:v>107.11430625004262</c:v>
                </c:pt>
                <c:pt idx="10">
                  <c:v>92.985724847679236</c:v>
                </c:pt>
                <c:pt idx="11">
                  <c:v>108.28375857669738</c:v>
                </c:pt>
                <c:pt idx="12">
                  <c:v>114.92249762159186</c:v>
                </c:pt>
                <c:pt idx="13">
                  <c:v>113.43416879298151</c:v>
                </c:pt>
                <c:pt idx="14">
                  <c:v>96.713271153434093</c:v>
                </c:pt>
                <c:pt idx="15">
                  <c:v>93.276385761504017</c:v>
                </c:pt>
                <c:pt idx="16">
                  <c:v>95.066968133134282</c:v>
                </c:pt>
                <c:pt idx="17">
                  <c:v>102.21850340394796</c:v>
                </c:pt>
                <c:pt idx="18">
                  <c:v>87.757029391539618</c:v>
                </c:pt>
              </c:numCache>
            </c:numRef>
          </c:val>
          <c:smooth val="0"/>
        </c:ser>
        <c:ser>
          <c:idx val="2"/>
          <c:order val="1"/>
          <c:tx>
            <c:v>Средние контрактные цены импорта</c:v>
          </c:tx>
          <c:marker>
            <c:symbol val="none"/>
          </c:marker>
          <c:cat>
            <c:numLit>
              <c:formatCode>General</c:formatCode>
              <c:ptCount val="19"/>
              <c:pt idx="0">
                <c:v>39508</c:v>
              </c:pt>
              <c:pt idx="1">
                <c:v>39600</c:v>
              </c:pt>
              <c:pt idx="2">
                <c:v>39692</c:v>
              </c:pt>
              <c:pt idx="3">
                <c:v>39783</c:v>
              </c:pt>
              <c:pt idx="4">
                <c:v>39873</c:v>
              </c:pt>
              <c:pt idx="5">
                <c:v>39965</c:v>
              </c:pt>
              <c:pt idx="6">
                <c:v>40057</c:v>
              </c:pt>
              <c:pt idx="7">
                <c:v>40148</c:v>
              </c:pt>
              <c:pt idx="8">
                <c:v>40238</c:v>
              </c:pt>
              <c:pt idx="9">
                <c:v>40330</c:v>
              </c:pt>
              <c:pt idx="10">
                <c:v>40422</c:v>
              </c:pt>
              <c:pt idx="11">
                <c:v>40513</c:v>
              </c:pt>
              <c:pt idx="12">
                <c:v>40603</c:v>
              </c:pt>
              <c:pt idx="13">
                <c:v>40695</c:v>
              </c:pt>
              <c:pt idx="14">
                <c:v>40787</c:v>
              </c:pt>
              <c:pt idx="15">
                <c:v>40878</c:v>
              </c:pt>
              <c:pt idx="16">
                <c:v>40969</c:v>
              </c:pt>
              <c:pt idx="17">
                <c:v>41061</c:v>
              </c:pt>
              <c:pt idx="18">
                <c:v>41153</c:v>
              </c:pt>
            </c:numLit>
          </c:cat>
          <c:val>
            <c:numRef>
              <c:f>'График 2.1.11'!$D$5:$D$23</c:f>
              <c:numCache>
                <c:formatCode>0.00</c:formatCode>
                <c:ptCount val="19"/>
                <c:pt idx="0">
                  <c:v>110.19182823200191</c:v>
                </c:pt>
                <c:pt idx="1">
                  <c:v>112.06918073785049</c:v>
                </c:pt>
                <c:pt idx="2">
                  <c:v>103.20278951738857</c:v>
                </c:pt>
                <c:pt idx="3">
                  <c:v>83.700099912245719</c:v>
                </c:pt>
                <c:pt idx="4">
                  <c:v>83.966172443554015</c:v>
                </c:pt>
                <c:pt idx="5">
                  <c:v>95.509680500614294</c:v>
                </c:pt>
                <c:pt idx="6">
                  <c:v>100.30468693012284</c:v>
                </c:pt>
                <c:pt idx="7">
                  <c:v>98.844496882869606</c:v>
                </c:pt>
                <c:pt idx="8">
                  <c:v>95.403788990780114</c:v>
                </c:pt>
                <c:pt idx="9">
                  <c:v>98.465027032816948</c:v>
                </c:pt>
                <c:pt idx="10">
                  <c:v>91.045420760127385</c:v>
                </c:pt>
                <c:pt idx="11">
                  <c:v>106.08041927075934</c:v>
                </c:pt>
                <c:pt idx="12">
                  <c:v>91.807768882095402</c:v>
                </c:pt>
                <c:pt idx="13">
                  <c:v>108.88147755321029</c:v>
                </c:pt>
                <c:pt idx="14">
                  <c:v>85.377658747262103</c:v>
                </c:pt>
                <c:pt idx="15">
                  <c:v>104.65005769628736</c:v>
                </c:pt>
                <c:pt idx="16">
                  <c:v>88.494089738161406</c:v>
                </c:pt>
                <c:pt idx="17">
                  <c:v>90.671640831390093</c:v>
                </c:pt>
                <c:pt idx="18">
                  <c:v>99.604189109584013</c:v>
                </c:pt>
              </c:numCache>
            </c:numRef>
          </c:val>
          <c:smooth val="0"/>
        </c:ser>
        <c:ser>
          <c:idx val="3"/>
          <c:order val="2"/>
          <c:tx>
            <c:v>Условия торговли</c:v>
          </c:tx>
          <c:marker>
            <c:symbol val="none"/>
          </c:marker>
          <c:cat>
            <c:numLit>
              <c:formatCode>General</c:formatCode>
              <c:ptCount val="19"/>
              <c:pt idx="0">
                <c:v>39508</c:v>
              </c:pt>
              <c:pt idx="1">
                <c:v>39600</c:v>
              </c:pt>
              <c:pt idx="2">
                <c:v>39692</c:v>
              </c:pt>
              <c:pt idx="3">
                <c:v>39783</c:v>
              </c:pt>
              <c:pt idx="4">
                <c:v>39873</c:v>
              </c:pt>
              <c:pt idx="5">
                <c:v>39965</c:v>
              </c:pt>
              <c:pt idx="6">
                <c:v>40057</c:v>
              </c:pt>
              <c:pt idx="7">
                <c:v>40148</c:v>
              </c:pt>
              <c:pt idx="8">
                <c:v>40238</c:v>
              </c:pt>
              <c:pt idx="9">
                <c:v>40330</c:v>
              </c:pt>
              <c:pt idx="10">
                <c:v>40422</c:v>
              </c:pt>
              <c:pt idx="11">
                <c:v>40513</c:v>
              </c:pt>
              <c:pt idx="12">
                <c:v>40603</c:v>
              </c:pt>
              <c:pt idx="13">
                <c:v>40695</c:v>
              </c:pt>
              <c:pt idx="14">
                <c:v>40787</c:v>
              </c:pt>
              <c:pt idx="15">
                <c:v>40878</c:v>
              </c:pt>
              <c:pt idx="16">
                <c:v>40969</c:v>
              </c:pt>
              <c:pt idx="17">
                <c:v>41061</c:v>
              </c:pt>
              <c:pt idx="18">
                <c:v>41153</c:v>
              </c:pt>
            </c:numLit>
          </c:cat>
          <c:val>
            <c:numRef>
              <c:f>'График 2.1.11'!$E$5:$E$23</c:f>
              <c:numCache>
                <c:formatCode>0.00</c:formatCode>
                <c:ptCount val="19"/>
                <c:pt idx="0">
                  <c:v>100.53694405452165</c:v>
                </c:pt>
                <c:pt idx="1">
                  <c:v>98.772628224959078</c:v>
                </c:pt>
                <c:pt idx="2">
                  <c:v>107.09370143026497</c:v>
                </c:pt>
                <c:pt idx="3">
                  <c:v>83.642297900127872</c:v>
                </c:pt>
                <c:pt idx="4">
                  <c:v>64.756246551976076</c:v>
                </c:pt>
                <c:pt idx="5">
                  <c:v>103.82010777597132</c:v>
                </c:pt>
                <c:pt idx="6">
                  <c:v>127.76681695382391</c:v>
                </c:pt>
                <c:pt idx="7">
                  <c:v>107.28136760313269</c:v>
                </c:pt>
                <c:pt idx="8">
                  <c:v>101.28064145167724</c:v>
                </c:pt>
                <c:pt idx="9">
                  <c:v>108.78411297682678</c:v>
                </c:pt>
                <c:pt idx="10">
                  <c:v>102.13113858044971</c:v>
                </c:pt>
                <c:pt idx="11">
                  <c:v>102.07704618918807</c:v>
                </c:pt>
                <c:pt idx="12">
                  <c:v>125.17731235706388</c:v>
                </c:pt>
                <c:pt idx="13">
                  <c:v>104.18132757019789</c:v>
                </c:pt>
                <c:pt idx="14">
                  <c:v>113.27702419168936</c:v>
                </c:pt>
                <c:pt idx="15">
                  <c:v>89.131709828778384</c:v>
                </c:pt>
                <c:pt idx="16">
                  <c:v>107.42747726364649</c:v>
                </c:pt>
                <c:pt idx="17">
                  <c:v>112.73481153167839</c:v>
                </c:pt>
                <c:pt idx="18">
                  <c:v>88.105761591000743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26336"/>
        <c:axId val="125718528"/>
      </c:lineChart>
      <c:catAx>
        <c:axId val="1261263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125718528"/>
        <c:crosses val="autoZero"/>
        <c:auto val="1"/>
        <c:lblAlgn val="ctr"/>
        <c:lblOffset val="100"/>
        <c:noMultiLvlLbl val="0"/>
      </c:catAx>
      <c:valAx>
        <c:axId val="125718528"/>
        <c:scaling>
          <c:orientation val="minMax"/>
          <c:min val="4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126126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1583388525032501E-2"/>
          <c:y val="0.84130395158938465"/>
          <c:w val="0.93961105010241674"/>
          <c:h val="0.138109613768634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160354450040282"/>
          <c:y val="0.23587751531058618"/>
          <c:w val="0.62811633885937423"/>
          <c:h val="0.57301759502284433"/>
        </c:manualLayout>
      </c:layout>
      <c:pie3DChart>
        <c:varyColors val="1"/>
        <c:ser>
          <c:idx val="0"/>
          <c:order val="0"/>
          <c:explosion val="25"/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-9.3345618418841037E-2"/>
                  <c:y val="-8.57299946511425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5691533776135834E-2"/>
                  <c:y val="-4.80497715563332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5258811875219361"/>
                  <c:y val="0.153709743628018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sz="800" b="1"/>
                  </a:pPr>
                  <a:endParaRPr lang="ru-RU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1725265684600583"/>
                  <c:y val="0.136457665014095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4.2978720743692841E-2"/>
                  <c:y val="0.28808360066102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169490243881256"/>
                  <c:y val="2.05371248025276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1.9823877444777115E-2"/>
                  <c:y val="-3.63349131121642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'График 3.2.3.5'!$B$5:$B$12</c:f>
              <c:strCache>
                <c:ptCount val="8"/>
                <c:pt idx="0">
                  <c:v>НЦБ эмитентов РК</c:v>
                </c:pt>
                <c:pt idx="1">
                  <c:v>Паи инвестиционных фондов</c:v>
                </c:pt>
                <c:pt idx="2">
                  <c:v>Земельные участки</c:v>
                </c:pt>
                <c:pt idx="3">
                  <c:v>Здания и сооружения</c:v>
                </c:pt>
                <c:pt idx="4">
                  <c:v>Строящиеся и реконструируемые объекты недвижимого имущества</c:v>
                </c:pt>
                <c:pt idx="5">
                  <c:v>Права землепользования и недропользования</c:v>
                </c:pt>
                <c:pt idx="6">
                  <c:v>Инвестиции инвестиционного фонда в капитал юридических лиц, не являющихся АО</c:v>
                </c:pt>
                <c:pt idx="7">
                  <c:v>Прочие активы/дебиторская задолженность</c:v>
                </c:pt>
              </c:strCache>
            </c:strRef>
          </c:cat>
          <c:val>
            <c:numRef>
              <c:f>'График 3.2.3.5'!$C$5:$C$12</c:f>
              <c:numCache>
                <c:formatCode>General</c:formatCode>
                <c:ptCount val="8"/>
                <c:pt idx="0">
                  <c:v>2807</c:v>
                </c:pt>
                <c:pt idx="1">
                  <c:v>157</c:v>
                </c:pt>
                <c:pt idx="2">
                  <c:v>695</c:v>
                </c:pt>
                <c:pt idx="3">
                  <c:v>12190</c:v>
                </c:pt>
                <c:pt idx="4">
                  <c:v>6111</c:v>
                </c:pt>
                <c:pt idx="5">
                  <c:v>3970</c:v>
                </c:pt>
                <c:pt idx="6">
                  <c:v>394</c:v>
                </c:pt>
                <c:pt idx="7">
                  <c:v>3157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16653275483423"/>
          <c:y val="0.20745100293120294"/>
          <c:w val="0.58248326102094383"/>
          <c:h val="0.5025675805122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0.19296494188226471"/>
                  <c:y val="-6.10061880951012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1887353366543464E-2"/>
                  <c:y val="-1.8707971722512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0402056885746425"/>
                  <c:y val="-4.88472517577638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21653436177620655"/>
                  <c:y val="0.119077724773454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8454523541700144"/>
                  <c:y val="0.317131252753989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0.25730703304944025"/>
                  <c:y val="-7.10462287104622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28009842519685041"/>
                  <c:y val="0.186131386861313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'График 3.2.3.6'!$B$4:$B$10</c:f>
              <c:strCache>
                <c:ptCount val="7"/>
                <c:pt idx="0">
                  <c:v>НЦБ эмитентов РК</c:v>
                </c:pt>
                <c:pt idx="1">
                  <c:v>Паи инвестиционных фондов</c:v>
                </c:pt>
                <c:pt idx="2">
                  <c:v>Земельные участки</c:v>
                </c:pt>
                <c:pt idx="3">
                  <c:v>Здания и сооружения</c:v>
                </c:pt>
                <c:pt idx="4">
                  <c:v>НЦБ иностранных эмитентов</c:v>
                </c:pt>
                <c:pt idx="5">
                  <c:v>Инвестиции в капитал юридических лиц, не являющихся АО</c:v>
                </c:pt>
                <c:pt idx="6">
                  <c:v>Прочие активы/дебиторская задолженность</c:v>
                </c:pt>
              </c:strCache>
            </c:strRef>
          </c:cat>
          <c:val>
            <c:numRef>
              <c:f>'График 3.2.3.6'!$C$4:$C$10</c:f>
              <c:numCache>
                <c:formatCode>0%</c:formatCode>
                <c:ptCount val="7"/>
                <c:pt idx="0">
                  <c:v>0.01</c:v>
                </c:pt>
                <c:pt idx="1">
                  <c:v>0.04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0.91</c:v>
                </c:pt>
                <c:pt idx="6">
                  <c:v>0.03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614564831261103E-2"/>
          <c:y val="4.5045177145437855E-2"/>
          <c:w val="0.84547069271758435"/>
          <c:h val="0.552554172984037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3.3.1.1'!$B$5:$B$7</c:f>
              <c:strCache>
                <c:ptCount val="1"/>
                <c:pt idx="0">
                  <c:v>Объем платежей, в трлн. тг.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'График 3.3.1.1'!$D$4:$I$4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2012*</c:v>
                </c:pt>
              </c:strCache>
            </c:strRef>
          </c:cat>
          <c:val>
            <c:numRef>
              <c:f>'График 3.3.1.1'!$D$5:$I$5</c:f>
              <c:numCache>
                <c:formatCode>#,##0.0</c:formatCode>
                <c:ptCount val="6"/>
                <c:pt idx="0">
                  <c:v>143.45438972714871</c:v>
                </c:pt>
                <c:pt idx="1">
                  <c:v>141.85327772145058</c:v>
                </c:pt>
                <c:pt idx="2">
                  <c:v>159.74560720564466</c:v>
                </c:pt>
                <c:pt idx="3">
                  <c:v>187.70440086746757</c:v>
                </c:pt>
                <c:pt idx="4">
                  <c:v>192.39111076964429</c:v>
                </c:pt>
                <c:pt idx="5">
                  <c:v>124.71301421175784</c:v>
                </c:pt>
              </c:numCache>
            </c:numRef>
          </c:val>
        </c:ser>
        <c:ser>
          <c:idx val="2"/>
          <c:order val="2"/>
          <c:tx>
            <c:strRef>
              <c:f>'График 3.3.1.1'!$B$8:$B$10</c:f>
              <c:strCache>
                <c:ptCount val="1"/>
                <c:pt idx="0">
                  <c:v>Количество платежей, в млн.транзакций</c:v>
                </c:pt>
              </c:strCache>
            </c:strRef>
          </c:tx>
          <c:invertIfNegative val="0"/>
          <c:cat>
            <c:strRef>
              <c:f>'График 3.3.1.1'!$D$4:$I$4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2012*</c:v>
                </c:pt>
              </c:strCache>
            </c:strRef>
          </c:cat>
          <c:val>
            <c:numRef>
              <c:f>'График 3.3.1.1'!$D$8:$I$8</c:f>
              <c:numCache>
                <c:formatCode>#,##0.0</c:formatCode>
                <c:ptCount val="6"/>
                <c:pt idx="0">
                  <c:v>23.598743999999996</c:v>
                </c:pt>
                <c:pt idx="1">
                  <c:v>24.442976999999999</c:v>
                </c:pt>
                <c:pt idx="2">
                  <c:v>25.924356000000003</c:v>
                </c:pt>
                <c:pt idx="3">
                  <c:v>29.709705</c:v>
                </c:pt>
                <c:pt idx="4">
                  <c:v>31.463766999999997</c:v>
                </c:pt>
                <c:pt idx="5">
                  <c:v>23.515933999999998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63136"/>
        <c:axId val="146364672"/>
      </c:barChart>
      <c:lineChart>
        <c:grouping val="standard"/>
        <c:varyColors val="0"/>
        <c:ser>
          <c:idx val="0"/>
          <c:order val="1"/>
          <c:tx>
            <c:strRef>
              <c:f>'График 3.3.1.1'!$B$11:$C$11</c:f>
              <c:strCache>
                <c:ptCount val="1"/>
                <c:pt idx="0">
                  <c:v>Изменение объема платежей, в %  (правая ось)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diamond"/>
            <c:size val="3"/>
            <c:spPr>
              <a:solidFill>
                <a:schemeClr val="accent2"/>
              </a:solidFill>
            </c:spPr>
          </c:marker>
          <c:cat>
            <c:strRef>
              <c:f>'График 3.3.1.1'!$D$4:$I$4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2012*</c:v>
                </c:pt>
              </c:strCache>
            </c:strRef>
          </c:cat>
          <c:val>
            <c:numRef>
              <c:f>'График 3.3.1.1'!$D$11:$I$11</c:f>
              <c:numCache>
                <c:formatCode>0.0%</c:formatCode>
                <c:ptCount val="6"/>
                <c:pt idx="0">
                  <c:v>0.51471642569564457</c:v>
                </c:pt>
                <c:pt idx="1">
                  <c:v>-1.1161193233177208E-2</c:v>
                </c:pt>
                <c:pt idx="2">
                  <c:v>0.126132647560871</c:v>
                </c:pt>
                <c:pt idx="3">
                  <c:v>0.17502073547368849</c:v>
                </c:pt>
                <c:pt idx="4">
                  <c:v>2.4968566962294578E-2</c:v>
                </c:pt>
                <c:pt idx="5">
                  <c:v>-0.16400000000000001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'График 3.3.1.1'!$B$12:$C$12</c:f>
              <c:strCache>
                <c:ptCount val="1"/>
                <c:pt idx="0">
                  <c:v>Изменение количества платежей, в %  (правая ось)</c:v>
                </c:pt>
              </c:strCache>
            </c:strRef>
          </c:tx>
          <c:spPr>
            <a:ln w="38100"/>
          </c:spPr>
          <c:marker>
            <c:symbol val="diamond"/>
            <c:size val="7"/>
          </c:marker>
          <c:cat>
            <c:strRef>
              <c:f>'График 3.3.1.1'!$D$4:$I$4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2012*</c:v>
                </c:pt>
              </c:strCache>
            </c:strRef>
          </c:cat>
          <c:val>
            <c:numRef>
              <c:f>'График 3.3.1.1'!$D$12:$I$12</c:f>
              <c:numCache>
                <c:formatCode>0.0%</c:formatCode>
                <c:ptCount val="6"/>
                <c:pt idx="0">
                  <c:v>-2.0825207671178202E-2</c:v>
                </c:pt>
                <c:pt idx="1">
                  <c:v>3.5776419887535944E-2</c:v>
                </c:pt>
                <c:pt idx="2">
                  <c:v>6.0605506440561674E-2</c:v>
                </c:pt>
                <c:pt idx="3">
                  <c:v>0.1460151604151706</c:v>
                </c:pt>
                <c:pt idx="4">
                  <c:v>5.9040034224507078E-2</c:v>
                </c:pt>
                <c:pt idx="5">
                  <c:v>3.5000000000000003E-2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2848"/>
        <c:axId val="146384384"/>
      </c:lineChart>
      <c:catAx>
        <c:axId val="14636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36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364672"/>
        <c:scaling>
          <c:orientation val="minMax"/>
          <c:max val="2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363136"/>
        <c:crosses val="autoZero"/>
        <c:crossBetween val="between"/>
        <c:majorUnit val="20"/>
      </c:valAx>
      <c:catAx>
        <c:axId val="146382848"/>
        <c:scaling>
          <c:orientation val="minMax"/>
        </c:scaling>
        <c:delete val="1"/>
        <c:axPos val="b"/>
        <c:majorTickMark val="out"/>
        <c:minorTickMark val="none"/>
        <c:tickLblPos val="nextTo"/>
        <c:crossAx val="146384384"/>
        <c:crossesAt val="0"/>
        <c:auto val="0"/>
        <c:lblAlgn val="ctr"/>
        <c:lblOffset val="100"/>
        <c:noMultiLvlLbl val="0"/>
      </c:catAx>
      <c:valAx>
        <c:axId val="146384384"/>
        <c:scaling>
          <c:orientation val="minMax"/>
          <c:max val="1"/>
          <c:min val="-0.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382848"/>
        <c:crosses val="max"/>
        <c:crossBetween val="between"/>
        <c:majorUnit val="0.2"/>
        <c:minorUnit val="0.1"/>
      </c:valAx>
    </c:plotArea>
    <c:legend>
      <c:legendPos val="r"/>
      <c:layout>
        <c:manualLayout>
          <c:xMode val="edge"/>
          <c:yMode val="edge"/>
          <c:x val="3.1971580817051509E-2"/>
          <c:y val="0.69970190663104048"/>
          <c:w val="0.87388987566607457"/>
          <c:h val="0.254071892365215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'Таблица 3.3.1.1'!$C$4:$D$4</c:f>
              <c:strCache>
                <c:ptCount val="1"/>
                <c:pt idx="0">
                  <c:v>9 месяцев 2011 года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'Таблица 3.3.1.1'!$B$6:$B$13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3.3.1.1'!$C$6:$C$13</c:f>
              <c:numCache>
                <c:formatCode>#,##0.0</c:formatCode>
                <c:ptCount val="8"/>
                <c:pt idx="0">
                  <c:v>19385.766047672132</c:v>
                </c:pt>
                <c:pt idx="1">
                  <c:v>34818.397402004797</c:v>
                </c:pt>
                <c:pt idx="2">
                  <c:v>1241.6027531744066</c:v>
                </c:pt>
                <c:pt idx="3">
                  <c:v>107.31472915499999</c:v>
                </c:pt>
                <c:pt idx="4">
                  <c:v>66030.600084049714</c:v>
                </c:pt>
                <c:pt idx="5">
                  <c:v>7812.8308364733239</c:v>
                </c:pt>
                <c:pt idx="6">
                  <c:v>5705.8907580167161</c:v>
                </c:pt>
                <c:pt idx="7">
                  <c:v>14103.38293071091</c:v>
                </c:pt>
              </c:numCache>
            </c:numRef>
          </c:val>
        </c:ser>
        <c:ser>
          <c:idx val="0"/>
          <c:order val="1"/>
          <c:tx>
            <c:strRef>
              <c:f>'Таблица 3.3.1.1'!$E$4:$F$4</c:f>
              <c:strCache>
                <c:ptCount val="1"/>
                <c:pt idx="0">
                  <c:v>9 месяцев 2012 года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'Таблица 3.3.1.1'!$B$6:$B$13</c:f>
              <c:strCache>
                <c:ptCount val="8"/>
                <c:pt idx="0">
                  <c:v>Операции с иностранной валютой 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3.3.1.1'!$E$6:$E$13</c:f>
              <c:numCache>
                <c:formatCode>#,##0.0</c:formatCode>
                <c:ptCount val="8"/>
                <c:pt idx="0">
                  <c:v>18720.278695799119</c:v>
                </c:pt>
                <c:pt idx="1">
                  <c:v>20112.729150851632</c:v>
                </c:pt>
                <c:pt idx="2">
                  <c:v>1428.2215082646292</c:v>
                </c:pt>
                <c:pt idx="3">
                  <c:v>155.62108853665001</c:v>
                </c:pt>
                <c:pt idx="4">
                  <c:v>52451.437201008179</c:v>
                </c:pt>
                <c:pt idx="5">
                  <c:v>9187.1373273301579</c:v>
                </c:pt>
                <c:pt idx="6">
                  <c:v>6903.2484699709876</c:v>
                </c:pt>
                <c:pt idx="7">
                  <c:v>15754.340769996657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852096"/>
        <c:axId val="147361792"/>
      </c:barChart>
      <c:catAx>
        <c:axId val="14685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736179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47361792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6852096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'E:\ОТЧЕТ\Отчет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('E:\ОТЧЕТ\Отчет о финстаб_2008\[KASE-base.xls]Indicators'!#ССЫЛКА!;'E:\ОТЧЕТ\Отчет о финстаб_2008\[KASE-base.xls]Indicators'!#ССЫЛКА!)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'E:\ОТЧЕТ\Отчет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('E:\ОТЧЕТ\Отчет о финстаб_2008\[KASE-base.xls]Indicators'!#ССЫЛКА!;'E:\ОТЧЕТ\Отчет о финстаб_2008\[KASE-base.xls]Indicators'!#ССЫЛКА!)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'Таблица 3.3.1.1'!$B$6</c:f>
              <c:strCache>
                <c:ptCount val="1"/>
                <c:pt idx="0">
                  <c:v>Операции с иностранной валютой  и драгоценными металлами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3.3.1.1'!$D$6,'Таблица 3.3.1.1'!$F$6)</c:f>
              <c:numCache>
                <c:formatCode>0.0%</c:formatCode>
                <c:ptCount val="2"/>
                <c:pt idx="0">
                  <c:v>0.12992636966018828</c:v>
                </c:pt>
                <c:pt idx="1">
                  <c:v>0.15010685784574807</c:v>
                </c:pt>
              </c:numCache>
            </c:numRef>
          </c:val>
        </c:ser>
        <c:ser>
          <c:idx val="3"/>
          <c:order val="3"/>
          <c:tx>
            <c:strRef>
              <c:f>'Таблица 3.3.1.1'!$B$7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3.3.1.1'!$D$7,'Таблица 3.3.1.1'!$F$7)</c:f>
              <c:numCache>
                <c:formatCode>0.0%</c:formatCode>
                <c:ptCount val="2"/>
                <c:pt idx="0">
                  <c:v>0.23335822586033123</c:v>
                </c:pt>
                <c:pt idx="1">
                  <c:v>0.16127209560263672</c:v>
                </c:pt>
              </c:numCache>
            </c:numRef>
          </c:val>
        </c:ser>
        <c:ser>
          <c:idx val="4"/>
          <c:order val="4"/>
          <c:tx>
            <c:strRef>
              <c:f>'Таблица 3.3.1.1'!$B$8</c:f>
              <c:strCache>
                <c:ptCount val="1"/>
                <c:pt idx="0">
                  <c:v>Займы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3.3.1.1'!$D$8,'Таблица 3.3.1.1'!$F$8)</c:f>
              <c:numCache>
                <c:formatCode>0.0%</c:formatCode>
                <c:ptCount val="2"/>
                <c:pt idx="0">
                  <c:v>8.3214115905116161E-3</c:v>
                </c:pt>
                <c:pt idx="1">
                  <c:v>1.1452064704647125E-2</c:v>
                </c:pt>
              </c:numCache>
            </c:numRef>
          </c:val>
        </c:ser>
        <c:ser>
          <c:idx val="5"/>
          <c:order val="5"/>
          <c:tx>
            <c:strRef>
              <c:f>'Таблица 3.3.1.1'!$B$9</c:f>
              <c:strCache>
                <c:ptCount val="1"/>
                <c:pt idx="0">
                  <c:v>Ценные бумаги, векселя и депозитные сертификаты, выпущенные нерезидентами РК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3.3.1.1'!$D$9,'Таблица 3.3.1.1'!$F$9)</c:f>
              <c:numCache>
                <c:formatCode>0.0%</c:formatCode>
                <c:ptCount val="2"/>
                <c:pt idx="0">
                  <c:v>7.1923973166125197E-4</c:v>
                </c:pt>
                <c:pt idx="1">
                  <c:v>1.2478335923499632E-3</c:v>
                </c:pt>
              </c:numCache>
            </c:numRef>
          </c:val>
        </c:ser>
        <c:ser>
          <c:idx val="6"/>
          <c:order val="6"/>
          <c:tx>
            <c:strRef>
              <c:f>'Таблица 3.3.1.1'!$B$10</c:f>
              <c:strCache>
                <c:ptCount val="1"/>
                <c:pt idx="0">
                  <c:v>Ценные бумаги и векселя, выпущенные резидентами РК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3.3.1.1'!$D$10,'Таблица 3.3.1.1'!$F$10)</c:f>
              <c:numCache>
                <c:formatCode>0.0%</c:formatCode>
                <c:ptCount val="2"/>
                <c:pt idx="0">
                  <c:v>0.44254718303662255</c:v>
                </c:pt>
                <c:pt idx="1">
                  <c:v>0.42057709480060845</c:v>
                </c:pt>
              </c:numCache>
            </c:numRef>
          </c:val>
        </c:ser>
        <c:ser>
          <c:idx val="7"/>
          <c:order val="7"/>
          <c:tx>
            <c:strRef>
              <c:f>'Таблица 3.3.1.1'!$B$11</c:f>
              <c:strCache>
                <c:ptCount val="1"/>
                <c:pt idx="0">
                  <c:v>Товары и нематериальные активы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3.3.1.1'!$D$11,'Таблица 3.3.1.1'!$F$11)</c:f>
              <c:numCache>
                <c:formatCode>0.0%</c:formatCode>
                <c:ptCount val="2"/>
                <c:pt idx="0">
                  <c:v>5.2362787462507561E-2</c:v>
                </c:pt>
                <c:pt idx="1">
                  <c:v>7.3666227902492554E-2</c:v>
                </c:pt>
              </c:numCache>
            </c:numRef>
          </c:val>
        </c:ser>
        <c:ser>
          <c:idx val="8"/>
          <c:order val="8"/>
          <c:tx>
            <c:strRef>
              <c:f>'Таблица 3.3.1.1'!$B$12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3.3.1.1'!$D$12,'Таблица 3.3.1.1'!$F$12)</c:f>
              <c:numCache>
                <c:formatCode>0.0%</c:formatCode>
                <c:ptCount val="2"/>
                <c:pt idx="0">
                  <c:v>3.8241752739802279E-2</c:v>
                </c:pt>
                <c:pt idx="1">
                  <c:v>5.535307212003978E-2</c:v>
                </c:pt>
              </c:numCache>
            </c:numRef>
          </c:val>
        </c:ser>
        <c:ser>
          <c:idx val="9"/>
          <c:order val="9"/>
          <c:tx>
            <c:strRef>
              <c:f>'Таблица 3.3.1.1'!$B$13</c:f>
              <c:strCache>
                <c:ptCount val="1"/>
                <c:pt idx="0">
                  <c:v>Прочие платежи*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3.3.1.1'!$D$13,'Таблица 3.3.1.1'!$F$13)</c:f>
              <c:numCache>
                <c:formatCode>0.0%</c:formatCode>
                <c:ptCount val="2"/>
                <c:pt idx="0">
                  <c:v>9.4523029918375204E-2</c:v>
                </c:pt>
                <c:pt idx="1">
                  <c:v>0.12632475343147731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143695232"/>
        <c:axId val="143705216"/>
        <c:axId val="0"/>
      </c:bar3DChart>
      <c:catAx>
        <c:axId val="1436952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37052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3705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43695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'C:\DOCUME~1\FS_NAT~1\LOCALS~1\Temp\notes6030C8\[Вязкость.xls]usd_tod_sell_last'!#ССЫЛКА!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'C:\DOCUME~1\FS_NAT~1\LOCALS~1\Temp\notes6030C8\[Вязкость.xls]usd_tod_sell_last'!#ССЫЛКА!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'C:\DOCUME~1\FS_NAT~1\LOCALS~1\Temp\notes6030C8\[Вязкость.xls]usd_tod_sell_last'!#ССЫЛКА!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991168"/>
        <c:axId val="145992704"/>
      </c:barChart>
      <c:catAx>
        <c:axId val="14599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4599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92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45991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'Z:\DOCUME~1\FS_NAT~1\LOCALS~1\Temp\notes6030C8\[Вязкость.xls]usd_tod_sell_last'!#ССЫЛКА!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817728"/>
        <c:axId val="143819520"/>
      </c:barChart>
      <c:catAx>
        <c:axId val="14381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43819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819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43817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07528982150888"/>
          <c:y val="8.2251429972563128E-2"/>
          <c:w val="0.73145860603741664"/>
          <c:h val="0.557000829441774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3.3.2.1'!$B$5</c:f>
              <c:strCache>
                <c:ptCount val="1"/>
                <c:pt idx="0">
                  <c:v>Обороты в среднем за день,  в млрд. тг.</c:v>
                </c:pt>
              </c:strCache>
            </c:strRef>
          </c:tx>
          <c:invertIfNegative val="0"/>
          <c:cat>
            <c:strRef>
              <c:f>'График 3.3.2.1'!$C$4:$H$4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3.3.2.1'!$C$5:$H$5</c:f>
              <c:numCache>
                <c:formatCode>0.0</c:formatCode>
                <c:ptCount val="6"/>
                <c:pt idx="0">
                  <c:v>564.59393215766738</c:v>
                </c:pt>
                <c:pt idx="1">
                  <c:v>560.47574442261748</c:v>
                </c:pt>
                <c:pt idx="2">
                  <c:v>630.53553316772388</c:v>
                </c:pt>
                <c:pt idx="3">
                  <c:v>740.76679094848907</c:v>
                </c:pt>
                <c:pt idx="4">
                  <c:v>763.83162941260696</c:v>
                </c:pt>
                <c:pt idx="5">
                  <c:v>657.80741872794704</c:v>
                </c:pt>
              </c:numCache>
            </c:numRef>
          </c:val>
        </c:ser>
        <c:ser>
          <c:idx val="0"/>
          <c:order val="1"/>
          <c:tx>
            <c:strRef>
              <c:f>'График 3.3.2.1'!$B$6</c:f>
              <c:strCache>
                <c:ptCount val="1"/>
                <c:pt idx="0">
                  <c:v>Входящий остаток в среднем за период, в млрд. тг.*</c:v>
                </c:pt>
              </c:strCache>
            </c:strRef>
          </c:tx>
          <c:invertIfNegative val="0"/>
          <c:cat>
            <c:strRef>
              <c:f>'График 3.3.2.1'!$C$4:$H$4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3.3.2.1'!$C$6:$G$6</c:f>
              <c:numCache>
                <c:formatCode>0.0</c:formatCode>
                <c:ptCount val="5"/>
                <c:pt idx="0">
                  <c:v>580.28009431632006</c:v>
                </c:pt>
                <c:pt idx="1">
                  <c:v>531.86095116758577</c:v>
                </c:pt>
                <c:pt idx="2">
                  <c:v>578.28249256276183</c:v>
                </c:pt>
                <c:pt idx="3">
                  <c:v>732.40141627472656</c:v>
                </c:pt>
                <c:pt idx="4">
                  <c:v>845.62505079110304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830464"/>
        <c:axId val="144832000"/>
      </c:barChart>
      <c:lineChart>
        <c:grouping val="standard"/>
        <c:varyColors val="0"/>
        <c:ser>
          <c:idx val="2"/>
          <c:order val="2"/>
          <c:tx>
            <c:strRef>
              <c:f>'График 3.3.2.1'!$B$7</c:f>
              <c:strCache>
                <c:ptCount val="1"/>
                <c:pt idx="0">
                  <c:v>КЛД в среднем за период (правая ось)**</c:v>
                </c:pt>
              </c:strCache>
            </c:strRef>
          </c:tx>
          <c:spPr>
            <a:ln w="38100"/>
          </c:spPr>
          <c:marker>
            <c:symbol val="triangle"/>
            <c:size val="5"/>
          </c:marker>
          <c:cat>
            <c:strRef>
              <c:f>'График 3.3.2.1'!$C$4:$H$4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3.3.2.1'!$C$7:$H$7</c:f>
              <c:numCache>
                <c:formatCode>0.00</c:formatCode>
                <c:ptCount val="6"/>
                <c:pt idx="0">
                  <c:v>1.1608768414184933</c:v>
                </c:pt>
                <c:pt idx="1">
                  <c:v>1.0355415222145865</c:v>
                </c:pt>
                <c:pt idx="2">
                  <c:v>1.0539234284918217</c:v>
                </c:pt>
                <c:pt idx="3">
                  <c:v>1.3902600002349301</c:v>
                </c:pt>
                <c:pt idx="4">
                  <c:v>1.2467909450963035</c:v>
                </c:pt>
                <c:pt idx="5">
                  <c:v>1.501383345518835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3.3.2.1'!$B$8</c:f>
              <c:strCache>
                <c:ptCount val="1"/>
                <c:pt idx="0">
                  <c:v>КОД в среднем за период (правая ось)***</c:v>
                </c:pt>
              </c:strCache>
            </c:strRef>
          </c:tx>
          <c:spPr>
            <a:ln w="38100"/>
          </c:spPr>
          <c:marker>
            <c:symbol val="circle"/>
            <c:size val="6"/>
          </c:marker>
          <c:cat>
            <c:strRef>
              <c:f>'График 3.3.2.1'!$C$4:$H$4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3.3.2.1'!$C$8:$H$8</c:f>
              <c:numCache>
                <c:formatCode>0.00</c:formatCode>
                <c:ptCount val="6"/>
                <c:pt idx="0">
                  <c:v>1.0445603634672649</c:v>
                </c:pt>
                <c:pt idx="1">
                  <c:v>1.0551450670407705</c:v>
                </c:pt>
                <c:pt idx="2">
                  <c:v>1.0948742203085007</c:v>
                </c:pt>
                <c:pt idx="3">
                  <c:v>1.0158554991787179</c:v>
                </c:pt>
                <c:pt idx="4">
                  <c:v>0.91474863854562616</c:v>
                </c:pt>
                <c:pt idx="5">
                  <c:v>0.73130597748540738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33920"/>
        <c:axId val="146404480"/>
      </c:lineChart>
      <c:catAx>
        <c:axId val="14483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832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832000"/>
        <c:scaling>
          <c:orientation val="minMax"/>
          <c:max val="10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 . тг.</a:t>
                </a:r>
              </a:p>
            </c:rich>
          </c:tx>
          <c:layout>
            <c:manualLayout>
              <c:xMode val="edge"/>
              <c:yMode val="edge"/>
              <c:x val="6.8201193520886615E-3"/>
              <c:y val="0.19047709945347741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830464"/>
        <c:crosses val="autoZero"/>
        <c:crossBetween val="between"/>
        <c:majorUnit val="200"/>
        <c:minorUnit val="10"/>
      </c:valAx>
      <c:catAx>
        <c:axId val="144833920"/>
        <c:scaling>
          <c:orientation val="minMax"/>
        </c:scaling>
        <c:delete val="1"/>
        <c:axPos val="b"/>
        <c:majorTickMark val="out"/>
        <c:minorTickMark val="none"/>
        <c:tickLblPos val="nextTo"/>
        <c:crossAx val="146404480"/>
        <c:crosses val="autoZero"/>
        <c:auto val="1"/>
        <c:lblAlgn val="ctr"/>
        <c:lblOffset val="100"/>
        <c:noMultiLvlLbl val="0"/>
      </c:catAx>
      <c:valAx>
        <c:axId val="146404480"/>
        <c:scaling>
          <c:orientation val="minMax"/>
          <c:max val="1.5"/>
          <c:min val="0.5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437350893798121"/>
              <c:y val="0.32034768381225071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4833920"/>
        <c:crosses val="max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4066496163682865"/>
          <c:y val="0.76190476190476186"/>
          <c:w val="0.80562659846547313"/>
          <c:h val="0.2251082251082251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40713803904283"/>
          <c:y val="6.4815107851869266E-2"/>
          <c:w val="0.65667554914414328"/>
          <c:h val="0.58682085403531203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документов в очереди, млрд. тенге</c:v>
          </c:tx>
          <c:invertIfNegative val="0"/>
          <c:cat>
            <c:strRef>
              <c:f>'График 3.3.2.2'!$C$4:$H$4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3.3.2.2'!$C$6:$H$6</c:f>
              <c:numCache>
                <c:formatCode>#,##0.0</c:formatCode>
                <c:ptCount val="6"/>
                <c:pt idx="0">
                  <c:v>534.98837359298989</c:v>
                </c:pt>
                <c:pt idx="1">
                  <c:v>1163.0120192622403</c:v>
                </c:pt>
                <c:pt idx="2">
                  <c:v>557.9176002776818</c:v>
                </c:pt>
                <c:pt idx="3">
                  <c:v>605.43878448427006</c:v>
                </c:pt>
                <c:pt idx="4">
                  <c:v>345.37791584731002</c:v>
                </c:pt>
                <c:pt idx="5">
                  <c:v>208.1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316672"/>
        <c:axId val="146015360"/>
      </c:barChart>
      <c:lineChart>
        <c:grouping val="standard"/>
        <c:varyColors val="0"/>
        <c:ser>
          <c:idx val="0"/>
          <c:order val="1"/>
          <c:tx>
            <c:v>Количество документов в очереди, в ед. (правая ось)</c:v>
          </c:tx>
          <c:spPr>
            <a:ln w="38100"/>
          </c:spPr>
          <c:marker>
            <c:symbol val="diamond"/>
            <c:size val="5"/>
          </c:marker>
          <c:val>
            <c:numRef>
              <c:f>'График 3.3.2.2'!$C$7:$H$7</c:f>
              <c:numCache>
                <c:formatCode>_-* #,##0_р_._-;\-* #,##0_р_._-;_-* "-"??_р_._-;_-@_-</c:formatCode>
                <c:ptCount val="6"/>
                <c:pt idx="0" formatCode="#,##0.0">
                  <c:v>13139</c:v>
                </c:pt>
                <c:pt idx="1">
                  <c:v>17266</c:v>
                </c:pt>
                <c:pt idx="2">
                  <c:v>16557</c:v>
                </c:pt>
                <c:pt idx="3">
                  <c:v>12857</c:v>
                </c:pt>
                <c:pt idx="4">
                  <c:v>7955</c:v>
                </c:pt>
                <c:pt idx="5">
                  <c:v>2510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17280"/>
        <c:axId val="146019072"/>
      </c:lineChart>
      <c:catAx>
        <c:axId val="14631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015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015360"/>
        <c:scaling>
          <c:orientation val="minMax"/>
          <c:max val="16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</a:t>
                </a:r>
                <a:r>
                  <a:rPr lang="ru-RU" b="0" baseline="0"/>
                  <a:t> тг.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1.6128976244381667E-2"/>
              <c:y val="0.2644878984222913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316672"/>
        <c:crosses val="autoZero"/>
        <c:crossBetween val="between"/>
        <c:majorUnit val="400"/>
        <c:minorUnit val="36"/>
      </c:valAx>
      <c:catAx>
        <c:axId val="146017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46019072"/>
        <c:crosses val="autoZero"/>
        <c:auto val="1"/>
        <c:lblAlgn val="ctr"/>
        <c:lblOffset val="100"/>
        <c:noMultiLvlLbl val="0"/>
      </c:catAx>
      <c:valAx>
        <c:axId val="14601907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4260450268143947"/>
              <c:y val="0.3128000697329808"/>
            </c:manualLayout>
          </c:layout>
          <c:overlay val="0"/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017280"/>
        <c:crosses val="max"/>
        <c:crossBetween val="between"/>
        <c:majorUnit val="8000"/>
      </c:valAx>
    </c:plotArea>
    <c:legend>
      <c:legendPos val="r"/>
      <c:layout>
        <c:manualLayout>
          <c:xMode val="edge"/>
          <c:yMode val="edge"/>
          <c:x val="1.4705882352941176E-2"/>
          <c:y val="0.77006172839506171"/>
          <c:w val="0.97352941176470598"/>
          <c:h val="0.2160493827160493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4062349349189"/>
          <c:y val="6.3636504875055205E-2"/>
          <c:w val="0.74547038763011764"/>
          <c:h val="0.60168484494993679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неисполненных документов, млрд. тенге</c:v>
          </c:tx>
          <c:invertIfNegative val="0"/>
          <c:cat>
            <c:strRef>
              <c:f>'График 3.3.2.2'!$C$4:$H$4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3.3.2.2'!$C$9:$H$9</c:f>
              <c:numCache>
                <c:formatCode>#,##0.0</c:formatCode>
                <c:ptCount val="6"/>
                <c:pt idx="0">
                  <c:v>48.0886</c:v>
                </c:pt>
                <c:pt idx="1">
                  <c:v>151.78156106863</c:v>
                </c:pt>
                <c:pt idx="2">
                  <c:v>7.9078286795999997</c:v>
                </c:pt>
                <c:pt idx="3">
                  <c:v>7.079774338</c:v>
                </c:pt>
                <c:pt idx="4">
                  <c:v>23.368522073059999</c:v>
                </c:pt>
                <c:pt idx="5">
                  <c:v>20.267926301780001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057856"/>
        <c:axId val="146076032"/>
      </c:barChart>
      <c:lineChart>
        <c:grouping val="standard"/>
        <c:varyColors val="0"/>
        <c:ser>
          <c:idx val="0"/>
          <c:order val="1"/>
          <c:tx>
            <c:v>Количество неисполненных документов, в ед. (правая ось)</c:v>
          </c:tx>
          <c:spPr>
            <a:ln w="38100"/>
          </c:spPr>
          <c:marker>
            <c:symbol val="diamond"/>
            <c:size val="5"/>
          </c:marker>
          <c:val>
            <c:numRef>
              <c:f>'График 3.3.2.2'!$C$10:$H$10</c:f>
              <c:numCache>
                <c:formatCode>#,##0</c:formatCode>
                <c:ptCount val="6"/>
                <c:pt idx="0" formatCode="#,##0.0">
                  <c:v>39</c:v>
                </c:pt>
                <c:pt idx="1">
                  <c:v>13</c:v>
                </c:pt>
                <c:pt idx="2">
                  <c:v>30</c:v>
                </c:pt>
                <c:pt idx="3">
                  <c:v>8</c:v>
                </c:pt>
                <c:pt idx="4">
                  <c:v>18</c:v>
                </c:pt>
                <c:pt idx="5">
                  <c:v>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77952"/>
        <c:axId val="146145280"/>
      </c:lineChart>
      <c:catAx>
        <c:axId val="14605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076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076032"/>
        <c:scaling>
          <c:orientation val="minMax"/>
          <c:max val="25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</a:t>
                </a:r>
                <a:r>
                  <a:rPr lang="ru-RU" b="0" baseline="0"/>
                  <a:t> тг.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6.9033530571992107E-3"/>
              <c:y val="0.200000477213075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057856"/>
        <c:crosses val="autoZero"/>
        <c:crossBetween val="between"/>
        <c:majorUnit val="50"/>
        <c:minorUnit val="36"/>
      </c:valAx>
      <c:catAx>
        <c:axId val="146077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46145280"/>
        <c:crosses val="autoZero"/>
        <c:auto val="1"/>
        <c:lblAlgn val="ctr"/>
        <c:lblOffset val="100"/>
        <c:noMultiLvlLbl val="0"/>
      </c:catAx>
      <c:valAx>
        <c:axId val="146145280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4700495771361914"/>
              <c:y val="0.33872110430640612"/>
            </c:manualLayout>
          </c:layout>
          <c:overlay val="0"/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6077952"/>
        <c:crosses val="max"/>
        <c:crossBetween val="between"/>
        <c:majorUnit val="20"/>
        <c:minorUnit val="1"/>
      </c:valAx>
    </c:plotArea>
    <c:legend>
      <c:legendPos val="b"/>
      <c:layout>
        <c:manualLayout>
          <c:xMode val="edge"/>
          <c:yMode val="edge"/>
          <c:x val="2.6627218934911243E-2"/>
          <c:y val="0.78333333333333333"/>
          <c:w val="0.94970414201183428"/>
          <c:h val="0.2030303030303030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4846894138232E-2"/>
          <c:y val="5.1400554097404488E-2"/>
          <c:w val="0.8695524934383202"/>
          <c:h val="0.56903841565258884"/>
        </c:manualLayout>
      </c:layout>
      <c:barChart>
        <c:barDir val="col"/>
        <c:grouping val="clustered"/>
        <c:varyColors val="0"/>
        <c:ser>
          <c:idx val="2"/>
          <c:order val="2"/>
          <c:tx>
            <c:v>Отклонение индекса РЭОК от равновесного реального обменного курса(правая ось)</c:v>
          </c:tx>
          <c:spPr>
            <a:solidFill>
              <a:schemeClr val="tx2"/>
            </a:solidFill>
          </c:spPr>
          <c:invertIfNegative val="0"/>
          <c:cat>
            <c:numLit>
              <c:formatCode>General</c:formatCode>
              <c:ptCount val="69"/>
              <c:pt idx="0">
                <c:v>39083</c:v>
              </c:pt>
              <c:pt idx="1">
                <c:v>39114</c:v>
              </c:pt>
              <c:pt idx="2">
                <c:v>39142</c:v>
              </c:pt>
              <c:pt idx="3">
                <c:v>39173</c:v>
              </c:pt>
              <c:pt idx="4">
                <c:v>39203</c:v>
              </c:pt>
              <c:pt idx="5">
                <c:v>39234</c:v>
              </c:pt>
              <c:pt idx="6">
                <c:v>39264</c:v>
              </c:pt>
              <c:pt idx="7">
                <c:v>39295</c:v>
              </c:pt>
              <c:pt idx="8">
                <c:v>39326</c:v>
              </c:pt>
              <c:pt idx="9">
                <c:v>39356</c:v>
              </c:pt>
              <c:pt idx="10">
                <c:v>39387</c:v>
              </c:pt>
              <c:pt idx="11">
                <c:v>39417</c:v>
              </c:pt>
              <c:pt idx="12">
                <c:v>39448</c:v>
              </c:pt>
              <c:pt idx="13">
                <c:v>39479</c:v>
              </c:pt>
              <c:pt idx="14">
                <c:v>39508</c:v>
              </c:pt>
              <c:pt idx="15">
                <c:v>39539</c:v>
              </c:pt>
              <c:pt idx="16">
                <c:v>39569</c:v>
              </c:pt>
              <c:pt idx="17">
                <c:v>39600</c:v>
              </c:pt>
              <c:pt idx="18">
                <c:v>39630</c:v>
              </c:pt>
              <c:pt idx="19">
                <c:v>39661</c:v>
              </c:pt>
              <c:pt idx="20">
                <c:v>39692</c:v>
              </c:pt>
              <c:pt idx="21">
                <c:v>39722</c:v>
              </c:pt>
              <c:pt idx="22">
                <c:v>39753</c:v>
              </c:pt>
              <c:pt idx="23">
                <c:v>39783</c:v>
              </c:pt>
              <c:pt idx="24">
                <c:v>39814</c:v>
              </c:pt>
              <c:pt idx="25">
                <c:v>39845</c:v>
              </c:pt>
              <c:pt idx="26">
                <c:v>39873</c:v>
              </c:pt>
              <c:pt idx="27">
                <c:v>39904</c:v>
              </c:pt>
              <c:pt idx="28">
                <c:v>39934</c:v>
              </c:pt>
              <c:pt idx="29">
                <c:v>39965</c:v>
              </c:pt>
              <c:pt idx="30">
                <c:v>39995</c:v>
              </c:pt>
              <c:pt idx="31">
                <c:v>40026</c:v>
              </c:pt>
              <c:pt idx="32">
                <c:v>40057</c:v>
              </c:pt>
              <c:pt idx="33">
                <c:v>40087</c:v>
              </c:pt>
              <c:pt idx="34">
                <c:v>40118</c:v>
              </c:pt>
              <c:pt idx="35">
                <c:v>40148</c:v>
              </c:pt>
              <c:pt idx="36">
                <c:v>40179</c:v>
              </c:pt>
              <c:pt idx="37">
                <c:v>40210</c:v>
              </c:pt>
              <c:pt idx="38">
                <c:v>40238</c:v>
              </c:pt>
              <c:pt idx="39">
                <c:v>40269</c:v>
              </c:pt>
              <c:pt idx="40">
                <c:v>40299</c:v>
              </c:pt>
              <c:pt idx="41">
                <c:v>40330</c:v>
              </c:pt>
              <c:pt idx="42">
                <c:v>40360</c:v>
              </c:pt>
              <c:pt idx="43">
                <c:v>40391</c:v>
              </c:pt>
              <c:pt idx="44">
                <c:v>40422</c:v>
              </c:pt>
              <c:pt idx="45">
                <c:v>40452</c:v>
              </c:pt>
              <c:pt idx="46">
                <c:v>40483</c:v>
              </c:pt>
              <c:pt idx="47">
                <c:v>40513</c:v>
              </c:pt>
              <c:pt idx="48">
                <c:v>40544</c:v>
              </c:pt>
              <c:pt idx="49">
                <c:v>40575</c:v>
              </c:pt>
              <c:pt idx="50">
                <c:v>40603</c:v>
              </c:pt>
              <c:pt idx="51">
                <c:v>40634</c:v>
              </c:pt>
              <c:pt idx="52">
                <c:v>40664</c:v>
              </c:pt>
              <c:pt idx="53">
                <c:v>40695</c:v>
              </c:pt>
              <c:pt idx="54">
                <c:v>40725</c:v>
              </c:pt>
              <c:pt idx="55">
                <c:v>40756</c:v>
              </c:pt>
              <c:pt idx="56">
                <c:v>40787</c:v>
              </c:pt>
              <c:pt idx="57">
                <c:v>40817</c:v>
              </c:pt>
              <c:pt idx="58">
                <c:v>40848</c:v>
              </c:pt>
              <c:pt idx="59">
                <c:v>40878</c:v>
              </c:pt>
              <c:pt idx="60">
                <c:v>40909</c:v>
              </c:pt>
              <c:pt idx="61">
                <c:v>40940</c:v>
              </c:pt>
              <c:pt idx="62">
                <c:v>40969</c:v>
              </c:pt>
              <c:pt idx="63">
                <c:v>41000</c:v>
              </c:pt>
              <c:pt idx="64">
                <c:v>41030</c:v>
              </c:pt>
              <c:pt idx="65">
                <c:v>41061</c:v>
              </c:pt>
              <c:pt idx="66">
                <c:v>41091</c:v>
              </c:pt>
              <c:pt idx="67">
                <c:v>41122</c:v>
              </c:pt>
              <c:pt idx="68">
                <c:v>41153</c:v>
              </c:pt>
            </c:numLit>
          </c:cat>
          <c:val>
            <c:numRef>
              <c:f>'График 2.1.12'!$E$5:$E$73</c:f>
              <c:numCache>
                <c:formatCode>0.00</c:formatCode>
                <c:ptCount val="69"/>
                <c:pt idx="0">
                  <c:v>-1.1677982568169938</c:v>
                </c:pt>
                <c:pt idx="1">
                  <c:v>-0.45484725787200375</c:v>
                </c:pt>
                <c:pt idx="2">
                  <c:v>-0.20946145256000648</c:v>
                </c:pt>
                <c:pt idx="3">
                  <c:v>-0.24488799453500576</c:v>
                </c:pt>
                <c:pt idx="4">
                  <c:v>0.87081522124999822</c:v>
                </c:pt>
                <c:pt idx="5">
                  <c:v>-0.70502693060200272</c:v>
                </c:pt>
                <c:pt idx="6">
                  <c:v>-2.8805709003730016</c:v>
                </c:pt>
                <c:pt idx="7">
                  <c:v>-5.9981519102589971</c:v>
                </c:pt>
                <c:pt idx="8">
                  <c:v>-4.4162304273779966</c:v>
                </c:pt>
                <c:pt idx="9">
                  <c:v>-1.017654074575006</c:v>
                </c:pt>
                <c:pt idx="10">
                  <c:v>-1.2445813031510085</c:v>
                </c:pt>
                <c:pt idx="11">
                  <c:v>0.32921714904800581</c:v>
                </c:pt>
                <c:pt idx="12">
                  <c:v>-0.93029093539699659</c:v>
                </c:pt>
                <c:pt idx="13">
                  <c:v>-2.0548455196369986</c:v>
                </c:pt>
                <c:pt idx="14">
                  <c:v>-6.9281211150870092</c:v>
                </c:pt>
                <c:pt idx="15">
                  <c:v>-8.0645077928579951</c:v>
                </c:pt>
                <c:pt idx="16">
                  <c:v>-7.5834144777989962</c:v>
                </c:pt>
                <c:pt idx="17">
                  <c:v>-7.917859893068993</c:v>
                </c:pt>
                <c:pt idx="18">
                  <c:v>-8.2641436842970109</c:v>
                </c:pt>
                <c:pt idx="19">
                  <c:v>-2.2595422974140007</c:v>
                </c:pt>
                <c:pt idx="20">
                  <c:v>3.537870287456002</c:v>
                </c:pt>
                <c:pt idx="21">
                  <c:v>11.493721383546998</c:v>
                </c:pt>
                <c:pt idx="22">
                  <c:v>19.786782499515994</c:v>
                </c:pt>
                <c:pt idx="23">
                  <c:v>21.905585312810004</c:v>
                </c:pt>
                <c:pt idx="24">
                  <c:v>27.825871703969895</c:v>
                </c:pt>
                <c:pt idx="25">
                  <c:v>13.903938094856201</c:v>
                </c:pt>
                <c:pt idx="26">
                  <c:v>8.8132076887657007</c:v>
                </c:pt>
                <c:pt idx="27">
                  <c:v>6.7908343282771</c:v>
                </c:pt>
                <c:pt idx="28">
                  <c:v>3.0975029086628041</c:v>
                </c:pt>
                <c:pt idx="29">
                  <c:v>-0.3919633288510056</c:v>
                </c:pt>
                <c:pt idx="30">
                  <c:v>-0.96162720808199253</c:v>
                </c:pt>
                <c:pt idx="31">
                  <c:v>-1.825454584962003</c:v>
                </c:pt>
                <c:pt idx="32">
                  <c:v>-3.6421553401320068</c:v>
                </c:pt>
                <c:pt idx="33">
                  <c:v>-5.9798127513860067</c:v>
                </c:pt>
                <c:pt idx="34">
                  <c:v>-6.7291409373829936</c:v>
                </c:pt>
                <c:pt idx="35">
                  <c:v>-5.405793038650998</c:v>
                </c:pt>
                <c:pt idx="36">
                  <c:v>-4.162271402674989</c:v>
                </c:pt>
                <c:pt idx="37">
                  <c:v>-1.4638249420309961</c:v>
                </c:pt>
                <c:pt idx="38">
                  <c:v>-0.5334090605940105</c:v>
                </c:pt>
                <c:pt idx="39">
                  <c:v>0.78955273715200747</c:v>
                </c:pt>
                <c:pt idx="40">
                  <c:v>6.3158341492469958</c:v>
                </c:pt>
                <c:pt idx="41">
                  <c:v>8.9409049812069981</c:v>
                </c:pt>
                <c:pt idx="42">
                  <c:v>5.6610811346839967</c:v>
                </c:pt>
                <c:pt idx="43">
                  <c:v>3.8889693973090118</c:v>
                </c:pt>
                <c:pt idx="44">
                  <c:v>2.6632279343059935</c:v>
                </c:pt>
                <c:pt idx="45">
                  <c:v>-1.5951127999380077</c:v>
                </c:pt>
                <c:pt idx="46">
                  <c:v>-1.1261031341479963</c:v>
                </c:pt>
                <c:pt idx="47">
                  <c:v>-0.65250361950600677</c:v>
                </c:pt>
                <c:pt idx="48">
                  <c:v>-1.6532522794369982</c:v>
                </c:pt>
                <c:pt idx="49">
                  <c:v>-2.2231592833540077</c:v>
                </c:pt>
                <c:pt idx="50">
                  <c:v>-4.9688448989689959</c:v>
                </c:pt>
                <c:pt idx="51">
                  <c:v>-7.4669456780119958</c:v>
                </c:pt>
                <c:pt idx="52">
                  <c:v>-7.7569541954850081</c:v>
                </c:pt>
                <c:pt idx="53">
                  <c:v>-7.8746194790959976</c:v>
                </c:pt>
                <c:pt idx="54">
                  <c:v>-7.1694452943700071</c:v>
                </c:pt>
                <c:pt idx="55">
                  <c:v>-7.6402069098560048</c:v>
                </c:pt>
                <c:pt idx="56">
                  <c:v>-5.1578180932010014</c:v>
                </c:pt>
                <c:pt idx="57">
                  <c:v>-5.9740714797830066</c:v>
                </c:pt>
                <c:pt idx="58">
                  <c:v>-5.9764535462149979</c:v>
                </c:pt>
                <c:pt idx="59">
                  <c:v>-4.6339079614959928</c:v>
                </c:pt>
                <c:pt idx="60">
                  <c:v>-4.2208113523229969</c:v>
                </c:pt>
                <c:pt idx="61">
                  <c:v>-5.8336033129880036</c:v>
                </c:pt>
                <c:pt idx="62">
                  <c:v>-5.9967276070619988</c:v>
                </c:pt>
                <c:pt idx="63">
                  <c:v>-5.5723441127660038</c:v>
                </c:pt>
                <c:pt idx="64">
                  <c:v>-2.0323371010849911</c:v>
                </c:pt>
                <c:pt idx="65">
                  <c:v>1.276112658791007</c:v>
                </c:pt>
                <c:pt idx="66">
                  <c:v>1.9046828909660007</c:v>
                </c:pt>
                <c:pt idx="67">
                  <c:v>1.4717404881820073</c:v>
                </c:pt>
                <c:pt idx="68">
                  <c:v>-0.66443713621200118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37248"/>
        <c:axId val="126438784"/>
      </c:barChart>
      <c:lineChart>
        <c:grouping val="standard"/>
        <c:varyColors val="0"/>
        <c:ser>
          <c:idx val="0"/>
          <c:order val="0"/>
          <c:tx>
            <c:v>Равновесный реальный обменный курс</c:v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Lit>
              <c:formatCode>General</c:formatCode>
              <c:ptCount val="69"/>
              <c:pt idx="0">
                <c:v>39083</c:v>
              </c:pt>
              <c:pt idx="1">
                <c:v>39114</c:v>
              </c:pt>
              <c:pt idx="2">
                <c:v>39142</c:v>
              </c:pt>
              <c:pt idx="3">
                <c:v>39173</c:v>
              </c:pt>
              <c:pt idx="4">
                <c:v>39203</c:v>
              </c:pt>
              <c:pt idx="5">
                <c:v>39234</c:v>
              </c:pt>
              <c:pt idx="6">
                <c:v>39264</c:v>
              </c:pt>
              <c:pt idx="7">
                <c:v>39295</c:v>
              </c:pt>
              <c:pt idx="8">
                <c:v>39326</c:v>
              </c:pt>
              <c:pt idx="9">
                <c:v>39356</c:v>
              </c:pt>
              <c:pt idx="10">
                <c:v>39387</c:v>
              </c:pt>
              <c:pt idx="11">
                <c:v>39417</c:v>
              </c:pt>
              <c:pt idx="12">
                <c:v>39448</c:v>
              </c:pt>
              <c:pt idx="13">
                <c:v>39479</c:v>
              </c:pt>
              <c:pt idx="14">
                <c:v>39508</c:v>
              </c:pt>
              <c:pt idx="15">
                <c:v>39539</c:v>
              </c:pt>
              <c:pt idx="16">
                <c:v>39569</c:v>
              </c:pt>
              <c:pt idx="17">
                <c:v>39600</c:v>
              </c:pt>
              <c:pt idx="18">
                <c:v>39630</c:v>
              </c:pt>
              <c:pt idx="19">
                <c:v>39661</c:v>
              </c:pt>
              <c:pt idx="20">
                <c:v>39692</c:v>
              </c:pt>
              <c:pt idx="21">
                <c:v>39722</c:v>
              </c:pt>
              <c:pt idx="22">
                <c:v>39753</c:v>
              </c:pt>
              <c:pt idx="23">
                <c:v>39783</c:v>
              </c:pt>
              <c:pt idx="24">
                <c:v>39814</c:v>
              </c:pt>
              <c:pt idx="25">
                <c:v>39845</c:v>
              </c:pt>
              <c:pt idx="26">
                <c:v>39873</c:v>
              </c:pt>
              <c:pt idx="27">
                <c:v>39904</c:v>
              </c:pt>
              <c:pt idx="28">
                <c:v>39934</c:v>
              </c:pt>
              <c:pt idx="29">
                <c:v>39965</c:v>
              </c:pt>
              <c:pt idx="30">
                <c:v>39995</c:v>
              </c:pt>
              <c:pt idx="31">
                <c:v>40026</c:v>
              </c:pt>
              <c:pt idx="32">
                <c:v>40057</c:v>
              </c:pt>
              <c:pt idx="33">
                <c:v>40087</c:v>
              </c:pt>
              <c:pt idx="34">
                <c:v>40118</c:v>
              </c:pt>
              <c:pt idx="35">
                <c:v>40148</c:v>
              </c:pt>
              <c:pt idx="36">
                <c:v>40179</c:v>
              </c:pt>
              <c:pt idx="37">
                <c:v>40210</c:v>
              </c:pt>
              <c:pt idx="38">
                <c:v>40238</c:v>
              </c:pt>
              <c:pt idx="39">
                <c:v>40269</c:v>
              </c:pt>
              <c:pt idx="40">
                <c:v>40299</c:v>
              </c:pt>
              <c:pt idx="41">
                <c:v>40330</c:v>
              </c:pt>
              <c:pt idx="42">
                <c:v>40360</c:v>
              </c:pt>
              <c:pt idx="43">
                <c:v>40391</c:v>
              </c:pt>
              <c:pt idx="44">
                <c:v>40422</c:v>
              </c:pt>
              <c:pt idx="45">
                <c:v>40452</c:v>
              </c:pt>
              <c:pt idx="46">
                <c:v>40483</c:v>
              </c:pt>
              <c:pt idx="47">
                <c:v>40513</c:v>
              </c:pt>
              <c:pt idx="48">
                <c:v>40544</c:v>
              </c:pt>
              <c:pt idx="49">
                <c:v>40575</c:v>
              </c:pt>
              <c:pt idx="50">
                <c:v>40603</c:v>
              </c:pt>
              <c:pt idx="51">
                <c:v>40634</c:v>
              </c:pt>
              <c:pt idx="52">
                <c:v>40664</c:v>
              </c:pt>
              <c:pt idx="53">
                <c:v>40695</c:v>
              </c:pt>
              <c:pt idx="54">
                <c:v>40725</c:v>
              </c:pt>
              <c:pt idx="55">
                <c:v>40756</c:v>
              </c:pt>
              <c:pt idx="56">
                <c:v>40787</c:v>
              </c:pt>
              <c:pt idx="57">
                <c:v>40817</c:v>
              </c:pt>
              <c:pt idx="58">
                <c:v>40848</c:v>
              </c:pt>
              <c:pt idx="59">
                <c:v>40878</c:v>
              </c:pt>
              <c:pt idx="60">
                <c:v>40909</c:v>
              </c:pt>
              <c:pt idx="61">
                <c:v>40940</c:v>
              </c:pt>
              <c:pt idx="62">
                <c:v>40969</c:v>
              </c:pt>
              <c:pt idx="63">
                <c:v>41000</c:v>
              </c:pt>
              <c:pt idx="64">
                <c:v>41030</c:v>
              </c:pt>
              <c:pt idx="65">
                <c:v>41061</c:v>
              </c:pt>
              <c:pt idx="66">
                <c:v>41091</c:v>
              </c:pt>
              <c:pt idx="67">
                <c:v>41122</c:v>
              </c:pt>
              <c:pt idx="68">
                <c:v>41153</c:v>
              </c:pt>
            </c:numLit>
          </c:cat>
          <c:val>
            <c:numRef>
              <c:f>'График 2.1.12'!$C$5:$C$73</c:f>
              <c:numCache>
                <c:formatCode>0.00</c:formatCode>
                <c:ptCount val="69"/>
                <c:pt idx="0">
                  <c:v>104.912124156817</c:v>
                </c:pt>
                <c:pt idx="1">
                  <c:v>104.760999257872</c:v>
                </c:pt>
                <c:pt idx="2">
                  <c:v>104.48090885256001</c:v>
                </c:pt>
                <c:pt idx="3">
                  <c:v>104.916064594535</c:v>
                </c:pt>
                <c:pt idx="4">
                  <c:v>105.81316697875</c:v>
                </c:pt>
                <c:pt idx="5">
                  <c:v>106.66154613060201</c:v>
                </c:pt>
                <c:pt idx="6">
                  <c:v>107.677126900373</c:v>
                </c:pt>
                <c:pt idx="7">
                  <c:v>109.220989010259</c:v>
                </c:pt>
                <c:pt idx="8">
                  <c:v>109.990911627378</c:v>
                </c:pt>
                <c:pt idx="9">
                  <c:v>109.953982674575</c:v>
                </c:pt>
                <c:pt idx="10">
                  <c:v>109.901232803151</c:v>
                </c:pt>
                <c:pt idx="11">
                  <c:v>110.144278050952</c:v>
                </c:pt>
                <c:pt idx="12">
                  <c:v>110.78690583539699</c:v>
                </c:pt>
                <c:pt idx="13">
                  <c:v>111.56487151963699</c:v>
                </c:pt>
                <c:pt idx="14">
                  <c:v>111.960946715087</c:v>
                </c:pt>
                <c:pt idx="15">
                  <c:v>112.543027092858</c:v>
                </c:pt>
                <c:pt idx="16">
                  <c:v>113.31615247779899</c:v>
                </c:pt>
                <c:pt idx="17">
                  <c:v>113.853846793069</c:v>
                </c:pt>
                <c:pt idx="18">
                  <c:v>114.01068778429701</c:v>
                </c:pt>
                <c:pt idx="19">
                  <c:v>112.793277897414</c:v>
                </c:pt>
                <c:pt idx="20">
                  <c:v>111.021036012544</c:v>
                </c:pt>
                <c:pt idx="21">
                  <c:v>108.778825916453</c:v>
                </c:pt>
                <c:pt idx="22">
                  <c:v>105.64615660048401</c:v>
                </c:pt>
                <c:pt idx="23">
                  <c:v>102.11361488719</c:v>
                </c:pt>
                <c:pt idx="24">
                  <c:v>99.210143996030098</c:v>
                </c:pt>
                <c:pt idx="25">
                  <c:v>97.769218805143794</c:v>
                </c:pt>
                <c:pt idx="26">
                  <c:v>97.7988044112343</c:v>
                </c:pt>
                <c:pt idx="27">
                  <c:v>98.641932071722906</c:v>
                </c:pt>
                <c:pt idx="28">
                  <c:v>99.8422817913372</c:v>
                </c:pt>
                <c:pt idx="29">
                  <c:v>101.352257028851</c:v>
                </c:pt>
                <c:pt idx="30">
                  <c:v>102.124054508082</c:v>
                </c:pt>
                <c:pt idx="31">
                  <c:v>102.325181784962</c:v>
                </c:pt>
                <c:pt idx="32">
                  <c:v>102.80886101013201</c:v>
                </c:pt>
                <c:pt idx="33">
                  <c:v>103.54278600138601</c:v>
                </c:pt>
                <c:pt idx="34">
                  <c:v>104.29346615738299</c:v>
                </c:pt>
                <c:pt idx="35">
                  <c:v>105.721003438651</c:v>
                </c:pt>
                <c:pt idx="36">
                  <c:v>106.669128002675</c:v>
                </c:pt>
                <c:pt idx="37">
                  <c:v>106.668011042031</c:v>
                </c:pt>
                <c:pt idx="38">
                  <c:v>106.45966746059401</c:v>
                </c:pt>
                <c:pt idx="39">
                  <c:v>105.94199146284799</c:v>
                </c:pt>
                <c:pt idx="40">
                  <c:v>105.43372755075301</c:v>
                </c:pt>
                <c:pt idx="41">
                  <c:v>104.728313718793</c:v>
                </c:pt>
                <c:pt idx="42">
                  <c:v>104.495351765316</c:v>
                </c:pt>
                <c:pt idx="43">
                  <c:v>104.91875150269099</c:v>
                </c:pt>
                <c:pt idx="44">
                  <c:v>105.571259365694</c:v>
                </c:pt>
                <c:pt idx="45">
                  <c:v>106.553375199938</c:v>
                </c:pt>
                <c:pt idx="46">
                  <c:v>107.812488334148</c:v>
                </c:pt>
                <c:pt idx="47">
                  <c:v>108.844612019506</c:v>
                </c:pt>
                <c:pt idx="48">
                  <c:v>109.994633779437</c:v>
                </c:pt>
                <c:pt idx="49">
                  <c:v>110.44252258335401</c:v>
                </c:pt>
                <c:pt idx="50">
                  <c:v>111.131716298969</c:v>
                </c:pt>
                <c:pt idx="51">
                  <c:v>111.703619978012</c:v>
                </c:pt>
                <c:pt idx="52">
                  <c:v>112.093984495485</c:v>
                </c:pt>
                <c:pt idx="53">
                  <c:v>112.623381379096</c:v>
                </c:pt>
                <c:pt idx="54">
                  <c:v>112.69079869437</c:v>
                </c:pt>
                <c:pt idx="55">
                  <c:v>113.010005309856</c:v>
                </c:pt>
                <c:pt idx="56">
                  <c:v>113.768641493201</c:v>
                </c:pt>
                <c:pt idx="57">
                  <c:v>114.765395079783</c:v>
                </c:pt>
                <c:pt idx="58">
                  <c:v>115.868233746215</c:v>
                </c:pt>
                <c:pt idx="59">
                  <c:v>116.574423961496</c:v>
                </c:pt>
                <c:pt idx="60">
                  <c:v>116.738058452323</c:v>
                </c:pt>
                <c:pt idx="61">
                  <c:v>115.939212412988</c:v>
                </c:pt>
                <c:pt idx="62">
                  <c:v>115.468326107062</c:v>
                </c:pt>
                <c:pt idx="63">
                  <c:v>115.441588512766</c:v>
                </c:pt>
                <c:pt idx="64">
                  <c:v>115.125430201085</c:v>
                </c:pt>
                <c:pt idx="65">
                  <c:v>114.708483941209</c:v>
                </c:pt>
                <c:pt idx="66">
                  <c:v>114.316027809034</c:v>
                </c:pt>
                <c:pt idx="67">
                  <c:v>113.86660001181799</c:v>
                </c:pt>
                <c:pt idx="68">
                  <c:v>113.303454493793</c:v>
                </c:pt>
              </c:numCache>
            </c:numRef>
          </c:val>
          <c:smooth val="0"/>
        </c:ser>
        <c:ser>
          <c:idx val="1"/>
          <c:order val="1"/>
          <c:tx>
            <c:v>Индекс реального эффективного обменного курса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69"/>
              <c:pt idx="0">
                <c:v>39083</c:v>
              </c:pt>
              <c:pt idx="1">
                <c:v>39114</c:v>
              </c:pt>
              <c:pt idx="2">
                <c:v>39142</c:v>
              </c:pt>
              <c:pt idx="3">
                <c:v>39173</c:v>
              </c:pt>
              <c:pt idx="4">
                <c:v>39203</c:v>
              </c:pt>
              <c:pt idx="5">
                <c:v>39234</c:v>
              </c:pt>
              <c:pt idx="6">
                <c:v>39264</c:v>
              </c:pt>
              <c:pt idx="7">
                <c:v>39295</c:v>
              </c:pt>
              <c:pt idx="8">
                <c:v>39326</c:v>
              </c:pt>
              <c:pt idx="9">
                <c:v>39356</c:v>
              </c:pt>
              <c:pt idx="10">
                <c:v>39387</c:v>
              </c:pt>
              <c:pt idx="11">
                <c:v>39417</c:v>
              </c:pt>
              <c:pt idx="12">
                <c:v>39448</c:v>
              </c:pt>
              <c:pt idx="13">
                <c:v>39479</c:v>
              </c:pt>
              <c:pt idx="14">
                <c:v>39508</c:v>
              </c:pt>
              <c:pt idx="15">
                <c:v>39539</c:v>
              </c:pt>
              <c:pt idx="16">
                <c:v>39569</c:v>
              </c:pt>
              <c:pt idx="17">
                <c:v>39600</c:v>
              </c:pt>
              <c:pt idx="18">
                <c:v>39630</c:v>
              </c:pt>
              <c:pt idx="19">
                <c:v>39661</c:v>
              </c:pt>
              <c:pt idx="20">
                <c:v>39692</c:v>
              </c:pt>
              <c:pt idx="21">
                <c:v>39722</c:v>
              </c:pt>
              <c:pt idx="22">
                <c:v>39753</c:v>
              </c:pt>
              <c:pt idx="23">
                <c:v>39783</c:v>
              </c:pt>
              <c:pt idx="24">
                <c:v>39814</c:v>
              </c:pt>
              <c:pt idx="25">
                <c:v>39845</c:v>
              </c:pt>
              <c:pt idx="26">
                <c:v>39873</c:v>
              </c:pt>
              <c:pt idx="27">
                <c:v>39904</c:v>
              </c:pt>
              <c:pt idx="28">
                <c:v>39934</c:v>
              </c:pt>
              <c:pt idx="29">
                <c:v>39965</c:v>
              </c:pt>
              <c:pt idx="30">
                <c:v>39995</c:v>
              </c:pt>
              <c:pt idx="31">
                <c:v>40026</c:v>
              </c:pt>
              <c:pt idx="32">
                <c:v>40057</c:v>
              </c:pt>
              <c:pt idx="33">
                <c:v>40087</c:v>
              </c:pt>
              <c:pt idx="34">
                <c:v>40118</c:v>
              </c:pt>
              <c:pt idx="35">
                <c:v>40148</c:v>
              </c:pt>
              <c:pt idx="36">
                <c:v>40179</c:v>
              </c:pt>
              <c:pt idx="37">
                <c:v>40210</c:v>
              </c:pt>
              <c:pt idx="38">
                <c:v>40238</c:v>
              </c:pt>
              <c:pt idx="39">
                <c:v>40269</c:v>
              </c:pt>
              <c:pt idx="40">
                <c:v>40299</c:v>
              </c:pt>
              <c:pt idx="41">
                <c:v>40330</c:v>
              </c:pt>
              <c:pt idx="42">
                <c:v>40360</c:v>
              </c:pt>
              <c:pt idx="43">
                <c:v>40391</c:v>
              </c:pt>
              <c:pt idx="44">
                <c:v>40422</c:v>
              </c:pt>
              <c:pt idx="45">
                <c:v>40452</c:v>
              </c:pt>
              <c:pt idx="46">
                <c:v>40483</c:v>
              </c:pt>
              <c:pt idx="47">
                <c:v>40513</c:v>
              </c:pt>
              <c:pt idx="48">
                <c:v>40544</c:v>
              </c:pt>
              <c:pt idx="49">
                <c:v>40575</c:v>
              </c:pt>
              <c:pt idx="50">
                <c:v>40603</c:v>
              </c:pt>
              <c:pt idx="51">
                <c:v>40634</c:v>
              </c:pt>
              <c:pt idx="52">
                <c:v>40664</c:v>
              </c:pt>
              <c:pt idx="53">
                <c:v>40695</c:v>
              </c:pt>
              <c:pt idx="54">
                <c:v>40725</c:v>
              </c:pt>
              <c:pt idx="55">
                <c:v>40756</c:v>
              </c:pt>
              <c:pt idx="56">
                <c:v>40787</c:v>
              </c:pt>
              <c:pt idx="57">
                <c:v>40817</c:v>
              </c:pt>
              <c:pt idx="58">
                <c:v>40848</c:v>
              </c:pt>
              <c:pt idx="59">
                <c:v>40878</c:v>
              </c:pt>
              <c:pt idx="60">
                <c:v>40909</c:v>
              </c:pt>
              <c:pt idx="61">
                <c:v>40940</c:v>
              </c:pt>
              <c:pt idx="62">
                <c:v>40969</c:v>
              </c:pt>
              <c:pt idx="63">
                <c:v>41000</c:v>
              </c:pt>
              <c:pt idx="64">
                <c:v>41030</c:v>
              </c:pt>
              <c:pt idx="65">
                <c:v>41061</c:v>
              </c:pt>
              <c:pt idx="66">
                <c:v>41091</c:v>
              </c:pt>
              <c:pt idx="67">
                <c:v>41122</c:v>
              </c:pt>
              <c:pt idx="68">
                <c:v>41153</c:v>
              </c:pt>
            </c:numLit>
          </c:cat>
          <c:val>
            <c:numRef>
              <c:f>'График 2.1.12'!$D$5:$D$73</c:f>
              <c:numCache>
                <c:formatCode>0.00</c:formatCode>
                <c:ptCount val="69"/>
                <c:pt idx="0">
                  <c:v>103.74432590000001</c:v>
                </c:pt>
                <c:pt idx="1">
                  <c:v>104.306152</c:v>
                </c:pt>
                <c:pt idx="2">
                  <c:v>104.2714474</c:v>
                </c:pt>
                <c:pt idx="3">
                  <c:v>104.6711766</c:v>
                </c:pt>
                <c:pt idx="4">
                  <c:v>106.6839822</c:v>
                </c:pt>
                <c:pt idx="5">
                  <c:v>105.9565192</c:v>
                </c:pt>
                <c:pt idx="6">
                  <c:v>104.796556</c:v>
                </c:pt>
                <c:pt idx="7">
                  <c:v>103.22283710000001</c:v>
                </c:pt>
                <c:pt idx="8">
                  <c:v>105.5746812</c:v>
                </c:pt>
                <c:pt idx="9">
                  <c:v>108.9363286</c:v>
                </c:pt>
                <c:pt idx="10">
                  <c:v>108.6566515</c:v>
                </c:pt>
                <c:pt idx="11">
                  <c:v>110.4734952</c:v>
                </c:pt>
                <c:pt idx="12">
                  <c:v>109.8566149</c:v>
                </c:pt>
                <c:pt idx="13">
                  <c:v>109.510026</c:v>
                </c:pt>
                <c:pt idx="14">
                  <c:v>105.0328256</c:v>
                </c:pt>
                <c:pt idx="15">
                  <c:v>104.4785193</c:v>
                </c:pt>
                <c:pt idx="16">
                  <c:v>105.732738</c:v>
                </c:pt>
                <c:pt idx="17">
                  <c:v>105.9359869</c:v>
                </c:pt>
                <c:pt idx="18">
                  <c:v>105.74654409999999</c:v>
                </c:pt>
                <c:pt idx="19">
                  <c:v>110.5337356</c:v>
                </c:pt>
                <c:pt idx="20">
                  <c:v>114.5589063</c:v>
                </c:pt>
                <c:pt idx="21">
                  <c:v>120.2725473</c:v>
                </c:pt>
                <c:pt idx="22">
                  <c:v>125.4329391</c:v>
                </c:pt>
                <c:pt idx="23">
                  <c:v>124.0192002</c:v>
                </c:pt>
                <c:pt idx="24">
                  <c:v>127.03601569999999</c:v>
                </c:pt>
                <c:pt idx="25">
                  <c:v>111.6731569</c:v>
                </c:pt>
                <c:pt idx="26">
                  <c:v>106.6120121</c:v>
                </c:pt>
                <c:pt idx="27">
                  <c:v>105.43276640000001</c:v>
                </c:pt>
                <c:pt idx="28">
                  <c:v>102.9397847</c:v>
                </c:pt>
                <c:pt idx="29">
                  <c:v>100.96029369999999</c:v>
                </c:pt>
                <c:pt idx="30">
                  <c:v>101.1624273</c:v>
                </c:pt>
                <c:pt idx="31">
                  <c:v>100.4997272</c:v>
                </c:pt>
                <c:pt idx="32">
                  <c:v>99.166705669999999</c:v>
                </c:pt>
                <c:pt idx="33">
                  <c:v>97.562973249999999</c:v>
                </c:pt>
                <c:pt idx="34">
                  <c:v>97.564325220000001</c:v>
                </c:pt>
                <c:pt idx="35">
                  <c:v>100.3152104</c:v>
                </c:pt>
                <c:pt idx="36">
                  <c:v>102.50685660000001</c:v>
                </c:pt>
                <c:pt idx="37">
                  <c:v>105.2041861</c:v>
                </c:pt>
                <c:pt idx="38">
                  <c:v>105.92625839999999</c:v>
                </c:pt>
                <c:pt idx="39">
                  <c:v>106.7315442</c:v>
                </c:pt>
                <c:pt idx="40">
                  <c:v>111.7495617</c:v>
                </c:pt>
                <c:pt idx="41">
                  <c:v>113.6692187</c:v>
                </c:pt>
                <c:pt idx="42">
                  <c:v>110.1564329</c:v>
                </c:pt>
                <c:pt idx="43">
                  <c:v>108.80772090000001</c:v>
                </c:pt>
                <c:pt idx="44">
                  <c:v>108.2344873</c:v>
                </c:pt>
                <c:pt idx="45">
                  <c:v>104.9582624</c:v>
                </c:pt>
                <c:pt idx="46">
                  <c:v>106.6863852</c:v>
                </c:pt>
                <c:pt idx="47">
                  <c:v>108.1921084</c:v>
                </c:pt>
                <c:pt idx="48">
                  <c:v>108.3413815</c:v>
                </c:pt>
                <c:pt idx="49">
                  <c:v>108.2193633</c:v>
                </c:pt>
                <c:pt idx="50">
                  <c:v>106.1628714</c:v>
                </c:pt>
                <c:pt idx="51">
                  <c:v>104.2366743</c:v>
                </c:pt>
                <c:pt idx="52">
                  <c:v>104.3370303</c:v>
                </c:pt>
                <c:pt idx="53">
                  <c:v>104.74876190000001</c:v>
                </c:pt>
                <c:pt idx="54">
                  <c:v>105.5213534</c:v>
                </c:pt>
                <c:pt idx="55">
                  <c:v>105.36979839999999</c:v>
                </c:pt>
                <c:pt idx="56">
                  <c:v>108.6108234</c:v>
                </c:pt>
                <c:pt idx="57">
                  <c:v>108.7913236</c:v>
                </c:pt>
                <c:pt idx="58">
                  <c:v>109.8917802</c:v>
                </c:pt>
                <c:pt idx="59">
                  <c:v>111.940516</c:v>
                </c:pt>
                <c:pt idx="60">
                  <c:v>112.51724710000001</c:v>
                </c:pt>
                <c:pt idx="61">
                  <c:v>110.1056091</c:v>
                </c:pt>
                <c:pt idx="62">
                  <c:v>109.4715985</c:v>
                </c:pt>
                <c:pt idx="63">
                  <c:v>109.8692444</c:v>
                </c:pt>
                <c:pt idx="64">
                  <c:v>113.0930931</c:v>
                </c:pt>
                <c:pt idx="65">
                  <c:v>115.9845966</c:v>
                </c:pt>
                <c:pt idx="66">
                  <c:v>116.2207107</c:v>
                </c:pt>
                <c:pt idx="67">
                  <c:v>115.3383405</c:v>
                </c:pt>
                <c:pt idx="68">
                  <c:v>112.639017357581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21632"/>
        <c:axId val="126435712"/>
      </c:lineChart>
      <c:catAx>
        <c:axId val="126421632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26435712"/>
        <c:crosses val="autoZero"/>
        <c:auto val="1"/>
        <c:lblAlgn val="ctr"/>
        <c:lblOffset val="100"/>
        <c:tickLblSkip val="3"/>
        <c:tickMarkSkip val="4"/>
        <c:noMultiLvlLbl val="0"/>
      </c:catAx>
      <c:valAx>
        <c:axId val="126435712"/>
        <c:scaling>
          <c:orientation val="minMax"/>
          <c:min val="8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6421632"/>
        <c:crosses val="autoZero"/>
        <c:crossBetween val="between"/>
      </c:valAx>
      <c:catAx>
        <c:axId val="126437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6438784"/>
        <c:crosses val="autoZero"/>
        <c:auto val="1"/>
        <c:lblAlgn val="ctr"/>
        <c:lblOffset val="100"/>
        <c:noMultiLvlLbl val="0"/>
      </c:catAx>
      <c:valAx>
        <c:axId val="12643878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643724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3279962846800968E-2"/>
          <c:y val="0.7828886303984729"/>
          <c:w val="0.94207920792079203"/>
          <c:h val="0.203841267000715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1113356246368"/>
          <c:y val="6.7729083665338641E-2"/>
          <c:w val="0.79049759392041741"/>
          <c:h val="0.617529880478087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3.3.2.3'!$B$5</c:f>
              <c:strCache>
                <c:ptCount val="1"/>
                <c:pt idx="0">
                  <c:v>Обороты пользователей в среднем за день, в млрд. тг</c:v>
                </c:pt>
              </c:strCache>
            </c:strRef>
          </c:tx>
          <c:invertIfNegative val="0"/>
          <c:cat>
            <c:strRef>
              <c:f>'График 3.3.2.3'!$C$4:$H$4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3.3.2.3'!$C$5:$H$5</c:f>
              <c:numCache>
                <c:formatCode>0.0</c:formatCode>
                <c:ptCount val="6"/>
                <c:pt idx="0">
                  <c:v>9.2236267509274796</c:v>
                </c:pt>
                <c:pt idx="1">
                  <c:v>9.2161339767824604</c:v>
                </c:pt>
                <c:pt idx="2">
                  <c:v>11.013090148118236</c:v>
                </c:pt>
                <c:pt idx="3">
                  <c:v>13.066144262223577</c:v>
                </c:pt>
                <c:pt idx="4">
                  <c:v>15.079750221581</c:v>
                </c:pt>
                <c:pt idx="5">
                  <c:v>16.316982416690401</c:v>
                </c:pt>
              </c:numCache>
            </c:numRef>
          </c:val>
        </c:ser>
        <c:ser>
          <c:idx val="0"/>
          <c:order val="1"/>
          <c:tx>
            <c:strRef>
              <c:f>'График 3.3.2.3'!$B$6</c:f>
              <c:strCache>
                <c:ptCount val="1"/>
                <c:pt idx="0">
                  <c:v>Средняя сумма чистой позиции пользователей, в млрд. тг</c:v>
                </c:pt>
              </c:strCache>
            </c:strRef>
          </c:tx>
          <c:invertIfNegative val="0"/>
          <c:cat>
            <c:strRef>
              <c:f>'График 3.3.2.3'!$C$4:$H$4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3.3.2.3'!$C$6:$H$6</c:f>
              <c:numCache>
                <c:formatCode>0.00</c:formatCode>
                <c:ptCount val="6"/>
                <c:pt idx="0">
                  <c:v>2.2226044490469619</c:v>
                </c:pt>
                <c:pt idx="1">
                  <c:v>2.5329901026954218</c:v>
                </c:pt>
                <c:pt idx="2">
                  <c:v>2.2367385476134944</c:v>
                </c:pt>
                <c:pt idx="3">
                  <c:v>2.5571694781144583</c:v>
                </c:pt>
                <c:pt idx="4">
                  <c:v>3.0675148294283798</c:v>
                </c:pt>
                <c:pt idx="5">
                  <c:v>3.5021843623033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524608"/>
        <c:axId val="147526400"/>
      </c:barChart>
      <c:lineChart>
        <c:grouping val="standard"/>
        <c:varyColors val="0"/>
        <c:ser>
          <c:idx val="2"/>
          <c:order val="2"/>
          <c:tx>
            <c:strRef>
              <c:f>'График 3.3.2.3'!$B$7</c:f>
              <c:strCache>
                <c:ptCount val="1"/>
                <c:pt idx="0">
                  <c:v>Коэффициент оборачиваемости денег в СМК в  среднем за период (правая ось)</c:v>
                </c:pt>
              </c:strCache>
            </c:strRef>
          </c:tx>
          <c:spPr>
            <a:ln w="38100"/>
          </c:spPr>
          <c:marker>
            <c:symbol val="triangle"/>
            <c:size val="5"/>
          </c:marker>
          <c:cat>
            <c:strRef>
              <c:f>'График 3.3.2.3'!$C$4:$H$4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3.3.2.3'!$C$7:$H$7</c:f>
              <c:numCache>
                <c:formatCode>0.00</c:formatCode>
                <c:ptCount val="6"/>
                <c:pt idx="0">
                  <c:v>4.5510470839571511</c:v>
                </c:pt>
                <c:pt idx="1">
                  <c:v>3.9453860304385251</c:v>
                </c:pt>
                <c:pt idx="2">
                  <c:v>5.2760949322164894</c:v>
                </c:pt>
                <c:pt idx="3">
                  <c:v>5.3252418707437297</c:v>
                </c:pt>
                <c:pt idx="4">
                  <c:v>5.1155081878853972</c:v>
                </c:pt>
                <c:pt idx="5">
                  <c:v>4.8075025388354717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528320"/>
        <c:axId val="147534208"/>
      </c:lineChart>
      <c:catAx>
        <c:axId val="14752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526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7526400"/>
        <c:scaling>
          <c:orientation val="minMax"/>
          <c:max val="18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 .тг.</a:t>
                </a:r>
              </a:p>
            </c:rich>
          </c:tx>
          <c:layout>
            <c:manualLayout>
              <c:xMode val="edge"/>
              <c:yMode val="edge"/>
              <c:x val="2.8797696184305254E-3"/>
              <c:y val="0.20318725099601595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524608"/>
        <c:crosses val="autoZero"/>
        <c:crossBetween val="between"/>
        <c:majorUnit val="3"/>
        <c:minorUnit val="1"/>
      </c:valAx>
      <c:catAx>
        <c:axId val="147528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47534208"/>
        <c:crossesAt val="0"/>
        <c:auto val="1"/>
        <c:lblAlgn val="ctr"/>
        <c:lblOffset val="100"/>
        <c:noMultiLvlLbl val="0"/>
      </c:catAx>
      <c:valAx>
        <c:axId val="147534208"/>
        <c:scaling>
          <c:orientation val="minMax"/>
          <c:max val="6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5608442033298757"/>
              <c:y val="0.2841965471447543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528320"/>
        <c:crosses val="max"/>
        <c:crossBetween val="between"/>
        <c:majorUnit val="1.2"/>
        <c:minorUnit val="1"/>
      </c:valAx>
    </c:plotArea>
    <c:legend>
      <c:legendPos val="r"/>
      <c:layout>
        <c:manualLayout>
          <c:xMode val="edge"/>
          <c:yMode val="edge"/>
          <c:x val="3.6717062634989202E-2"/>
          <c:y val="0.79946879150066397"/>
          <c:w val="0.95032488109612645"/>
          <c:h val="0.1885790172642762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5284614846874"/>
          <c:y val="6.3636504875055205E-2"/>
          <c:w val="0.72877110700145531"/>
          <c:h val="0.57272854387549688"/>
        </c:manualLayout>
      </c:layout>
      <c:barChart>
        <c:barDir val="col"/>
        <c:grouping val="stacked"/>
        <c:varyColors val="0"/>
        <c:ser>
          <c:idx val="1"/>
          <c:order val="0"/>
          <c:tx>
            <c:v>Сумма аннулированных документов, млн. тг.</c:v>
          </c:tx>
          <c:invertIfNegative val="0"/>
          <c:cat>
            <c:strRef>
              <c:f>'График 3.3.2.4'!$C$4:$H$4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9 мес. 2012</c:v>
                </c:pt>
              </c:strCache>
            </c:strRef>
          </c:cat>
          <c:val>
            <c:numRef>
              <c:f>'График 3.3.2.4'!$C$5:$H$5</c:f>
              <c:numCache>
                <c:formatCode>#,##0.0</c:formatCode>
                <c:ptCount val="6"/>
                <c:pt idx="0">
                  <c:v>29.94148259</c:v>
                </c:pt>
                <c:pt idx="1">
                  <c:v>66.629091080000009</c:v>
                </c:pt>
                <c:pt idx="2">
                  <c:v>181.41773622999995</c:v>
                </c:pt>
                <c:pt idx="3" formatCode="#,##0">
                  <c:v>0</c:v>
                </c:pt>
                <c:pt idx="4" formatCode="#,##0">
                  <c:v>90.978997219999997</c:v>
                </c:pt>
                <c:pt idx="5" formatCode="#,##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597952"/>
        <c:axId val="147607936"/>
      </c:barChart>
      <c:lineChart>
        <c:grouping val="standard"/>
        <c:varyColors val="0"/>
        <c:ser>
          <c:idx val="0"/>
          <c:order val="1"/>
          <c:tx>
            <c:v>Количество аннулированных документов, в ед. (правая ось)</c:v>
          </c:tx>
          <c:spPr>
            <a:ln w="38100"/>
          </c:spPr>
          <c:marker>
            <c:symbol val="diamond"/>
            <c:size val="5"/>
          </c:marker>
          <c:val>
            <c:numRef>
              <c:f>'График 3.3.2.4'!$C$6:$H$6</c:f>
              <c:numCache>
                <c:formatCode>#,##0</c:formatCode>
                <c:ptCount val="6"/>
                <c:pt idx="0">
                  <c:v>47</c:v>
                </c:pt>
                <c:pt idx="1">
                  <c:v>111</c:v>
                </c:pt>
                <c:pt idx="2">
                  <c:v>1065</c:v>
                </c:pt>
                <c:pt idx="3">
                  <c:v>0</c:v>
                </c:pt>
                <c:pt idx="4">
                  <c:v>169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09856"/>
        <c:axId val="147615744"/>
      </c:lineChart>
      <c:catAx>
        <c:axId val="1475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60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7607936"/>
        <c:scaling>
          <c:orientation val="minMax"/>
          <c:max val="2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млн.</a:t>
                </a:r>
                <a:r>
                  <a:rPr lang="ru-RU" b="0" baseline="0"/>
                  <a:t> тг.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5.2849326037635131E-3"/>
              <c:y val="0.2136368408494392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597952"/>
        <c:crosses val="autoZero"/>
        <c:crossBetween val="between"/>
        <c:majorUnit val="50"/>
        <c:minorUnit val="36"/>
      </c:valAx>
      <c:catAx>
        <c:axId val="147609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47615744"/>
        <c:crosses val="autoZero"/>
        <c:auto val="1"/>
        <c:lblAlgn val="ctr"/>
        <c:lblOffset val="100"/>
        <c:noMultiLvlLbl val="0"/>
      </c:catAx>
      <c:valAx>
        <c:axId val="147615744"/>
        <c:scaling>
          <c:orientation val="minMax"/>
          <c:max val="1200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ед.</a:t>
                </a:r>
              </a:p>
            </c:rich>
          </c:tx>
          <c:layout>
            <c:manualLayout>
              <c:xMode val="edge"/>
              <c:yMode val="edge"/>
              <c:x val="0.94381829389970306"/>
              <c:y val="0.30909138630398475"/>
            </c:manualLayout>
          </c:layout>
          <c:overlay val="0"/>
        </c:title>
        <c:numFmt formatCode="#,##0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7609856"/>
        <c:crosses val="max"/>
        <c:crossBetween val="between"/>
        <c:majorUnit val="300"/>
        <c:minorUnit val="2.4"/>
      </c:valAx>
    </c:plotArea>
    <c:legend>
      <c:legendPos val="b"/>
      <c:layout>
        <c:manualLayout>
          <c:xMode val="edge"/>
          <c:yMode val="edge"/>
          <c:x val="2.6946107784431138E-2"/>
          <c:y val="0.81363827248866616"/>
          <c:w val="0.96107910163924115"/>
          <c:h val="0.136364113576711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2161934657945"/>
          <c:y val="5.7516339869281043E-2"/>
          <c:w val="0.82674102262829618"/>
          <c:h val="0.69945509752457413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glow rad="25400">
                <a:schemeClr val="tx2">
                  <a:lumMod val="20000"/>
                  <a:lumOff val="80000"/>
                </a:schemeClr>
              </a:glow>
            </a:effectLst>
          </c:spPr>
          <c:invertIfNegative val="0"/>
          <c:cat>
            <c:numRef>
              <c:f>'График 2.1.13'!$B$5:$B$119</c:f>
              <c:numCache>
                <c:formatCode>mmm\-yy</c:formatCode>
                <c:ptCount val="11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</c:numCache>
            </c:numRef>
          </c:cat>
          <c:val>
            <c:numRef>
              <c:f>'График 2.1.13'!$E$5:$E$119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322176"/>
        <c:axId val="126323712"/>
      </c:barChart>
      <c:lineChart>
        <c:grouping val="standard"/>
        <c:varyColors val="0"/>
        <c:ser>
          <c:idx val="0"/>
          <c:order val="0"/>
          <c:tx>
            <c:strRef>
              <c:f>'График 2.1.13'!$C$4</c:f>
              <c:strCache>
                <c:ptCount val="1"/>
                <c:pt idx="0">
                  <c:v>КСИ</c:v>
                </c:pt>
              </c:strCache>
            </c:strRef>
          </c:tx>
          <c:marker>
            <c:symbol val="none"/>
          </c:marker>
          <c:cat>
            <c:numRef>
              <c:f>'График 2.1.13'!$B$5:$B$119</c:f>
              <c:numCache>
                <c:formatCode>mmm\-yy</c:formatCode>
                <c:ptCount val="11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</c:numCache>
            </c:numRef>
          </c:cat>
          <c:val>
            <c:numRef>
              <c:f>'График 2.1.13'!$C$5:$C$119</c:f>
              <c:numCache>
                <c:formatCode>0.00</c:formatCode>
                <c:ptCount val="115"/>
                <c:pt idx="0">
                  <c:v>6.6695771802282172E-2</c:v>
                </c:pt>
                <c:pt idx="1">
                  <c:v>0.22141698004671109</c:v>
                </c:pt>
                <c:pt idx="2">
                  <c:v>0.20051711454654636</c:v>
                </c:pt>
                <c:pt idx="3">
                  <c:v>0.17274840968139543</c:v>
                </c:pt>
                <c:pt idx="4">
                  <c:v>0.25864621961123063</c:v>
                </c:pt>
                <c:pt idx="5">
                  <c:v>0.62770326574993951</c:v>
                </c:pt>
                <c:pt idx="6">
                  <c:v>0.71895874482737709</c:v>
                </c:pt>
                <c:pt idx="7">
                  <c:v>0.78606363220506537</c:v>
                </c:pt>
                <c:pt idx="8">
                  <c:v>0.7909690042103793</c:v>
                </c:pt>
                <c:pt idx="9">
                  <c:v>0.79606132538235963</c:v>
                </c:pt>
                <c:pt idx="10">
                  <c:v>0.72398562852257042</c:v>
                </c:pt>
                <c:pt idx="11">
                  <c:v>0.42702538233155213</c:v>
                </c:pt>
                <c:pt idx="12">
                  <c:v>0.31047604483055097</c:v>
                </c:pt>
                <c:pt idx="13">
                  <c:v>0.11577283254286141</c:v>
                </c:pt>
                <c:pt idx="14">
                  <c:v>-7.0404369720761098E-2</c:v>
                </c:pt>
                <c:pt idx="15">
                  <c:v>-0.25189795270003357</c:v>
                </c:pt>
                <c:pt idx="16">
                  <c:v>-0.34328721734130579</c:v>
                </c:pt>
                <c:pt idx="17">
                  <c:v>-0.27556269455030863</c:v>
                </c:pt>
                <c:pt idx="18">
                  <c:v>-0.31347461581512298</c:v>
                </c:pt>
                <c:pt idx="19">
                  <c:v>-0.49212529632386171</c:v>
                </c:pt>
                <c:pt idx="20">
                  <c:v>-0.44187267628131816</c:v>
                </c:pt>
                <c:pt idx="21">
                  <c:v>-0.44081714908940023</c:v>
                </c:pt>
                <c:pt idx="22">
                  <c:v>-0.36159619867568127</c:v>
                </c:pt>
                <c:pt idx="23">
                  <c:v>-0.5388441616528804</c:v>
                </c:pt>
                <c:pt idx="24">
                  <c:v>-0.64635961962079169</c:v>
                </c:pt>
                <c:pt idx="25">
                  <c:v>-0.72303418209611148</c:v>
                </c:pt>
                <c:pt idx="26">
                  <c:v>-0.7446387676955285</c:v>
                </c:pt>
                <c:pt idx="27">
                  <c:v>-0.99052016306385993</c:v>
                </c:pt>
                <c:pt idx="28">
                  <c:v>-0.964716717357742</c:v>
                </c:pt>
                <c:pt idx="29">
                  <c:v>-0.9097352712330995</c:v>
                </c:pt>
                <c:pt idx="30">
                  <c:v>-0.92240312374091582</c:v>
                </c:pt>
                <c:pt idx="31">
                  <c:v>-1.1480496831582534</c:v>
                </c:pt>
                <c:pt idx="32">
                  <c:v>-1.2624756221536353</c:v>
                </c:pt>
                <c:pt idx="33">
                  <c:v>-1.3280975701225457</c:v>
                </c:pt>
                <c:pt idx="34">
                  <c:v>-1.4148394002538349</c:v>
                </c:pt>
                <c:pt idx="35">
                  <c:v>-1.5404435220948358</c:v>
                </c:pt>
                <c:pt idx="36">
                  <c:v>-1.3505032026989339</c:v>
                </c:pt>
                <c:pt idx="37">
                  <c:v>-1.2697543448190043</c:v>
                </c:pt>
                <c:pt idx="38">
                  <c:v>-1.0118980299037554</c:v>
                </c:pt>
                <c:pt idx="39">
                  <c:v>-0.78246687543768589</c:v>
                </c:pt>
                <c:pt idx="40">
                  <c:v>-0.75383261352445929</c:v>
                </c:pt>
                <c:pt idx="41">
                  <c:v>-0.60530191662518706</c:v>
                </c:pt>
                <c:pt idx="42">
                  <c:v>-0.33187240447171151</c:v>
                </c:pt>
                <c:pt idx="43">
                  <c:v>-0.10606385526609136</c:v>
                </c:pt>
                <c:pt idx="44">
                  <c:v>0.1033195590493899</c:v>
                </c:pt>
                <c:pt idx="45">
                  <c:v>0.2063211592084272</c:v>
                </c:pt>
                <c:pt idx="46">
                  <c:v>0.30001019482569852</c:v>
                </c:pt>
                <c:pt idx="47">
                  <c:v>0.26541398397846466</c:v>
                </c:pt>
                <c:pt idx="48">
                  <c:v>0.31104331818986164</c:v>
                </c:pt>
                <c:pt idx="49">
                  <c:v>0.74886842297706879</c:v>
                </c:pt>
                <c:pt idx="50">
                  <c:v>0.96818072421605439</c:v>
                </c:pt>
                <c:pt idx="51">
                  <c:v>1.1536217843085719</c:v>
                </c:pt>
                <c:pt idx="52">
                  <c:v>1.421479927241228</c:v>
                </c:pt>
                <c:pt idx="53">
                  <c:v>1.4584445634963161</c:v>
                </c:pt>
                <c:pt idx="54">
                  <c:v>1.715581000098898</c:v>
                </c:pt>
                <c:pt idx="55">
                  <c:v>2.0490568234112119</c:v>
                </c:pt>
                <c:pt idx="56">
                  <c:v>2.4110568661610863</c:v>
                </c:pt>
                <c:pt idx="57">
                  <c:v>2.3991270866481482</c:v>
                </c:pt>
                <c:pt idx="58">
                  <c:v>2.5139255602635897</c:v>
                </c:pt>
                <c:pt idx="59">
                  <c:v>2.6628276708593117</c:v>
                </c:pt>
                <c:pt idx="60">
                  <c:v>2.6206687761703442</c:v>
                </c:pt>
                <c:pt idx="61">
                  <c:v>2.4049187109028098</c:v>
                </c:pt>
                <c:pt idx="62">
                  <c:v>1.8315262065841742</c:v>
                </c:pt>
                <c:pt idx="63">
                  <c:v>1.5739708241894941</c:v>
                </c:pt>
                <c:pt idx="64">
                  <c:v>1.2188663309528749</c:v>
                </c:pt>
                <c:pt idx="65">
                  <c:v>1.1444676360910813</c:v>
                </c:pt>
                <c:pt idx="66">
                  <c:v>0.85577962009109509</c:v>
                </c:pt>
                <c:pt idx="67">
                  <c:v>0.5010394459554367</c:v>
                </c:pt>
                <c:pt idx="68">
                  <c:v>0.3839715521330177</c:v>
                </c:pt>
                <c:pt idx="69">
                  <c:v>0.23440368784155366</c:v>
                </c:pt>
                <c:pt idx="70">
                  <c:v>0.19281113173224021</c:v>
                </c:pt>
                <c:pt idx="71">
                  <c:v>0.15854224455674454</c:v>
                </c:pt>
                <c:pt idx="72">
                  <c:v>-9.5788313724989565E-3</c:v>
                </c:pt>
                <c:pt idx="73">
                  <c:v>-0.1637435826566325</c:v>
                </c:pt>
                <c:pt idx="74">
                  <c:v>-0.2809035075956029</c:v>
                </c:pt>
                <c:pt idx="75">
                  <c:v>-0.27978910277953084</c:v>
                </c:pt>
                <c:pt idx="76">
                  <c:v>-0.23973733135385147</c:v>
                </c:pt>
                <c:pt idx="77">
                  <c:v>-0.20835736049677581</c:v>
                </c:pt>
                <c:pt idx="78">
                  <c:v>-0.20579701977880943</c:v>
                </c:pt>
                <c:pt idx="79">
                  <c:v>-0.31688243269874544</c:v>
                </c:pt>
                <c:pt idx="80">
                  <c:v>-0.50420035772402727</c:v>
                </c:pt>
                <c:pt idx="81">
                  <c:v>-0.53803667327676385</c:v>
                </c:pt>
                <c:pt idx="82">
                  <c:v>-0.65500748478921555</c:v>
                </c:pt>
                <c:pt idx="83">
                  <c:v>-0.68953856579699724</c:v>
                </c:pt>
                <c:pt idx="84">
                  <c:v>-0.87740709206685208</c:v>
                </c:pt>
                <c:pt idx="85">
                  <c:v>-0.85806114077240259</c:v>
                </c:pt>
                <c:pt idx="86">
                  <c:v>-0.90013678315812118</c:v>
                </c:pt>
                <c:pt idx="87">
                  <c:v>-1.0136478175742281</c:v>
                </c:pt>
                <c:pt idx="88">
                  <c:v>-1.1627812915257356</c:v>
                </c:pt>
                <c:pt idx="89">
                  <c:v>-1.3791703281783472</c:v>
                </c:pt>
                <c:pt idx="90">
                  <c:v>-1.3770507631775373</c:v>
                </c:pt>
                <c:pt idx="91">
                  <c:v>-1.2372571284915135</c:v>
                </c:pt>
                <c:pt idx="92">
                  <c:v>-1.2991826636206647</c:v>
                </c:pt>
                <c:pt idx="93">
                  <c:v>-1.218006773368657</c:v>
                </c:pt>
                <c:pt idx="94">
                  <c:v>-1.1778158756395831</c:v>
                </c:pt>
                <c:pt idx="95">
                  <c:v>-0.74537470061979361</c:v>
                </c:pt>
                <c:pt idx="96">
                  <c:v>-0.61962653576186333</c:v>
                </c:pt>
                <c:pt idx="97">
                  <c:v>-0.2534811359546868</c:v>
                </c:pt>
                <c:pt idx="98">
                  <c:v>-2.9486825019778486E-2</c:v>
                </c:pt>
                <c:pt idx="99">
                  <c:v>6.0693763147807708E-2</c:v>
                </c:pt>
                <c:pt idx="100">
                  <c:v>0.15070367905890295</c:v>
                </c:pt>
                <c:pt idx="101">
                  <c:v>0.21110983203651379</c:v>
                </c:pt>
                <c:pt idx="102">
                  <c:v>0.17766916331380619</c:v>
                </c:pt>
                <c:pt idx="103">
                  <c:v>0.11155255244700536</c:v>
                </c:pt>
                <c:pt idx="104">
                  <c:v>-8.0298922351230442E-2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2.1.13'!$D$4</c:f>
              <c:strCache>
                <c:ptCount val="1"/>
                <c:pt idx="0">
                  <c:v>КОИ</c:v>
                </c:pt>
              </c:strCache>
            </c:strRef>
          </c:tx>
          <c:marker>
            <c:symbol val="none"/>
          </c:marker>
          <c:cat>
            <c:numRef>
              <c:f>'График 2.1.13'!$B$5:$B$119</c:f>
              <c:numCache>
                <c:formatCode>mmm\-yy</c:formatCode>
                <c:ptCount val="115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</c:numCache>
            </c:numRef>
          </c:cat>
          <c:val>
            <c:numRef>
              <c:f>'График 2.1.13'!$D$5:$D$119</c:f>
              <c:numCache>
                <c:formatCode>0.00</c:formatCode>
                <c:ptCount val="115"/>
                <c:pt idx="10">
                  <c:v>0.37240420796873547</c:v>
                </c:pt>
                <c:pt idx="11">
                  <c:v>0.7048539694236039</c:v>
                </c:pt>
                <c:pt idx="12">
                  <c:v>0.74179376285101717</c:v>
                </c:pt>
                <c:pt idx="13">
                  <c:v>0.63190415057762084</c:v>
                </c:pt>
                <c:pt idx="14">
                  <c:v>0.46346253242059293</c:v>
                </c:pt>
                <c:pt idx="15">
                  <c:v>0.24785168922870809</c:v>
                </c:pt>
                <c:pt idx="16">
                  <c:v>7.7286704446972818E-2</c:v>
                </c:pt>
                <c:pt idx="17">
                  <c:v>-5.5041392445436682E-2</c:v>
                </c:pt>
                <c:pt idx="18">
                  <c:v>-0.13754774542722095</c:v>
                </c:pt>
                <c:pt idx="19">
                  <c:v>-9.4505374160008648E-2</c:v>
                </c:pt>
                <c:pt idx="20">
                  <c:v>-0.18762758537872459</c:v>
                </c:pt>
                <c:pt idx="21">
                  <c:v>-0.25711006992586038</c:v>
                </c:pt>
                <c:pt idx="22">
                  <c:v>-0.33244915009038056</c:v>
                </c:pt>
                <c:pt idx="23">
                  <c:v>-0.45613440870779054</c:v>
                </c:pt>
                <c:pt idx="24">
                  <c:v>-0.53996337308838693</c:v>
                </c:pt>
                <c:pt idx="25">
                  <c:v>-0.64123389458381075</c:v>
                </c:pt>
                <c:pt idx="26">
                  <c:v>-0.72108998800889734</c:v>
                </c:pt>
                <c:pt idx="27">
                  <c:v>-0.67334649475337349</c:v>
                </c:pt>
                <c:pt idx="28">
                  <c:v>-0.64900090507196451</c:v>
                </c:pt>
                <c:pt idx="29">
                  <c:v>-0.57274521848070925</c:v>
                </c:pt>
                <c:pt idx="30">
                  <c:v>-0.66006615986876971</c:v>
                </c:pt>
                <c:pt idx="31">
                  <c:v>-0.78273076332816682</c:v>
                </c:pt>
                <c:pt idx="32">
                  <c:v>-0.97442185199989328</c:v>
                </c:pt>
                <c:pt idx="33">
                  <c:v>-1.0338865382386238</c:v>
                </c:pt>
                <c:pt idx="34">
                  <c:v>-1.0764876364561755</c:v>
                </c:pt>
                <c:pt idx="35">
                  <c:v>-1.0098119224065576</c:v>
                </c:pt>
                <c:pt idx="36">
                  <c:v>-0.89859048367798589</c:v>
                </c:pt>
                <c:pt idx="37">
                  <c:v>-0.61389721897599603</c:v>
                </c:pt>
                <c:pt idx="38">
                  <c:v>-0.61538382851066875</c:v>
                </c:pt>
                <c:pt idx="39">
                  <c:v>-0.65821343701226864</c:v>
                </c:pt>
                <c:pt idx="40">
                  <c:v>-0.64304963841132334</c:v>
                </c:pt>
                <c:pt idx="41">
                  <c:v>-0.63264432416678695</c:v>
                </c:pt>
                <c:pt idx="42">
                  <c:v>-0.61278078879574505</c:v>
                </c:pt>
                <c:pt idx="43">
                  <c:v>-0.53027250791262115</c:v>
                </c:pt>
                <c:pt idx="44">
                  <c:v>-0.33211550988434962</c:v>
                </c:pt>
                <c:pt idx="45">
                  <c:v>-6.3527473769842288E-2</c:v>
                </c:pt>
                <c:pt idx="46">
                  <c:v>0.10229638727661286</c:v>
                </c:pt>
                <c:pt idx="47">
                  <c:v>0.33784462274426252</c:v>
                </c:pt>
                <c:pt idx="48">
                  <c:v>0.4282758819736065</c:v>
                </c:pt>
                <c:pt idx="49">
                  <c:v>0.57544342668062731</c:v>
                </c:pt>
                <c:pt idx="50">
                  <c:v>0.73010195883155615</c:v>
                </c:pt>
                <c:pt idx="51">
                  <c:v>0.92267727475873251</c:v>
                </c:pt>
                <c:pt idx="52">
                  <c:v>1.1422820192670826</c:v>
                </c:pt>
                <c:pt idx="53">
                  <c:v>1.268863078061347</c:v>
                </c:pt>
                <c:pt idx="54">
                  <c:v>1.4850977587125345</c:v>
                </c:pt>
                <c:pt idx="55">
                  <c:v>1.6805501848481836</c:v>
                </c:pt>
                <c:pt idx="56">
                  <c:v>1.8881264412999716</c:v>
                </c:pt>
                <c:pt idx="57">
                  <c:v>1.9928294323678251</c:v>
                </c:pt>
                <c:pt idx="58">
                  <c:v>2.0999730362315607</c:v>
                </c:pt>
                <c:pt idx="59">
                  <c:v>2.1669002137636264</c:v>
                </c:pt>
                <c:pt idx="60">
                  <c:v>2.1893621219377395</c:v>
                </c:pt>
                <c:pt idx="61">
                  <c:v>2.1621217376362156</c:v>
                </c:pt>
                <c:pt idx="62">
                  <c:v>2.1980183144847745</c:v>
                </c:pt>
                <c:pt idx="63">
                  <c:v>2.1706980538357996</c:v>
                </c:pt>
                <c:pt idx="64">
                  <c:v>2.0475301415912632</c:v>
                </c:pt>
                <c:pt idx="65">
                  <c:v>1.8620765342344405</c:v>
                </c:pt>
                <c:pt idx="66">
                  <c:v>1.6456800494900847</c:v>
                </c:pt>
                <c:pt idx="67">
                  <c:v>1.2239107011691661</c:v>
                </c:pt>
                <c:pt idx="68">
                  <c:v>0.90236184987505053</c:v>
                </c:pt>
                <c:pt idx="69">
                  <c:v>0.42047322152080735</c:v>
                </c:pt>
                <c:pt idx="70">
                  <c:v>-2.2833754138895757E-2</c:v>
                </c:pt>
                <c:pt idx="71">
                  <c:v>-0.50234215854061826</c:v>
                </c:pt>
                <c:pt idx="72">
                  <c:v>-0.83622530855256372</c:v>
                </c:pt>
                <c:pt idx="73">
                  <c:v>-1.1251945562717487</c:v>
                </c:pt>
                <c:pt idx="74">
                  <c:v>-1.2216948542592694</c:v>
                </c:pt>
                <c:pt idx="75">
                  <c:v>-1.371619898492328</c:v>
                </c:pt>
                <c:pt idx="76">
                  <c:v>-1.6400061505895258</c:v>
                </c:pt>
                <c:pt idx="77">
                  <c:v>-1.6334283924643991</c:v>
                </c:pt>
                <c:pt idx="78">
                  <c:v>-1.6476270825449824</c:v>
                </c:pt>
                <c:pt idx="79">
                  <c:v>-1.5750811771040978</c:v>
                </c:pt>
                <c:pt idx="80">
                  <c:v>-1.5050427486113704</c:v>
                </c:pt>
                <c:pt idx="81">
                  <c:v>-1.4705951232454895</c:v>
                </c:pt>
                <c:pt idx="82">
                  <c:v>-1.3558327360414943</c:v>
                </c:pt>
                <c:pt idx="83">
                  <c:v>-1.3167673069997525</c:v>
                </c:pt>
                <c:pt idx="84">
                  <c:v>-1.2050143146659191</c:v>
                </c:pt>
                <c:pt idx="85">
                  <c:v>-1.100668910184015</c:v>
                </c:pt>
                <c:pt idx="86">
                  <c:v>-1.0800742296140189</c:v>
                </c:pt>
                <c:pt idx="87">
                  <c:v>-0.99299563701953186</c:v>
                </c:pt>
                <c:pt idx="88">
                  <c:v>-0.9307854410445322</c:v>
                </c:pt>
                <c:pt idx="89">
                  <c:v>-0.80699410135127148</c:v>
                </c:pt>
                <c:pt idx="90">
                  <c:v>-0.71424423612981125</c:v>
                </c:pt>
                <c:pt idx="91">
                  <c:v>-0.53154882070724851</c:v>
                </c:pt>
                <c:pt idx="92">
                  <c:v>-0.34714433425401148</c:v>
                </c:pt>
                <c:pt idx="93">
                  <c:v>-0.16277738920286169</c:v>
                </c:pt>
                <c:pt idx="94">
                  <c:v>1.5956453780803892E-3</c:v>
                </c:pt>
                <c:pt idx="95">
                  <c:v>0.14718399997013787</c:v>
                </c:pt>
                <c:pt idx="96">
                  <c:v>0.27752319514174228</c:v>
                </c:pt>
                <c:pt idx="97">
                  <c:v>0.39209804836288142</c:v>
                </c:pt>
                <c:pt idx="98">
                  <c:v>0.41813648975679563</c:v>
                </c:pt>
                <c:pt idx="99">
                  <c:v>0.4905327654755508</c:v>
                </c:pt>
                <c:pt idx="100">
                  <c:v>0.48370044413339097</c:v>
                </c:pt>
                <c:pt idx="101">
                  <c:v>0.39711701272815186</c:v>
                </c:pt>
                <c:pt idx="102">
                  <c:v>0.37038869799060875</c:v>
                </c:pt>
                <c:pt idx="103">
                  <c:v>0.29890924591794088</c:v>
                </c:pt>
                <c:pt idx="104">
                  <c:v>0.30241671703450562</c:v>
                </c:pt>
                <c:pt idx="105">
                  <c:v>0.23847233621008812</c:v>
                </c:pt>
                <c:pt idx="106">
                  <c:v>0.16348266150833696</c:v>
                </c:pt>
                <c:pt idx="107">
                  <c:v>0.13226364489031447</c:v>
                </c:pt>
                <c:pt idx="108">
                  <c:v>0.11147059560016158</c:v>
                </c:pt>
                <c:pt idx="109">
                  <c:v>0.10422208879099092</c:v>
                </c:pt>
                <c:pt idx="110">
                  <c:v>0.12672931934930171</c:v>
                </c:pt>
                <c:pt idx="111">
                  <c:v>6.2032540664594508E-2</c:v>
                </c:pt>
                <c:pt idx="112">
                  <c:v>8.0982896573678881E-2</c:v>
                </c:pt>
                <c:pt idx="113">
                  <c:v>7.056166910194836E-2</c:v>
                </c:pt>
                <c:pt idx="114">
                  <c:v>-3.2856995393492819E-4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51200"/>
        <c:axId val="126320640"/>
      </c:lineChart>
      <c:dateAx>
        <c:axId val="1256512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6320640"/>
        <c:crosses val="autoZero"/>
        <c:auto val="1"/>
        <c:lblOffset val="100"/>
        <c:baseTimeUnit val="months"/>
        <c:majorUnit val="1"/>
        <c:majorTimeUnit val="years"/>
      </c:dateAx>
      <c:valAx>
        <c:axId val="126320640"/>
        <c:scaling>
          <c:orientation val="minMax"/>
          <c:max val="3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5651200"/>
        <c:crosses val="autoZero"/>
        <c:crossBetween val="between"/>
      </c:valAx>
      <c:catAx>
        <c:axId val="12632217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26323712"/>
        <c:crosses val="autoZero"/>
        <c:auto val="1"/>
        <c:lblAlgn val="ctr"/>
        <c:lblOffset val="100"/>
        <c:noMultiLvlLbl val="1"/>
      </c:catAx>
      <c:valAx>
        <c:axId val="126323712"/>
        <c:scaling>
          <c:orientation val="minMax"/>
          <c:max val="1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>
            <a:outerShdw blurRad="50800" dist="50800" dir="5400000" algn="ctr" rotWithShape="0">
              <a:schemeClr val="bg1"/>
            </a:outerShdw>
          </a:effectLst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6322176"/>
        <c:crosses val="max"/>
        <c:crossBetween val="between"/>
      </c:valAx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95469520526568"/>
          <c:y val="5.3231939163498096E-2"/>
          <c:w val="0.79261473584918751"/>
          <c:h val="0.6119434923575729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2.2.1'!$B$5</c:f>
              <c:strCache>
                <c:ptCount val="1"/>
                <c:pt idx="0">
                  <c:v>М3/ВВП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'График 2.2.1'!$C$4:$K$4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'График 2.2.1'!$C$5:$K$5</c:f>
              <c:numCache>
                <c:formatCode>#,##0.0</c:formatCode>
                <c:ptCount val="9"/>
                <c:pt idx="0">
                  <c:v>28.110352310626187</c:v>
                </c:pt>
                <c:pt idx="1">
                  <c:v>27.209313809675479</c:v>
                </c:pt>
                <c:pt idx="2">
                  <c:v>36.382379969973272</c:v>
                </c:pt>
                <c:pt idx="3">
                  <c:v>36.030375272942116</c:v>
                </c:pt>
                <c:pt idx="4">
                  <c:v>39.040880489823934</c:v>
                </c:pt>
                <c:pt idx="5">
                  <c:v>44.02317381116859</c:v>
                </c:pt>
                <c:pt idx="6">
                  <c:v>38.884377573999281</c:v>
                </c:pt>
                <c:pt idx="7">
                  <c:v>35.370213480839126</c:v>
                </c:pt>
                <c:pt idx="8">
                  <c:v>36.186354868387298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2.2.1'!$B$6</c:f>
              <c:strCache>
                <c:ptCount val="1"/>
                <c:pt idx="0">
                  <c:v>Кредиты банков к ВВП</c:v>
                </c:pt>
              </c:strCache>
            </c:strRef>
          </c:tx>
          <c:spPr>
            <a:ln w="50800"/>
          </c:spPr>
          <c:marker>
            <c:symbol val="square"/>
            <c:size val="5"/>
          </c:marker>
          <c:cat>
            <c:numRef>
              <c:f>'График 2.2.1'!$C$4:$K$4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'График 2.2.1'!$C$6:$K$6</c:f>
              <c:numCache>
                <c:formatCode>#,##0.0</c:formatCode>
                <c:ptCount val="9"/>
                <c:pt idx="0">
                  <c:v>25.280678399470354</c:v>
                </c:pt>
                <c:pt idx="1">
                  <c:v>34.148325937886149</c:v>
                </c:pt>
                <c:pt idx="2">
                  <c:v>46.365581414556914</c:v>
                </c:pt>
                <c:pt idx="3">
                  <c:v>56.486267406310176</c:v>
                </c:pt>
                <c:pt idx="4">
                  <c:v>46.473050060577151</c:v>
                </c:pt>
                <c:pt idx="5">
                  <c:v>44.944700463268084</c:v>
                </c:pt>
                <c:pt idx="6">
                  <c:v>34.821760126060731</c:v>
                </c:pt>
                <c:pt idx="7">
                  <c:v>31.848992482887191</c:v>
                </c:pt>
                <c:pt idx="8">
                  <c:v>32.800769945157697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2.2.1'!$B$7</c:f>
              <c:strCache>
                <c:ptCount val="1"/>
                <c:pt idx="0">
                  <c:v>Депозиты резидентов к ВВП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'График 2.2.1'!$C$4:$K$4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'График 2.2.1'!$C$7:$K$7</c:f>
              <c:numCache>
                <c:formatCode>#,##0.0</c:formatCode>
                <c:ptCount val="9"/>
                <c:pt idx="0">
                  <c:v>21.649298105941803</c:v>
                </c:pt>
                <c:pt idx="1">
                  <c:v>21.783905638188369</c:v>
                </c:pt>
                <c:pt idx="2">
                  <c:v>30.123458009431946</c:v>
                </c:pt>
                <c:pt idx="3">
                  <c:v>30.273963925024788</c:v>
                </c:pt>
                <c:pt idx="4">
                  <c:v>33.697042466892874</c:v>
                </c:pt>
                <c:pt idx="5">
                  <c:v>38.652396354444448</c:v>
                </c:pt>
                <c:pt idx="6">
                  <c:v>33.619831242138339</c:v>
                </c:pt>
                <c:pt idx="7">
                  <c:v>30.416983761975828</c:v>
                </c:pt>
                <c:pt idx="8">
                  <c:v>31.293188847488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2.2.1'!$B$9</c:f>
              <c:strCache>
                <c:ptCount val="1"/>
                <c:pt idx="0">
                  <c:v>Пенсионные накопления к ВВП</c:v>
                </c:pt>
              </c:strCache>
            </c:strRef>
          </c:tx>
          <c:spPr>
            <a:ln w="50800"/>
          </c:spPr>
          <c:marker>
            <c:symbol val="circle"/>
            <c:size val="5"/>
          </c:marker>
          <c:cat>
            <c:numRef>
              <c:f>'График 2.2.1'!$C$4:$K$4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'График 2.2.1'!$C$9:$K$9</c:f>
              <c:numCache>
                <c:formatCode>#,##0.0</c:formatCode>
                <c:ptCount val="9"/>
                <c:pt idx="0">
                  <c:v>8.24</c:v>
                </c:pt>
                <c:pt idx="1">
                  <c:v>8.5399999999999991</c:v>
                </c:pt>
                <c:pt idx="2">
                  <c:v>8.91</c:v>
                </c:pt>
                <c:pt idx="3">
                  <c:v>9.4</c:v>
                </c:pt>
                <c:pt idx="4">
                  <c:v>8.85</c:v>
                </c:pt>
                <c:pt idx="5">
                  <c:v>10.94</c:v>
                </c:pt>
                <c:pt idx="6">
                  <c:v>10.35</c:v>
                </c:pt>
                <c:pt idx="7">
                  <c:v>9.6162515560685744</c:v>
                </c:pt>
                <c:pt idx="8">
                  <c:v>10.434110806479366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08128"/>
        <c:axId val="104281216"/>
      </c:lineChart>
      <c:lineChart>
        <c:grouping val="standard"/>
        <c:varyColors val="0"/>
        <c:ser>
          <c:idx val="3"/>
          <c:order val="3"/>
          <c:tx>
            <c:strRef>
              <c:f>'График 2.2.1'!$B$8</c:f>
              <c:strCache>
                <c:ptCount val="1"/>
                <c:pt idx="0">
                  <c:v>Страховые премии к ВВП (правая ось)</c:v>
                </c:pt>
              </c:strCache>
            </c:strRef>
          </c:tx>
          <c:spPr>
            <a:ln w="50800"/>
          </c:spPr>
          <c:marker>
            <c:symbol val="diamond"/>
            <c:size val="6"/>
          </c:marker>
          <c:cat>
            <c:numRef>
              <c:f>'График 2.2.1'!$C$4:$K$4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 formatCode="mm/yyyy">
                  <c:v>41183</c:v>
                </c:pt>
              </c:numCache>
            </c:numRef>
          </c:cat>
          <c:val>
            <c:numRef>
              <c:f>'График 2.2.1'!$C$8:$K$8</c:f>
              <c:numCache>
                <c:formatCode>#,##0.0</c:formatCode>
                <c:ptCount val="9"/>
                <c:pt idx="0">
                  <c:v>0.68</c:v>
                </c:pt>
                <c:pt idx="1">
                  <c:v>0.88</c:v>
                </c:pt>
                <c:pt idx="2">
                  <c:v>1.18</c:v>
                </c:pt>
                <c:pt idx="3">
                  <c:v>1.1499999999999999</c:v>
                </c:pt>
                <c:pt idx="4">
                  <c:v>0.83</c:v>
                </c:pt>
                <c:pt idx="5">
                  <c:v>0.67</c:v>
                </c:pt>
                <c:pt idx="6">
                  <c:v>0.64</c:v>
                </c:pt>
                <c:pt idx="7">
                  <c:v>0.71994828138180889</c:v>
                </c:pt>
                <c:pt idx="8">
                  <c:v>0.59036873444547611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83136"/>
        <c:axId val="104284928"/>
      </c:lineChart>
      <c:catAx>
        <c:axId val="12700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4281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281216"/>
        <c:scaling>
          <c:orientation val="minMax"/>
        </c:scaling>
        <c:delete val="0"/>
        <c:axPos val="l"/>
        <c:majorGridlines>
          <c:spPr>
            <a:ln w="0" cmpd="sng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 b="0"/>
                  <a:t>%</a:t>
                </a:r>
              </a:p>
            </c:rich>
          </c:tx>
          <c:layout>
            <c:manualLayout>
              <c:xMode val="edge"/>
              <c:yMode val="edge"/>
              <c:x val="1.0017482754414735E-2"/>
              <c:y val="0.3153209819360814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7008128"/>
        <c:crosses val="autoZero"/>
        <c:crossBetween val="between"/>
      </c:valAx>
      <c:catAx>
        <c:axId val="10428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284928"/>
        <c:crosses val="autoZero"/>
        <c:auto val="1"/>
        <c:lblAlgn val="ctr"/>
        <c:lblOffset val="100"/>
        <c:noMultiLvlLbl val="0"/>
      </c:catAx>
      <c:valAx>
        <c:axId val="104284928"/>
        <c:scaling>
          <c:orientation val="minMax"/>
        </c:scaling>
        <c:delete val="0"/>
        <c:axPos val="r"/>
        <c:numFmt formatCode="#,##0.0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0428313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7.9007774630580827E-2"/>
          <c:y val="0.77852833101744634"/>
          <c:w val="0.80397820688061916"/>
          <c:h val="0.19877721167207044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5511973365726"/>
          <c:y val="0.101562693715465"/>
          <c:w val="0.48367395136514607"/>
          <c:h val="0.6328137069963588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3.1.3.12'!#ССЫЛКА!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'График 3.1.3.12'!#ССЫЛКА!</c:f>
            </c:multiLvlStrRef>
          </c:cat>
          <c:val>
            <c:numRef>
              <c:f>'График 3.1.3.12'!#ССЫЛКА!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3.1.3.12'!#ССЫЛКА!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'График 3.1.3.12'!#ССЫЛКА!</c:f>
            </c:multiLvlStrRef>
          </c:cat>
          <c:val>
            <c:numRef>
              <c:f>'График 3.1.3.12'!#ССЫЛКА!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3.1.3.12'!#ССЫЛКА!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'График 3.1.3.12'!#ССЫЛКА!</c:f>
            </c:multiLvlStrRef>
          </c:cat>
          <c:val>
            <c:numRef>
              <c:f>'График 3.1.3.12'!#ССЫЛКА!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3.1.3.12'!#ССЫЛКА!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'График 3.1.3.12'!#ССЫЛКА!</c:f>
            </c:multiLvlStrRef>
          </c:cat>
          <c:val>
            <c:numRef>
              <c:f>'График 3.1.3.12'!#ССЫЛКА!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3.1.3.12'!#ССЫЛКА!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multiLvlStrRef>
              <c:f>'График 3.1.3.12'!#ССЫЛКА!</c:f>
            </c:multiLvlStrRef>
          </c:cat>
          <c:val>
            <c:numRef>
              <c:f>'График 3.1.3.12'!#ССЫЛКА!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3.1.3.12'!#ССЫЛКА!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multiLvlStrRef>
              <c:f>'График 3.1.3.12'!#ССЫЛКА!</c:f>
            </c:multiLvlStrRef>
          </c:cat>
          <c:val>
            <c:numRef>
              <c:f>'График 3.1.3.12'!#ССЫЛКА!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95168"/>
        <c:axId val="127097088"/>
      </c:lineChart>
      <c:catAx>
        <c:axId val="12709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7097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7097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7095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8367415470125048"/>
          <c:y val="0.17186351706036743"/>
          <c:w val="0.98367454068241456"/>
          <c:h val="0.667979002624671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2.2.2'!$B$44</c:f>
              <c:strCache>
                <c:ptCount val="1"/>
                <c:pt idx="0">
                  <c:v>Долг домашних хозяйств к ВВП</c:v>
                </c:pt>
              </c:strCache>
            </c:strRef>
          </c:tx>
          <c:invertIfNegative val="0"/>
          <c:cat>
            <c:numRef>
              <c:f>'График 2.2.2'!$C$43:$U$43</c:f>
              <c:numCache>
                <c:formatCode>mm/yyyy</c:formatCode>
                <c:ptCount val="1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39814</c:v>
                </c:pt>
                <c:pt idx="4">
                  <c:v>39904</c:v>
                </c:pt>
                <c:pt idx="5">
                  <c:v>39995</c:v>
                </c:pt>
                <c:pt idx="6">
                  <c:v>40087</c:v>
                </c:pt>
                <c:pt idx="7">
                  <c:v>40179</c:v>
                </c:pt>
                <c:pt idx="8">
                  <c:v>40269</c:v>
                </c:pt>
                <c:pt idx="9">
                  <c:v>40360</c:v>
                </c:pt>
                <c:pt idx="10">
                  <c:v>40452</c:v>
                </c:pt>
                <c:pt idx="11">
                  <c:v>40544</c:v>
                </c:pt>
                <c:pt idx="12">
                  <c:v>40634</c:v>
                </c:pt>
                <c:pt idx="13">
                  <c:v>40725</c:v>
                </c:pt>
                <c:pt idx="14">
                  <c:v>40817</c:v>
                </c:pt>
                <c:pt idx="15">
                  <c:v>40909</c:v>
                </c:pt>
                <c:pt idx="16">
                  <c:v>41000</c:v>
                </c:pt>
                <c:pt idx="17">
                  <c:v>41091</c:v>
                </c:pt>
                <c:pt idx="18">
                  <c:v>41183</c:v>
                </c:pt>
              </c:numCache>
            </c:numRef>
          </c:cat>
          <c:val>
            <c:numRef>
              <c:f>'График 2.2.2'!$C$44:$U$44</c:f>
              <c:numCache>
                <c:formatCode>0%</c:formatCode>
                <c:ptCount val="19"/>
                <c:pt idx="0">
                  <c:v>0.20968193322051731</c:v>
                </c:pt>
                <c:pt idx="1">
                  <c:v>0.19312981472578886</c:v>
                </c:pt>
                <c:pt idx="2">
                  <c:v>0.17494544823402286</c:v>
                </c:pt>
                <c:pt idx="3">
                  <c:v>0.16816283580288605</c:v>
                </c:pt>
                <c:pt idx="4">
                  <c:v>0.17869820760622893</c:v>
                </c:pt>
                <c:pt idx="5">
                  <c:v>0.17462407087063286</c:v>
                </c:pt>
                <c:pt idx="6">
                  <c:v>0.17231712744866887</c:v>
                </c:pt>
                <c:pt idx="7">
                  <c:v>0.15151579497233275</c:v>
                </c:pt>
                <c:pt idx="8">
                  <c:v>0.13628095407296584</c:v>
                </c:pt>
                <c:pt idx="9">
                  <c:v>0.12475133302844191</c:v>
                </c:pt>
                <c:pt idx="10">
                  <c:v>0.12125394085591651</c:v>
                </c:pt>
                <c:pt idx="11">
                  <c:v>0.1117681809722445</c:v>
                </c:pt>
                <c:pt idx="12">
                  <c:v>0.10613083802671652</c:v>
                </c:pt>
                <c:pt idx="13">
                  <c:v>0.10444782795580003</c:v>
                </c:pt>
                <c:pt idx="14">
                  <c:v>9.659533644432719E-2</c:v>
                </c:pt>
                <c:pt idx="15">
                  <c:v>9.6100674276528533E-2</c:v>
                </c:pt>
                <c:pt idx="16">
                  <c:v>9.4661394882405075E-2</c:v>
                </c:pt>
                <c:pt idx="17">
                  <c:v>9.3982009828946653E-2</c:v>
                </c:pt>
                <c:pt idx="18">
                  <c:v>0.10014215925040054</c:v>
                </c:pt>
              </c:numCache>
            </c:numRef>
          </c:val>
        </c:ser>
        <c:ser>
          <c:idx val="1"/>
          <c:order val="1"/>
          <c:tx>
            <c:strRef>
              <c:f>'График 2.2.2'!$B$45</c:f>
              <c:strCache>
                <c:ptCount val="1"/>
                <c:pt idx="0">
                  <c:v>Долг домашних хозяйств к активам</c:v>
                </c:pt>
              </c:strCache>
            </c:strRef>
          </c:tx>
          <c:invertIfNegative val="0"/>
          <c:cat>
            <c:numRef>
              <c:f>'График 2.2.2'!$C$43:$U$43</c:f>
              <c:numCache>
                <c:formatCode>mm/yyyy</c:formatCode>
                <c:ptCount val="1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39814</c:v>
                </c:pt>
                <c:pt idx="4">
                  <c:v>39904</c:v>
                </c:pt>
                <c:pt idx="5">
                  <c:v>39995</c:v>
                </c:pt>
                <c:pt idx="6">
                  <c:v>40087</c:v>
                </c:pt>
                <c:pt idx="7">
                  <c:v>40179</c:v>
                </c:pt>
                <c:pt idx="8">
                  <c:v>40269</c:v>
                </c:pt>
                <c:pt idx="9">
                  <c:v>40360</c:v>
                </c:pt>
                <c:pt idx="10">
                  <c:v>40452</c:v>
                </c:pt>
                <c:pt idx="11">
                  <c:v>40544</c:v>
                </c:pt>
                <c:pt idx="12">
                  <c:v>40634</c:v>
                </c:pt>
                <c:pt idx="13">
                  <c:v>40725</c:v>
                </c:pt>
                <c:pt idx="14">
                  <c:v>40817</c:v>
                </c:pt>
                <c:pt idx="15">
                  <c:v>40909</c:v>
                </c:pt>
                <c:pt idx="16">
                  <c:v>41000</c:v>
                </c:pt>
                <c:pt idx="17">
                  <c:v>41091</c:v>
                </c:pt>
                <c:pt idx="18">
                  <c:v>41183</c:v>
                </c:pt>
              </c:numCache>
            </c:numRef>
          </c:cat>
          <c:val>
            <c:numRef>
              <c:f>'График 2.2.2'!$C$45:$U$45</c:f>
              <c:numCache>
                <c:formatCode>0%</c:formatCode>
                <c:ptCount val="19"/>
                <c:pt idx="0">
                  <c:v>0.12599261161276826</c:v>
                </c:pt>
                <c:pt idx="1">
                  <c:v>0.12956719847440795</c:v>
                </c:pt>
                <c:pt idx="2">
                  <c:v>0.13045251663845917</c:v>
                </c:pt>
                <c:pt idx="3">
                  <c:v>0.13092876138642554</c:v>
                </c:pt>
                <c:pt idx="4">
                  <c:v>0.14136014660074775</c:v>
                </c:pt>
                <c:pt idx="5">
                  <c:v>0.13566010664192041</c:v>
                </c:pt>
                <c:pt idx="6">
                  <c:v>0.13536513005178938</c:v>
                </c:pt>
                <c:pt idx="7">
                  <c:v>0.12852459414783504</c:v>
                </c:pt>
                <c:pt idx="8">
                  <c:v>0.11171790912076224</c:v>
                </c:pt>
                <c:pt idx="9">
                  <c:v>0.11324290055043892</c:v>
                </c:pt>
                <c:pt idx="10">
                  <c:v>0.10988538043154343</c:v>
                </c:pt>
                <c:pt idx="11">
                  <c:v>0.10874544734575417</c:v>
                </c:pt>
                <c:pt idx="12">
                  <c:v>0.10712225067203174</c:v>
                </c:pt>
                <c:pt idx="13">
                  <c:v>0.10644743662131634</c:v>
                </c:pt>
                <c:pt idx="14">
                  <c:v>0.10289963161481568</c:v>
                </c:pt>
                <c:pt idx="15">
                  <c:v>0.10914727433198276</c:v>
                </c:pt>
                <c:pt idx="16">
                  <c:v>0.10956550969056804</c:v>
                </c:pt>
                <c:pt idx="17">
                  <c:v>0.10909116427807265</c:v>
                </c:pt>
                <c:pt idx="18">
                  <c:v>0.11421654064173378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127117952"/>
        <c:axId val="127119744"/>
      </c:barChart>
      <c:catAx>
        <c:axId val="127117952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119744"/>
        <c:crosses val="autoZero"/>
        <c:auto val="0"/>
        <c:lblAlgn val="ctr"/>
        <c:lblOffset val="100"/>
        <c:noMultiLvlLbl val="0"/>
      </c:catAx>
      <c:valAx>
        <c:axId val="12711974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1179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34792204988102E-2"/>
          <c:y val="5.3435214089363088E-2"/>
          <c:w val="0.87861395667838449"/>
          <c:h val="0.4189657476597949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2.2.2'!$D$4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50800"/>
          </c:spPr>
          <c:marker>
            <c:symbol val="diamond"/>
            <c:size val="5"/>
          </c:marker>
          <c:cat>
            <c:multiLvlStrRef>
              <c:f>'График 2.2.2'!$B$5:$C$41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Отношение задолженности корпоративного сектора к активам копоративного сектора</c:v>
                  </c:pt>
                  <c:pt idx="19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2.2.2'!$D$5:$D$41</c:f>
              <c:numCache>
                <c:formatCode>0.0%</c:formatCode>
                <c:ptCount val="37"/>
                <c:pt idx="0">
                  <c:v>0.16880071245463607</c:v>
                </c:pt>
                <c:pt idx="1">
                  <c:v>0.17957828843454052</c:v>
                </c:pt>
                <c:pt idx="2">
                  <c:v>0.16166894840229712</c:v>
                </c:pt>
                <c:pt idx="3">
                  <c:v>0.14326216209061524</c:v>
                </c:pt>
                <c:pt idx="4">
                  <c:v>0.14132110208342005</c:v>
                </c:pt>
                <c:pt idx="5">
                  <c:v>0.16387431097101832</c:v>
                </c:pt>
                <c:pt idx="6">
                  <c:v>0.1570599594253704</c:v>
                </c:pt>
                <c:pt idx="7">
                  <c:v>0.13879076563171464</c:v>
                </c:pt>
                <c:pt idx="8">
                  <c:v>0.14033225407102057</c:v>
                </c:pt>
                <c:pt idx="9">
                  <c:v>0.13984532549567324</c:v>
                </c:pt>
                <c:pt idx="10">
                  <c:v>0.15025340765298892</c:v>
                </c:pt>
                <c:pt idx="11">
                  <c:v>0.16424300293168159</c:v>
                </c:pt>
                <c:pt idx="12">
                  <c:v>0.16170602673765533</c:v>
                </c:pt>
                <c:pt idx="13">
                  <c:v>0.15941501930600224</c:v>
                </c:pt>
                <c:pt idx="14">
                  <c:v>0.17525989003560319</c:v>
                </c:pt>
                <c:pt idx="15">
                  <c:v>0.17204330696748052</c:v>
                </c:pt>
                <c:pt idx="16">
                  <c:v>0.16306150340801315</c:v>
                </c:pt>
                <c:pt idx="17">
                  <c:v>0.13058263314152999</c:v>
                </c:pt>
                <c:pt idx="19">
                  <c:v>0.27539514638868873</c:v>
                </c:pt>
                <c:pt idx="20">
                  <c:v>0.27282587813523324</c:v>
                </c:pt>
                <c:pt idx="21">
                  <c:v>0.21654470480031243</c:v>
                </c:pt>
                <c:pt idx="22">
                  <c:v>0.22244687775503799</c:v>
                </c:pt>
                <c:pt idx="23">
                  <c:v>0.21884238628961172</c:v>
                </c:pt>
                <c:pt idx="24">
                  <c:v>0.22575616379517616</c:v>
                </c:pt>
                <c:pt idx="25">
                  <c:v>0.22108703924783507</c:v>
                </c:pt>
                <c:pt idx="26">
                  <c:v>0.20435726599246395</c:v>
                </c:pt>
                <c:pt idx="27">
                  <c:v>0.19895071559616948</c:v>
                </c:pt>
                <c:pt idx="28">
                  <c:v>0.19353466166051367</c:v>
                </c:pt>
                <c:pt idx="29">
                  <c:v>0.21033500753024037</c:v>
                </c:pt>
                <c:pt idx="30">
                  <c:v>0.23154615568226825</c:v>
                </c:pt>
                <c:pt idx="31">
                  <c:v>0.22536820019507103</c:v>
                </c:pt>
                <c:pt idx="32">
                  <c:v>0.21357232351858543</c:v>
                </c:pt>
                <c:pt idx="33">
                  <c:v>0.23588256418154802</c:v>
                </c:pt>
                <c:pt idx="34">
                  <c:v>0.23622591668166074</c:v>
                </c:pt>
                <c:pt idx="35">
                  <c:v>0.22033568349105923</c:v>
                </c:pt>
                <c:pt idx="36">
                  <c:v>0.18187327290293753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2.2.2'!$E$4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ln w="50800"/>
          </c:spPr>
          <c:marker>
            <c:symbol val="square"/>
            <c:size val="4"/>
          </c:marker>
          <c:cat>
            <c:multiLvlStrRef>
              <c:f>'График 2.2.2'!$B$5:$C$41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Отношение задолженности корпоративного сектора к активам копоративного сектора</c:v>
                  </c:pt>
                  <c:pt idx="19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2.2.2'!$E$5:$E$41</c:f>
              <c:numCache>
                <c:formatCode>0.0%</c:formatCode>
                <c:ptCount val="37"/>
                <c:pt idx="0">
                  <c:v>7.4896522447591207E-2</c:v>
                </c:pt>
                <c:pt idx="1">
                  <c:v>7.8652098277980961E-2</c:v>
                </c:pt>
                <c:pt idx="2">
                  <c:v>7.6258327138231885E-2</c:v>
                </c:pt>
                <c:pt idx="3">
                  <c:v>8.2968020839724363E-2</c:v>
                </c:pt>
                <c:pt idx="4">
                  <c:v>9.1005490202690248E-2</c:v>
                </c:pt>
                <c:pt idx="5">
                  <c:v>8.5265046213828508E-2</c:v>
                </c:pt>
                <c:pt idx="6">
                  <c:v>8.9940593493684814E-2</c:v>
                </c:pt>
                <c:pt idx="7">
                  <c:v>7.8329445752613705E-2</c:v>
                </c:pt>
                <c:pt idx="8">
                  <c:v>8.0530729817301694E-2</c:v>
                </c:pt>
                <c:pt idx="9">
                  <c:v>8.5062463619038117E-2</c:v>
                </c:pt>
                <c:pt idx="10">
                  <c:v>9.3906451170684996E-2</c:v>
                </c:pt>
                <c:pt idx="11">
                  <c:v>9.0264445571446417E-2</c:v>
                </c:pt>
                <c:pt idx="12">
                  <c:v>8.7059027771121233E-2</c:v>
                </c:pt>
                <c:pt idx="13">
                  <c:v>8.5772834064226394E-2</c:v>
                </c:pt>
                <c:pt idx="14">
                  <c:v>7.8620228091587918E-2</c:v>
                </c:pt>
                <c:pt idx="15">
                  <c:v>8.2682740477405134E-2</c:v>
                </c:pt>
                <c:pt idx="16">
                  <c:v>7.9929801695361333E-2</c:v>
                </c:pt>
                <c:pt idx="17">
                  <c:v>8.3408348288754111E-2</c:v>
                </c:pt>
                <c:pt idx="19">
                  <c:v>0.1769806326330424</c:v>
                </c:pt>
                <c:pt idx="20">
                  <c:v>0.18344560416955849</c:v>
                </c:pt>
                <c:pt idx="21">
                  <c:v>0.1780746797349349</c:v>
                </c:pt>
                <c:pt idx="22">
                  <c:v>0.19031762053438109</c:v>
                </c:pt>
                <c:pt idx="23">
                  <c:v>0.20532024906675708</c:v>
                </c:pt>
                <c:pt idx="24">
                  <c:v>0.18665649032438678</c:v>
                </c:pt>
                <c:pt idx="25">
                  <c:v>0.19409390470092361</c:v>
                </c:pt>
                <c:pt idx="26">
                  <c:v>0.17006597439472484</c:v>
                </c:pt>
                <c:pt idx="27">
                  <c:v>0.18107354950368462</c:v>
                </c:pt>
                <c:pt idx="28">
                  <c:v>0.19016233447810221</c:v>
                </c:pt>
                <c:pt idx="29">
                  <c:v>0.21123669344674406</c:v>
                </c:pt>
                <c:pt idx="30">
                  <c:v>0.20468791870122682</c:v>
                </c:pt>
                <c:pt idx="31">
                  <c:v>0.19607290939598845</c:v>
                </c:pt>
                <c:pt idx="32">
                  <c:v>0.19203303798199881</c:v>
                </c:pt>
                <c:pt idx="33">
                  <c:v>0.17846558561583861</c:v>
                </c:pt>
                <c:pt idx="34">
                  <c:v>0.19422686020403016</c:v>
                </c:pt>
                <c:pt idx="35">
                  <c:v>0.18597831954685179</c:v>
                </c:pt>
                <c:pt idx="36">
                  <c:v>0.19760701103533018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2.2.2'!$F$4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ln w="50800"/>
          </c:spPr>
          <c:marker>
            <c:symbol val="triangle"/>
            <c:size val="4"/>
          </c:marker>
          <c:cat>
            <c:multiLvlStrRef>
              <c:f>'График 2.2.2'!$B$5:$C$41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Отношение задолженности корпоративного сектора к активам копоративного сектора</c:v>
                  </c:pt>
                  <c:pt idx="19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2.2.2'!$F$5:$F$41</c:f>
              <c:numCache>
                <c:formatCode>0.0%</c:formatCode>
                <c:ptCount val="37"/>
                <c:pt idx="0">
                  <c:v>0.15916249922075945</c:v>
                </c:pt>
                <c:pt idx="1">
                  <c:v>0.1600663779711381</c:v>
                </c:pt>
                <c:pt idx="2">
                  <c:v>0.20174560698793181</c:v>
                </c:pt>
                <c:pt idx="3">
                  <c:v>0.22118431475882325</c:v>
                </c:pt>
                <c:pt idx="4">
                  <c:v>0.19173172198157074</c:v>
                </c:pt>
                <c:pt idx="5">
                  <c:v>0.19798461734764522</c:v>
                </c:pt>
                <c:pt idx="6">
                  <c:v>0.19811036837952195</c:v>
                </c:pt>
                <c:pt idx="7">
                  <c:v>0.19048859495976173</c:v>
                </c:pt>
                <c:pt idx="8">
                  <c:v>0.20315924875777139</c:v>
                </c:pt>
                <c:pt idx="9">
                  <c:v>0.18817412052968827</c:v>
                </c:pt>
                <c:pt idx="10">
                  <c:v>0.18101229082459894</c:v>
                </c:pt>
                <c:pt idx="11">
                  <c:v>0.18698604985003642</c:v>
                </c:pt>
                <c:pt idx="12">
                  <c:v>0.20764899747898971</c:v>
                </c:pt>
                <c:pt idx="13">
                  <c:v>0.1911750275750847</c:v>
                </c:pt>
                <c:pt idx="14">
                  <c:v>0.17790678965768267</c:v>
                </c:pt>
                <c:pt idx="15">
                  <c:v>0.17697857088072677</c:v>
                </c:pt>
                <c:pt idx="16">
                  <c:v>0.1230213812329114</c:v>
                </c:pt>
                <c:pt idx="17">
                  <c:v>0.13056626460147941</c:v>
                </c:pt>
                <c:pt idx="19">
                  <c:v>0.17554643401368822</c:v>
                </c:pt>
                <c:pt idx="20">
                  <c:v>0.18017774744732773</c:v>
                </c:pt>
                <c:pt idx="21">
                  <c:v>0.22629855677155408</c:v>
                </c:pt>
                <c:pt idx="22">
                  <c:v>0.24610080353067096</c:v>
                </c:pt>
                <c:pt idx="23">
                  <c:v>0.21382538980424612</c:v>
                </c:pt>
                <c:pt idx="24">
                  <c:v>0.1998130699033932</c:v>
                </c:pt>
                <c:pt idx="25">
                  <c:v>0.20288198945720579</c:v>
                </c:pt>
                <c:pt idx="26">
                  <c:v>0.21009861239839081</c:v>
                </c:pt>
                <c:pt idx="27">
                  <c:v>0.2308772502377201</c:v>
                </c:pt>
                <c:pt idx="28">
                  <c:v>0.21156352959628572</c:v>
                </c:pt>
                <c:pt idx="29">
                  <c:v>0.21214356587570096</c:v>
                </c:pt>
                <c:pt idx="30">
                  <c:v>0.22150101496212224</c:v>
                </c:pt>
                <c:pt idx="31">
                  <c:v>0.25115336217060485</c:v>
                </c:pt>
                <c:pt idx="32">
                  <c:v>0.24174001334154047</c:v>
                </c:pt>
                <c:pt idx="33">
                  <c:v>0.23817089435698635</c:v>
                </c:pt>
                <c:pt idx="34">
                  <c:v>0.23378040242295361</c:v>
                </c:pt>
                <c:pt idx="35">
                  <c:v>0.16262904992650984</c:v>
                </c:pt>
                <c:pt idx="36">
                  <c:v>0.17012812565295293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2.2.2'!$G$4</c:f>
              <c:strCache>
                <c:ptCount val="1"/>
                <c:pt idx="0">
                  <c:v>Торговля</c:v>
                </c:pt>
              </c:strCache>
            </c:strRef>
          </c:tx>
          <c:spPr>
            <a:ln w="50800"/>
          </c:spPr>
          <c:marker>
            <c:symbol val="circle"/>
            <c:size val="4"/>
          </c:marker>
          <c:cat>
            <c:multiLvlStrRef>
              <c:f>'График 2.2.2'!$B$5:$C$41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Отношение задолженности корпоративного сектора к активам копоративного сектора</c:v>
                  </c:pt>
                  <c:pt idx="19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2.2.2'!$G$5:$G$41</c:f>
              <c:numCache>
                <c:formatCode>0.0%</c:formatCode>
                <c:ptCount val="37"/>
                <c:pt idx="0">
                  <c:v>0.27397360895862211</c:v>
                </c:pt>
                <c:pt idx="1">
                  <c:v>0.25515436593919305</c:v>
                </c:pt>
                <c:pt idx="2">
                  <c:v>0.22647008263135926</c:v>
                </c:pt>
                <c:pt idx="3">
                  <c:v>0.22268151037866896</c:v>
                </c:pt>
                <c:pt idx="4">
                  <c:v>0.21165774900403087</c:v>
                </c:pt>
                <c:pt idx="5">
                  <c:v>0.24392414341277288</c:v>
                </c:pt>
                <c:pt idx="6">
                  <c:v>0.23610450990663734</c:v>
                </c:pt>
                <c:pt idx="7">
                  <c:v>0.19868191100954549</c:v>
                </c:pt>
                <c:pt idx="8">
                  <c:v>0.20699813216183774</c:v>
                </c:pt>
                <c:pt idx="9">
                  <c:v>0.18553447599034312</c:v>
                </c:pt>
                <c:pt idx="10">
                  <c:v>0.1814171253797143</c:v>
                </c:pt>
                <c:pt idx="11">
                  <c:v>0.17555898345532234</c:v>
                </c:pt>
                <c:pt idx="12">
                  <c:v>0.16721046479604945</c:v>
                </c:pt>
                <c:pt idx="13">
                  <c:v>0.16942841015796734</c:v>
                </c:pt>
                <c:pt idx="14">
                  <c:v>0.16404103016938834</c:v>
                </c:pt>
                <c:pt idx="15">
                  <c:v>0.17346986763855513</c:v>
                </c:pt>
                <c:pt idx="16">
                  <c:v>0.22599329689255099</c:v>
                </c:pt>
                <c:pt idx="17">
                  <c:v>0.22141588243770172</c:v>
                </c:pt>
                <c:pt idx="19">
                  <c:v>0.33823769316966373</c:v>
                </c:pt>
                <c:pt idx="20">
                  <c:v>0.31995810040571082</c:v>
                </c:pt>
                <c:pt idx="21">
                  <c:v>0.28517180692490063</c:v>
                </c:pt>
                <c:pt idx="22">
                  <c:v>0.28052644029876561</c:v>
                </c:pt>
                <c:pt idx="23">
                  <c:v>0.27124389520489817</c:v>
                </c:pt>
                <c:pt idx="24">
                  <c:v>0.29189205048345851</c:v>
                </c:pt>
                <c:pt idx="25">
                  <c:v>0.31152972743075075</c:v>
                </c:pt>
                <c:pt idx="26">
                  <c:v>0.25467374842775387</c:v>
                </c:pt>
                <c:pt idx="27">
                  <c:v>0.25633844009782292</c:v>
                </c:pt>
                <c:pt idx="28">
                  <c:v>0.25547306824611288</c:v>
                </c:pt>
                <c:pt idx="29">
                  <c:v>0.25229241299350968</c:v>
                </c:pt>
                <c:pt idx="30">
                  <c:v>0.29067249879360679</c:v>
                </c:pt>
                <c:pt idx="31">
                  <c:v>0.25526032726700154</c:v>
                </c:pt>
                <c:pt idx="32">
                  <c:v>0.24432452801029333</c:v>
                </c:pt>
                <c:pt idx="33">
                  <c:v>0.24385566067602563</c:v>
                </c:pt>
                <c:pt idx="34">
                  <c:v>0.28704118135787282</c:v>
                </c:pt>
                <c:pt idx="35">
                  <c:v>0.32350157951954683</c:v>
                </c:pt>
                <c:pt idx="36">
                  <c:v>0.32392504824527496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2.2.2'!$H$4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ln w="50800"/>
          </c:spPr>
          <c:marker>
            <c:symbol val="diamond"/>
            <c:size val="4"/>
          </c:marker>
          <c:cat>
            <c:multiLvlStrRef>
              <c:f>'График 2.2.2'!$B$5:$C$41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Отношение задолженности корпоративного сектора к активам копоративного сектора</c:v>
                  </c:pt>
                  <c:pt idx="19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2.2.2'!$H$5:$H$41</c:f>
              <c:numCache>
                <c:formatCode>0.0%</c:formatCode>
                <c:ptCount val="37"/>
                <c:pt idx="0">
                  <c:v>0.11425816522344809</c:v>
                </c:pt>
                <c:pt idx="1">
                  <c:v>0.117506067455629</c:v>
                </c:pt>
                <c:pt idx="2">
                  <c:v>0.11716939025454524</c:v>
                </c:pt>
                <c:pt idx="3">
                  <c:v>0.17555248166342122</c:v>
                </c:pt>
                <c:pt idx="4">
                  <c:v>0.25336326979808133</c:v>
                </c:pt>
                <c:pt idx="5">
                  <c:v>0.27952921467539943</c:v>
                </c:pt>
                <c:pt idx="6">
                  <c:v>0.27237863495164694</c:v>
                </c:pt>
                <c:pt idx="7">
                  <c:v>0.24815973483081194</c:v>
                </c:pt>
                <c:pt idx="8">
                  <c:v>0.25043415638671435</c:v>
                </c:pt>
                <c:pt idx="9">
                  <c:v>0.25826593982722895</c:v>
                </c:pt>
                <c:pt idx="10">
                  <c:v>0.24777574089141885</c:v>
                </c:pt>
                <c:pt idx="11">
                  <c:v>0.25252566982782643</c:v>
                </c:pt>
                <c:pt idx="12">
                  <c:v>0.23791396538186221</c:v>
                </c:pt>
                <c:pt idx="13">
                  <c:v>0.23477411895575567</c:v>
                </c:pt>
                <c:pt idx="14">
                  <c:v>0.23992604248741498</c:v>
                </c:pt>
                <c:pt idx="15">
                  <c:v>0.23882596728144603</c:v>
                </c:pt>
                <c:pt idx="16">
                  <c:v>0.23882734585027443</c:v>
                </c:pt>
                <c:pt idx="17">
                  <c:v>0.24478002680611938</c:v>
                </c:pt>
                <c:pt idx="19">
                  <c:v>0.26296116729504992</c:v>
                </c:pt>
                <c:pt idx="20">
                  <c:v>0.27856304466176329</c:v>
                </c:pt>
                <c:pt idx="21">
                  <c:v>0.25744612408257789</c:v>
                </c:pt>
                <c:pt idx="22">
                  <c:v>0.37020027687911</c:v>
                </c:pt>
                <c:pt idx="23">
                  <c:v>0.4138165963283143</c:v>
                </c:pt>
                <c:pt idx="24">
                  <c:v>0.47103303945959085</c:v>
                </c:pt>
                <c:pt idx="25">
                  <c:v>0.47731993303856368</c:v>
                </c:pt>
                <c:pt idx="26">
                  <c:v>0.45566981704694992</c:v>
                </c:pt>
                <c:pt idx="27">
                  <c:v>0.47480994429601842</c:v>
                </c:pt>
                <c:pt idx="28">
                  <c:v>0.48761180639004581</c:v>
                </c:pt>
                <c:pt idx="29">
                  <c:v>0.47158575011188525</c:v>
                </c:pt>
                <c:pt idx="30">
                  <c:v>0.46829083818609712</c:v>
                </c:pt>
                <c:pt idx="31">
                  <c:v>0.44042645762116533</c:v>
                </c:pt>
                <c:pt idx="32">
                  <c:v>0.43422060830922576</c:v>
                </c:pt>
                <c:pt idx="33">
                  <c:v>0.44604303179169846</c:v>
                </c:pt>
                <c:pt idx="34">
                  <c:v>0.44423863524266799</c:v>
                </c:pt>
                <c:pt idx="35">
                  <c:v>0.47079062157183243</c:v>
                </c:pt>
                <c:pt idx="36">
                  <c:v>0.46194107745544438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2.2.2'!$I$4</c:f>
              <c:strCache>
                <c:ptCount val="1"/>
                <c:pt idx="0">
                  <c:v>Прочие</c:v>
                </c:pt>
              </c:strCache>
            </c:strRef>
          </c:tx>
          <c:spPr>
            <a:ln w="50800"/>
          </c:spPr>
          <c:marker>
            <c:symbol val="circle"/>
            <c:size val="4"/>
          </c:marker>
          <c:cat>
            <c:multiLvlStrRef>
              <c:f>'График 2.2.2'!$B$5:$C$41</c:f>
              <c:multiLvlStrCache>
                <c:ptCount val="37"/>
                <c:lvl>
                  <c:pt idx="0">
                    <c:v>01.04.2008</c:v>
                  </c:pt>
                  <c:pt idx="1">
                    <c:v>01.07.2008</c:v>
                  </c:pt>
                  <c:pt idx="2">
                    <c:v>01.10.2008</c:v>
                  </c:pt>
                  <c:pt idx="3">
                    <c:v>01.01.2009</c:v>
                  </c:pt>
                  <c:pt idx="4">
                    <c:v>01.04.2009</c:v>
                  </c:pt>
                  <c:pt idx="5">
                    <c:v>01.07.2009</c:v>
                  </c:pt>
                  <c:pt idx="6">
                    <c:v>01.10.2009</c:v>
                  </c:pt>
                  <c:pt idx="7">
                    <c:v>01.01.2010</c:v>
                  </c:pt>
                  <c:pt idx="8">
                    <c:v>01.04.2010</c:v>
                  </c:pt>
                  <c:pt idx="9">
                    <c:v>01.07.2010</c:v>
                  </c:pt>
                  <c:pt idx="10">
                    <c:v>01.10.2010</c:v>
                  </c:pt>
                  <c:pt idx="11">
                    <c:v>01.01.2011</c:v>
                  </c:pt>
                  <c:pt idx="12">
                    <c:v>01.04.2011</c:v>
                  </c:pt>
                  <c:pt idx="13">
                    <c:v>01.07.2011</c:v>
                  </c:pt>
                  <c:pt idx="14">
                    <c:v>01.10.2011</c:v>
                  </c:pt>
                  <c:pt idx="15">
                    <c:v>01.01.2012</c:v>
                  </c:pt>
                  <c:pt idx="16">
                    <c:v>01.04.2012</c:v>
                  </c:pt>
                  <c:pt idx="17">
                    <c:v>01.07.2012</c:v>
                  </c:pt>
                  <c:pt idx="19">
                    <c:v>01.04.2008</c:v>
                  </c:pt>
                  <c:pt idx="20">
                    <c:v>01.07.2008</c:v>
                  </c:pt>
                  <c:pt idx="21">
                    <c:v>01.10.2008</c:v>
                  </c:pt>
                  <c:pt idx="22">
                    <c:v>01.01.2009</c:v>
                  </c:pt>
                  <c:pt idx="23">
                    <c:v>01.04.2009</c:v>
                  </c:pt>
                  <c:pt idx="24">
                    <c:v>01.07.2009</c:v>
                  </c:pt>
                  <c:pt idx="25">
                    <c:v>01.10.2009</c:v>
                  </c:pt>
                  <c:pt idx="26">
                    <c:v>01.01.2010</c:v>
                  </c:pt>
                  <c:pt idx="27">
                    <c:v>01.04.2010</c:v>
                  </c:pt>
                  <c:pt idx="28">
                    <c:v>01.07.2010</c:v>
                  </c:pt>
                  <c:pt idx="29">
                    <c:v>01.10.2010</c:v>
                  </c:pt>
                  <c:pt idx="30">
                    <c:v>01.01.2011</c:v>
                  </c:pt>
                  <c:pt idx="31">
                    <c:v>01.04.2011</c:v>
                  </c:pt>
                  <c:pt idx="32">
                    <c:v>01.07.2011</c:v>
                  </c:pt>
                  <c:pt idx="33">
                    <c:v>01.10.2011</c:v>
                  </c:pt>
                  <c:pt idx="34">
                    <c:v>01.01.2012</c:v>
                  </c:pt>
                  <c:pt idx="35">
                    <c:v>01.04.2012</c:v>
                  </c:pt>
                  <c:pt idx="36">
                    <c:v>01.07.2012</c:v>
                  </c:pt>
                </c:lvl>
                <c:lvl>
                  <c:pt idx="0">
                    <c:v>Отношение задолженности корпоративного сектора к активам копоративного сектора</c:v>
                  </c:pt>
                  <c:pt idx="19">
                    <c:v>Отношение задолженности корпоративного сектора перед банками к обязательствам корпоративного сектора</c:v>
                  </c:pt>
                </c:lvl>
              </c:multiLvlStrCache>
            </c:multiLvlStrRef>
          </c:cat>
          <c:val>
            <c:numRef>
              <c:f>'График 2.2.2'!$I$5:$I$41</c:f>
              <c:numCache>
                <c:formatCode>0.0%</c:formatCode>
                <c:ptCount val="37"/>
                <c:pt idx="0">
                  <c:v>5.70932450060012E-2</c:v>
                </c:pt>
                <c:pt idx="1">
                  <c:v>6.790283824827098E-2</c:v>
                </c:pt>
                <c:pt idx="2">
                  <c:v>6.3936096739031709E-2</c:v>
                </c:pt>
                <c:pt idx="3">
                  <c:v>6.1428398530847736E-2</c:v>
                </c:pt>
                <c:pt idx="4">
                  <c:v>6.6711096830590733E-2</c:v>
                </c:pt>
                <c:pt idx="5">
                  <c:v>7.0851697528980517E-2</c:v>
                </c:pt>
                <c:pt idx="6">
                  <c:v>5.4387165471577105E-2</c:v>
                </c:pt>
                <c:pt idx="7">
                  <c:v>8.437328145506888E-2</c:v>
                </c:pt>
                <c:pt idx="8">
                  <c:v>4.5284446116641203E-2</c:v>
                </c:pt>
                <c:pt idx="9">
                  <c:v>4.7102520741674196E-2</c:v>
                </c:pt>
                <c:pt idx="10">
                  <c:v>6.5632233795667988E-2</c:v>
                </c:pt>
                <c:pt idx="11">
                  <c:v>4.717694574229158E-2</c:v>
                </c:pt>
                <c:pt idx="12">
                  <c:v>3.8468612694520038E-2</c:v>
                </c:pt>
                <c:pt idx="13">
                  <c:v>3.428819529577453E-2</c:v>
                </c:pt>
                <c:pt idx="14">
                  <c:v>4.5461214449010461E-2</c:v>
                </c:pt>
                <c:pt idx="15">
                  <c:v>3.6410425986685438E-2</c:v>
                </c:pt>
                <c:pt idx="16">
                  <c:v>3.4258770128794969E-2</c:v>
                </c:pt>
                <c:pt idx="17">
                  <c:v>2.9871941310472196E-2</c:v>
                </c:pt>
                <c:pt idx="19">
                  <c:v>6.6305151881459579E-2</c:v>
                </c:pt>
                <c:pt idx="20">
                  <c:v>7.9714026452587489E-2</c:v>
                </c:pt>
                <c:pt idx="21">
                  <c:v>7.4944906638100439E-2</c:v>
                </c:pt>
                <c:pt idx="22">
                  <c:v>7.0582090609114329E-2</c:v>
                </c:pt>
                <c:pt idx="23">
                  <c:v>7.7023336277381657E-2</c:v>
                </c:pt>
                <c:pt idx="24">
                  <c:v>7.1373356984325273E-2</c:v>
                </c:pt>
                <c:pt idx="25">
                  <c:v>5.6117812033468523E-2</c:v>
                </c:pt>
                <c:pt idx="26">
                  <c:v>9.2266248185975716E-2</c:v>
                </c:pt>
                <c:pt idx="27">
                  <c:v>5.016472169322099E-2</c:v>
                </c:pt>
                <c:pt idx="28">
                  <c:v>5.2712825515291467E-2</c:v>
                </c:pt>
                <c:pt idx="29">
                  <c:v>7.2807818792343021E-2</c:v>
                </c:pt>
                <c:pt idx="30">
                  <c:v>5.2584760556062704E-2</c:v>
                </c:pt>
                <c:pt idx="31">
                  <c:v>4.2251042448909357E-2</c:v>
                </c:pt>
                <c:pt idx="32">
                  <c:v>3.7376320157360692E-2</c:v>
                </c:pt>
                <c:pt idx="33">
                  <c:v>5.0006025513764631E-2</c:v>
                </c:pt>
                <c:pt idx="34">
                  <c:v>4.0061715045743046E-2</c:v>
                </c:pt>
                <c:pt idx="35">
                  <c:v>4.1381164863582467E-2</c:v>
                </c:pt>
                <c:pt idx="36">
                  <c:v>3.6089343545902847E-2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0256"/>
        <c:axId val="127841792"/>
      </c:lineChart>
      <c:catAx>
        <c:axId val="12784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841792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12784179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840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4450881566911197E-2"/>
          <c:y val="0.85799539528690194"/>
          <c:w val="0.96242904716637068"/>
          <c:h val="0.11542289793629834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87499999999999"/>
          <c:y val="4.2450548301856524E-2"/>
          <c:w val="0.76528816710411196"/>
          <c:h val="0.5664156771400358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2.2.3'!$B$6</c:f>
              <c:strCache>
                <c:ptCount val="1"/>
                <c:pt idx="0">
                  <c:v>Инвестиции в основные средства за счет собственных средств нефинансового сектора (правая ось)*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'График 2.2.3'!$C$4:$Q$4</c:f>
              <c:numCache>
                <c:formatCode>mm/yy</c:formatCode>
                <c:ptCount val="15"/>
                <c:pt idx="0">
                  <c:v>39813</c:v>
                </c:pt>
                <c:pt idx="1">
                  <c:v>39903</c:v>
                </c:pt>
                <c:pt idx="2">
                  <c:v>39994</c:v>
                </c:pt>
                <c:pt idx="3">
                  <c:v>40086</c:v>
                </c:pt>
                <c:pt idx="4">
                  <c:v>40178</c:v>
                </c:pt>
                <c:pt idx="5">
                  <c:v>40268</c:v>
                </c:pt>
                <c:pt idx="6">
                  <c:v>40359</c:v>
                </c:pt>
                <c:pt idx="7">
                  <c:v>40451</c:v>
                </c:pt>
                <c:pt idx="8">
                  <c:v>40543</c:v>
                </c:pt>
                <c:pt idx="9">
                  <c:v>40633</c:v>
                </c:pt>
                <c:pt idx="10">
                  <c:v>40724</c:v>
                </c:pt>
                <c:pt idx="11">
                  <c:v>40816</c:v>
                </c:pt>
                <c:pt idx="12">
                  <c:v>40908</c:v>
                </c:pt>
                <c:pt idx="13">
                  <c:v>40999</c:v>
                </c:pt>
                <c:pt idx="14">
                  <c:v>41090</c:v>
                </c:pt>
              </c:numCache>
            </c:numRef>
          </c:cat>
          <c:val>
            <c:numRef>
              <c:f>'График 2.2.3'!$C$6:$Q$6</c:f>
              <c:numCache>
                <c:formatCode>#,##0.0</c:formatCode>
                <c:ptCount val="15"/>
                <c:pt idx="0">
                  <c:v>1706.1039719999999</c:v>
                </c:pt>
                <c:pt idx="1">
                  <c:v>1684.5632475941347</c:v>
                </c:pt>
                <c:pt idx="2">
                  <c:v>1615.8269190000001</c:v>
                </c:pt>
                <c:pt idx="3">
                  <c:v>1559.4330980000007</c:v>
                </c:pt>
                <c:pt idx="4">
                  <c:v>1491.4324489999999</c:v>
                </c:pt>
                <c:pt idx="5">
                  <c:v>1486.36392</c:v>
                </c:pt>
                <c:pt idx="6">
                  <c:v>1700.1881490000001</c:v>
                </c:pt>
                <c:pt idx="7">
                  <c:v>1950.8316339999997</c:v>
                </c:pt>
                <c:pt idx="8">
                  <c:v>1895.9530540000001</c:v>
                </c:pt>
                <c:pt idx="9">
                  <c:v>1961.886031</c:v>
                </c:pt>
                <c:pt idx="10">
                  <c:v>1938.7947829999998</c:v>
                </c:pt>
                <c:pt idx="11">
                  <c:v>1995.4472929999999</c:v>
                </c:pt>
                <c:pt idx="12">
                  <c:v>2281.1906130000002</c:v>
                </c:pt>
                <c:pt idx="13">
                  <c:v>2359.953974</c:v>
                </c:pt>
                <c:pt idx="14">
                  <c:v>2563.1307620000002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348736"/>
        <c:axId val="127350272"/>
      </c:barChart>
      <c:lineChart>
        <c:grouping val="standard"/>
        <c:varyColors val="0"/>
        <c:ser>
          <c:idx val="0"/>
          <c:order val="0"/>
          <c:tx>
            <c:strRef>
              <c:f>'График 2.2.3'!$B$5</c:f>
              <c:strCache>
                <c:ptCount val="1"/>
                <c:pt idx="0">
                  <c:v>Долг банков</c:v>
                </c:pt>
              </c:strCache>
            </c:strRef>
          </c:tx>
          <c:spPr>
            <a:ln w="508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'График 2.2.3'!$C$4:$Q$4</c:f>
              <c:numCache>
                <c:formatCode>mm/yy</c:formatCode>
                <c:ptCount val="15"/>
                <c:pt idx="0">
                  <c:v>39813</c:v>
                </c:pt>
                <c:pt idx="1">
                  <c:v>39903</c:v>
                </c:pt>
                <c:pt idx="2">
                  <c:v>39994</c:v>
                </c:pt>
                <c:pt idx="3">
                  <c:v>40086</c:v>
                </c:pt>
                <c:pt idx="4">
                  <c:v>40178</c:v>
                </c:pt>
                <c:pt idx="5">
                  <c:v>40268</c:v>
                </c:pt>
                <c:pt idx="6">
                  <c:v>40359</c:v>
                </c:pt>
                <c:pt idx="7">
                  <c:v>40451</c:v>
                </c:pt>
                <c:pt idx="8">
                  <c:v>40543</c:v>
                </c:pt>
                <c:pt idx="9">
                  <c:v>40633</c:v>
                </c:pt>
                <c:pt idx="10">
                  <c:v>40724</c:v>
                </c:pt>
                <c:pt idx="11">
                  <c:v>40816</c:v>
                </c:pt>
                <c:pt idx="12">
                  <c:v>40908</c:v>
                </c:pt>
                <c:pt idx="13">
                  <c:v>40999</c:v>
                </c:pt>
                <c:pt idx="14">
                  <c:v>41090</c:v>
                </c:pt>
              </c:numCache>
            </c:numRef>
          </c:cat>
          <c:val>
            <c:numRef>
              <c:f>'График 2.2.3'!$C$5:$Q$5</c:f>
              <c:numCache>
                <c:formatCode>#,##0.0</c:formatCode>
                <c:ptCount val="15"/>
                <c:pt idx="0">
                  <c:v>37611.150776034301</c:v>
                </c:pt>
                <c:pt idx="1">
                  <c:v>33020.995538895593</c:v>
                </c:pt>
                <c:pt idx="2">
                  <c:v>30199.982797144799</c:v>
                </c:pt>
                <c:pt idx="3">
                  <c:v>28647.175283986682</c:v>
                </c:pt>
                <c:pt idx="4">
                  <c:v>26315.080174956165</c:v>
                </c:pt>
                <c:pt idx="5">
                  <c:v>22836.007330616842</c:v>
                </c:pt>
                <c:pt idx="6">
                  <c:v>19812.419771965739</c:v>
                </c:pt>
                <c:pt idx="7">
                  <c:v>17816.046048771048</c:v>
                </c:pt>
                <c:pt idx="8">
                  <c:v>18277.966578534521</c:v>
                </c:pt>
                <c:pt idx="9">
                  <c:v>17616.175011686875</c:v>
                </c:pt>
                <c:pt idx="10">
                  <c:v>17186.254037909777</c:v>
                </c:pt>
                <c:pt idx="11">
                  <c:v>15291.476764765446</c:v>
                </c:pt>
                <c:pt idx="12">
                  <c:v>13426.776173390077</c:v>
                </c:pt>
                <c:pt idx="13">
                  <c:v>13517.148134487625</c:v>
                </c:pt>
                <c:pt idx="14">
                  <c:v>12744.221118356427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2.2.3'!$B$7</c:f>
              <c:strCache>
                <c:ptCount val="1"/>
                <c:pt idx="0">
                  <c:v>Долг других секторов (без учета межфирменной задолженности)**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'График 2.2.3'!$C$4:$Q$4</c:f>
              <c:numCache>
                <c:formatCode>mm/yy</c:formatCode>
                <c:ptCount val="15"/>
                <c:pt idx="0">
                  <c:v>39813</c:v>
                </c:pt>
                <c:pt idx="1">
                  <c:v>39903</c:v>
                </c:pt>
                <c:pt idx="2">
                  <c:v>39994</c:v>
                </c:pt>
                <c:pt idx="3">
                  <c:v>40086</c:v>
                </c:pt>
                <c:pt idx="4">
                  <c:v>40178</c:v>
                </c:pt>
                <c:pt idx="5">
                  <c:v>40268</c:v>
                </c:pt>
                <c:pt idx="6">
                  <c:v>40359</c:v>
                </c:pt>
                <c:pt idx="7">
                  <c:v>40451</c:v>
                </c:pt>
                <c:pt idx="8">
                  <c:v>40543</c:v>
                </c:pt>
                <c:pt idx="9">
                  <c:v>40633</c:v>
                </c:pt>
                <c:pt idx="10">
                  <c:v>40724</c:v>
                </c:pt>
                <c:pt idx="11">
                  <c:v>40816</c:v>
                </c:pt>
                <c:pt idx="12">
                  <c:v>40908</c:v>
                </c:pt>
                <c:pt idx="13">
                  <c:v>40999</c:v>
                </c:pt>
                <c:pt idx="14">
                  <c:v>41090</c:v>
                </c:pt>
              </c:numCache>
            </c:numRef>
          </c:cat>
          <c:val>
            <c:numRef>
              <c:f>'График 2.2.3'!$C$7:$Q$7</c:f>
              <c:numCache>
                <c:formatCode>#,##0.0</c:formatCode>
                <c:ptCount val="15"/>
                <c:pt idx="0">
                  <c:v>29823.130444603539</c:v>
                </c:pt>
                <c:pt idx="1">
                  <c:v>30353.46618600914</c:v>
                </c:pt>
                <c:pt idx="2">
                  <c:v>32262.864960931704</c:v>
                </c:pt>
                <c:pt idx="3">
                  <c:v>33379.045329245913</c:v>
                </c:pt>
                <c:pt idx="4">
                  <c:v>29095.069960429508</c:v>
                </c:pt>
                <c:pt idx="5">
                  <c:v>29270.677402914924</c:v>
                </c:pt>
                <c:pt idx="6">
                  <c:v>30953.974395979611</c:v>
                </c:pt>
                <c:pt idx="7">
                  <c:v>31703.834961946282</c:v>
                </c:pt>
                <c:pt idx="8">
                  <c:v>40937.151841465486</c:v>
                </c:pt>
                <c:pt idx="9">
                  <c:v>41467.745108313109</c:v>
                </c:pt>
                <c:pt idx="10">
                  <c:v>42243.186872090235</c:v>
                </c:pt>
                <c:pt idx="11">
                  <c:v>42358.816605234555</c:v>
                </c:pt>
                <c:pt idx="12">
                  <c:v>43834.228556609931</c:v>
                </c:pt>
                <c:pt idx="13">
                  <c:v>45377.838395512365</c:v>
                </c:pt>
                <c:pt idx="14">
                  <c:v>47601.717711643614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32736"/>
        <c:axId val="127334272"/>
      </c:lineChart>
      <c:dateAx>
        <c:axId val="1273327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334272"/>
        <c:crosses val="autoZero"/>
        <c:auto val="1"/>
        <c:lblOffset val="100"/>
        <c:baseTimeUnit val="months"/>
        <c:majorUnit val="6"/>
        <c:majorTimeUnit val="months"/>
      </c:dateAx>
      <c:valAx>
        <c:axId val="12733427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9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sz="900" b="0">
                    <a:latin typeface="Times New Roman" pitchFamily="18" charset="0"/>
                    <a:cs typeface="Times New Roman" pitchFamily="18" charset="0"/>
                  </a:rPr>
                  <a:t>млн. долл. США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332736"/>
        <c:crosses val="autoZero"/>
        <c:crossBetween val="between"/>
      </c:valAx>
      <c:dateAx>
        <c:axId val="127348736"/>
        <c:scaling>
          <c:orientation val="minMax"/>
        </c:scaling>
        <c:delete val="1"/>
        <c:axPos val="b"/>
        <c:numFmt formatCode="mm/yy" sourceLinked="1"/>
        <c:majorTickMark val="out"/>
        <c:minorTickMark val="none"/>
        <c:tickLblPos val="nextTo"/>
        <c:crossAx val="127350272"/>
        <c:crosses val="autoZero"/>
        <c:auto val="1"/>
        <c:lblOffset val="100"/>
        <c:baseTimeUnit val="months"/>
      </c:dateAx>
      <c:valAx>
        <c:axId val="12735027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sz="900" b="0">
                    <a:latin typeface="Times New Roman" pitchFamily="18" charset="0"/>
                    <a:cs typeface="Times New Roman" pitchFamily="18" charset="0"/>
                  </a:rPr>
                  <a:t>млрд. тг.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734873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7.5431248177311172E-2"/>
          <c:y val="0.73642723919960162"/>
          <c:w val="0.85972058180227473"/>
          <c:h val="0.25262475631060588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52006801924899E-2"/>
          <c:y val="5.1400554097404488E-2"/>
          <c:w val="0.87649278994715896"/>
          <c:h val="0.62935370702424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2.2.4'!$B$5</c:f>
              <c:strCache>
                <c:ptCount val="1"/>
                <c:pt idx="0">
                  <c:v>Спрос на кредиты нефинансовых организаций</c:v>
                </c:pt>
              </c:strCache>
            </c:strRef>
          </c:tx>
          <c:invertIfNegative val="0"/>
          <c:cat>
            <c:numRef>
              <c:f>'График 2.2.4'!$C$4:$M$4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2.2.4'!$C$5:$M$5</c:f>
              <c:numCache>
                <c:formatCode>0.00%</c:formatCode>
                <c:ptCount val="11"/>
                <c:pt idx="0">
                  <c:v>0.48484848484848486</c:v>
                </c:pt>
                <c:pt idx="1">
                  <c:v>0.42424242424242425</c:v>
                </c:pt>
                <c:pt idx="2">
                  <c:v>0.39393939393939392</c:v>
                </c:pt>
                <c:pt idx="3">
                  <c:v>0.4242424242424242</c:v>
                </c:pt>
                <c:pt idx="4">
                  <c:v>0.5</c:v>
                </c:pt>
                <c:pt idx="5">
                  <c:v>0.76470588235294124</c:v>
                </c:pt>
                <c:pt idx="6">
                  <c:v>0.73529411764705888</c:v>
                </c:pt>
                <c:pt idx="7">
                  <c:v>0.55882352941176472</c:v>
                </c:pt>
                <c:pt idx="8">
                  <c:v>0.52941176470588236</c:v>
                </c:pt>
                <c:pt idx="9">
                  <c:v>0.52941176470588236</c:v>
                </c:pt>
                <c:pt idx="10">
                  <c:v>0.52941176470588236</c:v>
                </c:pt>
              </c:numCache>
            </c:numRef>
          </c:val>
        </c:ser>
        <c:ser>
          <c:idx val="1"/>
          <c:order val="1"/>
          <c:tx>
            <c:strRef>
              <c:f>'График 2.2.4'!$B$6</c:f>
              <c:strCache>
                <c:ptCount val="1"/>
                <c:pt idx="0">
                  <c:v>Спрос на ипотечные кредиты </c:v>
                </c:pt>
              </c:strCache>
            </c:strRef>
          </c:tx>
          <c:invertIfNegative val="0"/>
          <c:cat>
            <c:numRef>
              <c:f>'График 2.2.4'!$C$4:$M$4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2.2.4'!$C$6:$M$6</c:f>
              <c:numCache>
                <c:formatCode>0.00%</c:formatCode>
                <c:ptCount val="11"/>
                <c:pt idx="0">
                  <c:v>0.17241379310344829</c:v>
                </c:pt>
                <c:pt idx="1">
                  <c:v>0.27586206896551724</c:v>
                </c:pt>
                <c:pt idx="2">
                  <c:v>0.25925925925925924</c:v>
                </c:pt>
                <c:pt idx="3">
                  <c:v>0.18518518518518517</c:v>
                </c:pt>
                <c:pt idx="4">
                  <c:v>0.22222222222222221</c:v>
                </c:pt>
                <c:pt idx="5">
                  <c:v>0.4642857142857143</c:v>
                </c:pt>
                <c:pt idx="6">
                  <c:v>0.5862068965517242</c:v>
                </c:pt>
                <c:pt idx="7">
                  <c:v>0.1</c:v>
                </c:pt>
                <c:pt idx="8">
                  <c:v>0.16666666666666666</c:v>
                </c:pt>
                <c:pt idx="9">
                  <c:v>0.43333333333333335</c:v>
                </c:pt>
                <c:pt idx="10">
                  <c:v>0.20689655172413796</c:v>
                </c:pt>
              </c:numCache>
            </c:numRef>
          </c:val>
        </c:ser>
        <c:ser>
          <c:idx val="2"/>
          <c:order val="2"/>
          <c:tx>
            <c:strRef>
              <c:f>'График 2.2.4'!$B$7</c:f>
              <c:strCache>
                <c:ptCount val="1"/>
                <c:pt idx="0">
                  <c:v>Спрос на потребительские кредиты </c:v>
                </c:pt>
              </c:strCache>
            </c:strRef>
          </c:tx>
          <c:invertIfNegative val="0"/>
          <c:cat>
            <c:numRef>
              <c:f>'График 2.2.4'!$C$4:$M$4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2.2.4'!$C$7:$M$7</c:f>
              <c:numCache>
                <c:formatCode>0.00%</c:formatCode>
                <c:ptCount val="11"/>
                <c:pt idx="0">
                  <c:v>0.38709677419354838</c:v>
                </c:pt>
                <c:pt idx="1">
                  <c:v>0.38709677419354838</c:v>
                </c:pt>
                <c:pt idx="2">
                  <c:v>0.33333333333333331</c:v>
                </c:pt>
                <c:pt idx="3">
                  <c:v>0.3</c:v>
                </c:pt>
                <c:pt idx="4">
                  <c:v>0.54838709677419351</c:v>
                </c:pt>
                <c:pt idx="5">
                  <c:v>0.90625</c:v>
                </c:pt>
                <c:pt idx="6">
                  <c:v>0.63636363636363646</c:v>
                </c:pt>
                <c:pt idx="7">
                  <c:v>0.27272727272727271</c:v>
                </c:pt>
                <c:pt idx="8">
                  <c:v>0.27272727272727271</c:v>
                </c:pt>
                <c:pt idx="9">
                  <c:v>0.63636363636363646</c:v>
                </c:pt>
                <c:pt idx="10">
                  <c:v>0.59375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400192"/>
        <c:axId val="127471616"/>
      </c:barChart>
      <c:lineChart>
        <c:grouping val="standard"/>
        <c:varyColors val="0"/>
        <c:ser>
          <c:idx val="3"/>
          <c:order val="3"/>
          <c:tx>
            <c:strRef>
              <c:f>'График 2.2.4'!$B$8</c:f>
              <c:strCache>
                <c:ptCount val="1"/>
                <c:pt idx="0">
                  <c:v>Желание кредитовать нефинасовые организации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2.2.4'!$C$4:$M$4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2.2.4'!$C$8:$M$8</c:f>
              <c:numCache>
                <c:formatCode>0.00%</c:formatCode>
                <c:ptCount val="11"/>
                <c:pt idx="0">
                  <c:v>0.51515151515151514</c:v>
                </c:pt>
                <c:pt idx="1">
                  <c:v>0.48484848484848486</c:v>
                </c:pt>
                <c:pt idx="2">
                  <c:v>0.57575757575757569</c:v>
                </c:pt>
                <c:pt idx="3">
                  <c:v>0.5757575757575758</c:v>
                </c:pt>
                <c:pt idx="4">
                  <c:v>0.67647058823529405</c:v>
                </c:pt>
                <c:pt idx="5">
                  <c:v>0.67647058823529416</c:v>
                </c:pt>
                <c:pt idx="6">
                  <c:v>0.55882352941176505</c:v>
                </c:pt>
                <c:pt idx="7">
                  <c:v>0.61764705882352944</c:v>
                </c:pt>
                <c:pt idx="8">
                  <c:v>0.52941176470588236</c:v>
                </c:pt>
                <c:pt idx="9">
                  <c:v>0.52941176470588236</c:v>
                </c:pt>
                <c:pt idx="10">
                  <c:v>0.441176470588235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2.2.4'!$B$9</c:f>
              <c:strCache>
                <c:ptCount val="1"/>
                <c:pt idx="0">
                  <c:v>Желание предоставлять ипотечные кредиты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2.2.4'!$C$4:$M$4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2.2.4'!$C$9:$M$9</c:f>
              <c:numCache>
                <c:formatCode>0.00%</c:formatCode>
                <c:ptCount val="11"/>
                <c:pt idx="0">
                  <c:v>0.2</c:v>
                </c:pt>
                <c:pt idx="1">
                  <c:v>0.3</c:v>
                </c:pt>
                <c:pt idx="2">
                  <c:v>0.2857142857142857</c:v>
                </c:pt>
                <c:pt idx="3">
                  <c:v>0.31034482758620691</c:v>
                </c:pt>
                <c:pt idx="4">
                  <c:v>0.37931034482758619</c:v>
                </c:pt>
                <c:pt idx="5">
                  <c:v>0.46666666666666667</c:v>
                </c:pt>
                <c:pt idx="6">
                  <c:v>0.54838709677419351</c:v>
                </c:pt>
                <c:pt idx="7">
                  <c:v>0.4</c:v>
                </c:pt>
                <c:pt idx="8">
                  <c:v>0.4</c:v>
                </c:pt>
                <c:pt idx="9">
                  <c:v>0.36666666666666664</c:v>
                </c:pt>
                <c:pt idx="10">
                  <c:v>0.41379310344827586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2.2.4'!$B$10</c:f>
              <c:strCache>
                <c:ptCount val="1"/>
                <c:pt idx="0">
                  <c:v>Желание предоставлять потребительские кредиты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'График 2.2.4'!$C$4:$M$4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2.2.4'!$C$10:$M$10</c:f>
              <c:numCache>
                <c:formatCode>0.00%</c:formatCode>
                <c:ptCount val="11"/>
                <c:pt idx="0">
                  <c:v>0.54838709677419351</c:v>
                </c:pt>
                <c:pt idx="1">
                  <c:v>0.54838709677419351</c:v>
                </c:pt>
                <c:pt idx="2">
                  <c:v>0.56666666666666665</c:v>
                </c:pt>
                <c:pt idx="3">
                  <c:v>0.53333333333333333</c:v>
                </c:pt>
                <c:pt idx="4">
                  <c:v>0.80645161290322576</c:v>
                </c:pt>
                <c:pt idx="5">
                  <c:v>0.78125</c:v>
                </c:pt>
                <c:pt idx="6">
                  <c:v>0.81818181818181823</c:v>
                </c:pt>
                <c:pt idx="7">
                  <c:v>0.48484848484848481</c:v>
                </c:pt>
                <c:pt idx="8">
                  <c:v>0.60606060606060619</c:v>
                </c:pt>
                <c:pt idx="9">
                  <c:v>0.51515151515151514</c:v>
                </c:pt>
                <c:pt idx="10">
                  <c:v>0.59375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00192"/>
        <c:axId val="127471616"/>
      </c:lineChart>
      <c:catAx>
        <c:axId val="1274001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27471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747161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7400192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"/>
          <c:y val="0.75384076990376203"/>
          <c:w val="1"/>
          <c:h val="0.2443141636998345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240254176031E-2"/>
          <c:y val="4.1967672664468769E-2"/>
          <c:w val="0.90117947974545909"/>
          <c:h val="0.682984108010825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2.1.2'!$B$5</c:f>
              <c:strCache>
                <c:ptCount val="1"/>
                <c:pt idx="0">
                  <c:v>Промышленность</c:v>
                </c:pt>
              </c:strCache>
            </c:strRef>
          </c:tx>
          <c:invertIfNegative val="0"/>
          <c:cat>
            <c:numRef>
              <c:f>'График 2.1.2'!$C$4:$U$4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2.1.2'!$C$5:$U$5</c:f>
              <c:numCache>
                <c:formatCode>0.0</c:formatCode>
                <c:ptCount val="19"/>
                <c:pt idx="0">
                  <c:v>3.9000000000000057</c:v>
                </c:pt>
                <c:pt idx="1">
                  <c:v>4.0999999999999943</c:v>
                </c:pt>
                <c:pt idx="2">
                  <c:v>3</c:v>
                </c:pt>
                <c:pt idx="3">
                  <c:v>2.0999999999999943</c:v>
                </c:pt>
                <c:pt idx="4">
                  <c:v>-4.5999999999999943</c:v>
                </c:pt>
                <c:pt idx="5">
                  <c:v>-2.7000000000000028</c:v>
                </c:pt>
                <c:pt idx="6">
                  <c:v>-1</c:v>
                </c:pt>
                <c:pt idx="7">
                  <c:v>2.7000000000000028</c:v>
                </c:pt>
                <c:pt idx="8">
                  <c:v>10.700000000000003</c:v>
                </c:pt>
                <c:pt idx="9">
                  <c:v>9.7999999999999972</c:v>
                </c:pt>
                <c:pt idx="10">
                  <c:v>10.099999999999994</c:v>
                </c:pt>
                <c:pt idx="11">
                  <c:v>9.5999999999999943</c:v>
                </c:pt>
                <c:pt idx="12">
                  <c:v>6</c:v>
                </c:pt>
                <c:pt idx="13">
                  <c:v>5.7999999999999972</c:v>
                </c:pt>
                <c:pt idx="14">
                  <c:v>4.2999999999999972</c:v>
                </c:pt>
                <c:pt idx="15">
                  <c:v>3.5</c:v>
                </c:pt>
                <c:pt idx="16">
                  <c:v>2.9000000000000057</c:v>
                </c:pt>
                <c:pt idx="17">
                  <c:v>1.5999999999999943</c:v>
                </c:pt>
                <c:pt idx="18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9"/>
        <c:axId val="104199680"/>
        <c:axId val="104201216"/>
      </c:barChart>
      <c:lineChart>
        <c:grouping val="standard"/>
        <c:varyColors val="0"/>
        <c:ser>
          <c:idx val="1"/>
          <c:order val="1"/>
          <c:tx>
            <c:strRef>
              <c:f>'График 2.1.2'!$B$6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38100"/>
          </c:spPr>
          <c:marker>
            <c:symbol val="square"/>
            <c:size val="4"/>
          </c:marker>
          <c:cat>
            <c:numRef>
              <c:f>'График 2.1.2'!$C$4:$U$4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2.1.2'!$C$6:$U$6</c:f>
              <c:numCache>
                <c:formatCode>0.0</c:formatCode>
                <c:ptCount val="19"/>
                <c:pt idx="0">
                  <c:v>6.7999999999999972</c:v>
                </c:pt>
                <c:pt idx="1">
                  <c:v>6.7000000000000028</c:v>
                </c:pt>
                <c:pt idx="2">
                  <c:v>5</c:v>
                </c:pt>
                <c:pt idx="3">
                  <c:v>5.2999999999999972</c:v>
                </c:pt>
                <c:pt idx="4">
                  <c:v>-0.20000000000000284</c:v>
                </c:pt>
                <c:pt idx="5">
                  <c:v>1.7999999999999972</c:v>
                </c:pt>
                <c:pt idx="6">
                  <c:v>4.7000000000000028</c:v>
                </c:pt>
                <c:pt idx="7">
                  <c:v>7.2000000000000028</c:v>
                </c:pt>
                <c:pt idx="8">
                  <c:v>7.7999999999999972</c:v>
                </c:pt>
                <c:pt idx="9">
                  <c:v>5.7000000000000028</c:v>
                </c:pt>
                <c:pt idx="10">
                  <c:v>5.7999999999999972</c:v>
                </c:pt>
                <c:pt idx="11">
                  <c:v>7.2000000000000028</c:v>
                </c:pt>
                <c:pt idx="12">
                  <c:v>5</c:v>
                </c:pt>
                <c:pt idx="13">
                  <c:v>4.0999999999999943</c:v>
                </c:pt>
                <c:pt idx="14">
                  <c:v>2.4000000000000057</c:v>
                </c:pt>
                <c:pt idx="15">
                  <c:v>1.2999999999999972</c:v>
                </c:pt>
                <c:pt idx="16">
                  <c:v>-0.20000000000000284</c:v>
                </c:pt>
                <c:pt idx="17">
                  <c:v>-0.20000000000000284</c:v>
                </c:pt>
                <c:pt idx="18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2.1.2'!$B$7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ln w="38100"/>
          </c:spPr>
          <c:marker>
            <c:symbol val="triangle"/>
            <c:size val="4"/>
          </c:marker>
          <c:cat>
            <c:numRef>
              <c:f>'График 2.1.2'!$C$4:$U$4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2.1.2'!$C$7:$U$7</c:f>
              <c:numCache>
                <c:formatCode>0.0</c:formatCode>
                <c:ptCount val="19"/>
                <c:pt idx="0">
                  <c:v>-1.0999999999999943</c:v>
                </c:pt>
                <c:pt idx="1">
                  <c:v>-0.40000000000000568</c:v>
                </c:pt>
                <c:pt idx="2">
                  <c:v>-0.40000000000000568</c:v>
                </c:pt>
                <c:pt idx="3">
                  <c:v>-2.5999999999999943</c:v>
                </c:pt>
                <c:pt idx="4">
                  <c:v>-11.799999999999997</c:v>
                </c:pt>
                <c:pt idx="5">
                  <c:v>-9.5</c:v>
                </c:pt>
                <c:pt idx="6">
                  <c:v>-9.2000000000000028</c:v>
                </c:pt>
                <c:pt idx="7">
                  <c:v>-2.9000000000000057</c:v>
                </c:pt>
                <c:pt idx="8">
                  <c:v>28.900000000000006</c:v>
                </c:pt>
                <c:pt idx="9">
                  <c:v>21.299999999999997</c:v>
                </c:pt>
                <c:pt idx="10">
                  <c:v>17.700000000000003</c:v>
                </c:pt>
                <c:pt idx="11">
                  <c:v>13.900000000000006</c:v>
                </c:pt>
                <c:pt idx="12">
                  <c:v>8</c:v>
                </c:pt>
                <c:pt idx="13">
                  <c:v>8.7000000000000028</c:v>
                </c:pt>
                <c:pt idx="14">
                  <c:v>7</c:v>
                </c:pt>
                <c:pt idx="15">
                  <c:v>6.2000000000000028</c:v>
                </c:pt>
                <c:pt idx="16">
                  <c:v>8.5999999999999943</c:v>
                </c:pt>
                <c:pt idx="17">
                  <c:v>4.4000000000000057</c:v>
                </c:pt>
                <c:pt idx="18">
                  <c:v>0.59999999999999432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2.1.2'!$B$8</c:f>
              <c:strCache>
                <c:ptCount val="1"/>
                <c:pt idx="0">
                  <c:v>Производительность труда по промышленности</c:v>
                </c:pt>
              </c:strCache>
            </c:strRef>
          </c:tx>
          <c:spPr>
            <a:ln w="38100"/>
          </c:spPr>
          <c:marker>
            <c:symbol val="circle"/>
            <c:size val="4"/>
          </c:marker>
          <c:cat>
            <c:numRef>
              <c:f>'График 2.1.2'!$C$4:$U$4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 formatCode="yyyy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 formatCode="yyyy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 formatCode="yyyy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 formatCode="yyyy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2.1.2'!$C$8:$U$8</c:f>
              <c:numCache>
                <c:formatCode>General</c:formatCode>
                <c:ptCount val="19"/>
                <c:pt idx="0">
                  <c:v>1.0999999999999943</c:v>
                </c:pt>
                <c:pt idx="1">
                  <c:v>1.2000000000000028</c:v>
                </c:pt>
                <c:pt idx="2">
                  <c:v>0.79999999999999716</c:v>
                </c:pt>
                <c:pt idx="3">
                  <c:v>0.70000000000000284</c:v>
                </c:pt>
                <c:pt idx="4">
                  <c:v>-5.0999999999999943</c:v>
                </c:pt>
                <c:pt idx="5">
                  <c:v>-2.7999999999999972</c:v>
                </c:pt>
                <c:pt idx="6">
                  <c:v>-0.5</c:v>
                </c:pt>
                <c:pt idx="7">
                  <c:v>3.2000000000000028</c:v>
                </c:pt>
                <c:pt idx="8">
                  <c:v>8.2000000000000028</c:v>
                </c:pt>
                <c:pt idx="9">
                  <c:v>8.7000000000000028</c:v>
                </c:pt>
                <c:pt idx="10">
                  <c:v>6.7000000000000028</c:v>
                </c:pt>
                <c:pt idx="11">
                  <c:v>4.7999999999999972</c:v>
                </c:pt>
                <c:pt idx="12">
                  <c:v>6.5</c:v>
                </c:pt>
                <c:pt idx="13">
                  <c:v>3.2999999999999972</c:v>
                </c:pt>
                <c:pt idx="14">
                  <c:v>3.2000000000000028</c:v>
                </c:pt>
                <c:pt idx="15">
                  <c:v>2.5</c:v>
                </c:pt>
                <c:pt idx="16">
                  <c:v>-3.7000000000000028</c:v>
                </c:pt>
                <c:pt idx="17">
                  <c:v>-4</c:v>
                </c:pt>
                <c:pt idx="18">
                  <c:v>-4.9000000000000057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199680"/>
        <c:axId val="104201216"/>
      </c:lineChart>
      <c:catAx>
        <c:axId val="10419968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04201216"/>
        <c:crossesAt val="0"/>
        <c:auto val="0"/>
        <c:lblAlgn val="ctr"/>
        <c:lblOffset val="100"/>
        <c:noMultiLvlLbl val="0"/>
      </c:catAx>
      <c:valAx>
        <c:axId val="104201216"/>
        <c:scaling>
          <c:orientation val="minMax"/>
          <c:max val="30"/>
          <c:min val="-14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4208566646427459E-3"/>
              <c:y val="0.4104621625094065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0419968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0"/>
          <c:y val="0.87874854353781806"/>
          <c:w val="0.99154075230727035"/>
          <c:h val="0.1028730804304784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2244421565201E-2"/>
          <c:y val="8.2512831719893445E-2"/>
          <c:w val="0.88250878792992637"/>
          <c:h val="0.5621306672765489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2.2.5'!$B$5</c:f>
              <c:strCache>
                <c:ptCount val="1"/>
                <c:pt idx="0">
                  <c:v>Кредитная политика в отношении юридических лиц</c:v>
                </c:pt>
              </c:strCache>
            </c:strRef>
          </c:tx>
          <c:spPr>
            <a:ln w="50800"/>
          </c:spPr>
          <c:marker>
            <c:symbol val="diamond"/>
            <c:size val="5"/>
          </c:marker>
          <c:cat>
            <c:numRef>
              <c:f>'График 2.2.5'!$C$4:$M$4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2.2.5'!$C$5:$M$5</c:f>
              <c:numCache>
                <c:formatCode>0.00%</c:formatCode>
                <c:ptCount val="11"/>
                <c:pt idx="0">
                  <c:v>9.0909090909090912E-2</c:v>
                </c:pt>
                <c:pt idx="1">
                  <c:v>-3.0303030303030304E-2</c:v>
                </c:pt>
                <c:pt idx="2">
                  <c:v>0.12121212121212122</c:v>
                </c:pt>
                <c:pt idx="3">
                  <c:v>-6.0606060606060608E-2</c:v>
                </c:pt>
                <c:pt idx="4">
                  <c:v>8.8235294117647065E-2</c:v>
                </c:pt>
                <c:pt idx="5">
                  <c:v>0.26470588235294118</c:v>
                </c:pt>
                <c:pt idx="6">
                  <c:v>5.8823529411764712E-2</c:v>
                </c:pt>
                <c:pt idx="7">
                  <c:v>0.11764705882352941</c:v>
                </c:pt>
                <c:pt idx="8">
                  <c:v>5.8823529411764712E-2</c:v>
                </c:pt>
                <c:pt idx="9">
                  <c:v>5.8823529411764705E-2</c:v>
                </c:pt>
                <c:pt idx="10">
                  <c:v>-5.8823529411764712E-2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2.2.5'!$B$6</c:f>
              <c:strCache>
                <c:ptCount val="1"/>
                <c:pt idx="0">
                  <c:v>Кредитная политика в отношении физических лиц (ипотека)</c:v>
                </c:pt>
              </c:strCache>
            </c:strRef>
          </c:tx>
          <c:spPr>
            <a:ln w="50800"/>
          </c:spPr>
          <c:marker>
            <c:symbol val="square"/>
            <c:size val="5"/>
          </c:marker>
          <c:cat>
            <c:numRef>
              <c:f>'График 2.2.5'!$C$4:$M$4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2.2.5'!$C$6:$M$6</c:f>
              <c:numCache>
                <c:formatCode>0.00%</c:formatCode>
                <c:ptCount val="11"/>
                <c:pt idx="0">
                  <c:v>-3.333333333333334E-2</c:v>
                </c:pt>
                <c:pt idx="1">
                  <c:v>6.666666666666668E-2</c:v>
                </c:pt>
                <c:pt idx="2">
                  <c:v>0.14285714285714285</c:v>
                </c:pt>
                <c:pt idx="3">
                  <c:v>0.17241379310344829</c:v>
                </c:pt>
                <c:pt idx="4">
                  <c:v>0.17857142857142855</c:v>
                </c:pt>
                <c:pt idx="5">
                  <c:v>0.2</c:v>
                </c:pt>
                <c:pt idx="6">
                  <c:v>0.25806451612903225</c:v>
                </c:pt>
                <c:pt idx="7">
                  <c:v>0.1</c:v>
                </c:pt>
                <c:pt idx="8">
                  <c:v>0</c:v>
                </c:pt>
                <c:pt idx="9">
                  <c:v>0.13333333333333333</c:v>
                </c:pt>
                <c:pt idx="10">
                  <c:v>0.10344827586206898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2.2.5'!$B$7</c:f>
              <c:strCache>
                <c:ptCount val="1"/>
                <c:pt idx="0">
                  <c:v>Кредитная политика  в отношении физических лиц (потребительские кредиты)</c:v>
                </c:pt>
              </c:strCache>
            </c:strRef>
          </c:tx>
          <c:spPr>
            <a:ln w="50800"/>
          </c:spPr>
          <c:marker>
            <c:symbol val="triangle"/>
            <c:size val="5"/>
          </c:marker>
          <c:cat>
            <c:numRef>
              <c:f>'График 2.2.5'!$C$4:$M$4</c:f>
              <c:numCache>
                <c:formatCode>m/d/yyyy</c:formatCode>
                <c:ptCount val="1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</c:numCache>
            </c:numRef>
          </c:cat>
          <c:val>
            <c:numRef>
              <c:f>'График 2.2.5'!$C$7:$M$7</c:f>
              <c:numCache>
                <c:formatCode>0.00%</c:formatCode>
                <c:ptCount val="11"/>
                <c:pt idx="0">
                  <c:v>3.2258064516129031E-2</c:v>
                </c:pt>
                <c:pt idx="1">
                  <c:v>0.12903225806451613</c:v>
                </c:pt>
                <c:pt idx="2">
                  <c:v>0.2</c:v>
                </c:pt>
                <c:pt idx="3">
                  <c:v>0.23333333333333334</c:v>
                </c:pt>
                <c:pt idx="4">
                  <c:v>0.4</c:v>
                </c:pt>
                <c:pt idx="5">
                  <c:v>0.375</c:v>
                </c:pt>
                <c:pt idx="6">
                  <c:v>0.30303030303030304</c:v>
                </c:pt>
                <c:pt idx="7">
                  <c:v>0.30303030303030304</c:v>
                </c:pt>
                <c:pt idx="8">
                  <c:v>0.21212121212121213</c:v>
                </c:pt>
                <c:pt idx="9">
                  <c:v>0.21212121212121213</c:v>
                </c:pt>
                <c:pt idx="10">
                  <c:v>0.15625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318656"/>
        <c:axId val="125320192"/>
      </c:lineChart>
      <c:dateAx>
        <c:axId val="12531865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5320192"/>
        <c:crosses val="autoZero"/>
        <c:auto val="1"/>
        <c:lblOffset val="100"/>
        <c:baseTimeUnit val="months"/>
        <c:majorUnit val="4"/>
        <c:majorTimeUnit val="months"/>
        <c:minorUnit val="1"/>
        <c:minorTimeUnit val="years"/>
      </c:dateAx>
      <c:valAx>
        <c:axId val="125320192"/>
        <c:scaling>
          <c:orientation val="minMax"/>
          <c:max val="0.5"/>
          <c:min val="-0.1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5318656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3.7810754424927658E-2"/>
          <c:y val="0.79408065693033181"/>
          <c:w val="0.92645332794939095"/>
          <c:h val="0.1778856688557084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3982696607379E-2"/>
          <c:y val="9.9682331760488976E-2"/>
          <c:w val="0.86012669712582224"/>
          <c:h val="0.5442194947767019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2.2.6 '!$C$5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'!$D$5:$H$5</c:f>
              <c:numCache>
                <c:formatCode>0.0%</c:formatCode>
                <c:ptCount val="5"/>
                <c:pt idx="0">
                  <c:v>0.11369798954601112</c:v>
                </c:pt>
                <c:pt idx="1">
                  <c:v>5.2433099829526361E-2</c:v>
                </c:pt>
                <c:pt idx="2">
                  <c:v>2.7262795750206775E-2</c:v>
                </c:pt>
                <c:pt idx="3">
                  <c:v>2.3052573786638803E-2</c:v>
                </c:pt>
                <c:pt idx="4">
                  <c:v>2.6185665204672668E-2</c:v>
                </c:pt>
              </c:numCache>
            </c:numRef>
          </c:val>
        </c:ser>
        <c:ser>
          <c:idx val="1"/>
          <c:order val="1"/>
          <c:tx>
            <c:strRef>
              <c:f>'График 2.2.6 '!$C$6</c:f>
              <c:strCache>
                <c:ptCount val="1"/>
                <c:pt idx="0">
                  <c:v>Промышленность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'!$D$6:$H$6</c:f>
              <c:numCache>
                <c:formatCode>0.0%</c:formatCode>
                <c:ptCount val="5"/>
                <c:pt idx="0">
                  <c:v>0.33018631219641797</c:v>
                </c:pt>
                <c:pt idx="1">
                  <c:v>0.36099862389028819</c:v>
                </c:pt>
                <c:pt idx="2">
                  <c:v>0.33077252524529682</c:v>
                </c:pt>
                <c:pt idx="3">
                  <c:v>0.294349899301385</c:v>
                </c:pt>
                <c:pt idx="4">
                  <c:v>0.21094698941488599</c:v>
                </c:pt>
              </c:numCache>
            </c:numRef>
          </c:val>
        </c:ser>
        <c:ser>
          <c:idx val="2"/>
          <c:order val="2"/>
          <c:tx>
            <c:strRef>
              <c:f>'График 2.2.6 '!$C$7</c:f>
              <c:strCache>
                <c:ptCount val="1"/>
                <c:pt idx="0">
                  <c:v>Физические лица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'!$D$7:$H$7</c:f>
              <c:numCache>
                <c:formatCode>0.0%</c:formatCode>
                <c:ptCount val="5"/>
                <c:pt idx="0">
                  <c:v>0.22291774328031086</c:v>
                </c:pt>
                <c:pt idx="1">
                  <c:v>0.26451834407940095</c:v>
                </c:pt>
                <c:pt idx="2">
                  <c:v>0.33747177450595617</c:v>
                </c:pt>
                <c:pt idx="3">
                  <c:v>0.41889604624838334</c:v>
                </c:pt>
                <c:pt idx="4">
                  <c:v>0.4916041297302603</c:v>
                </c:pt>
              </c:numCache>
            </c:numRef>
          </c:val>
        </c:ser>
        <c:ser>
          <c:idx val="3"/>
          <c:order val="3"/>
          <c:tx>
            <c:strRef>
              <c:f>'График 2.2.6 '!$C$8</c:f>
              <c:strCache>
                <c:ptCount val="1"/>
                <c:pt idx="0">
                  <c:v>Транспорт и связь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'!$D$8:$H$8</c:f>
              <c:numCache>
                <c:formatCode>0.0%</c:formatCode>
                <c:ptCount val="5"/>
                <c:pt idx="0">
                  <c:v>9.3968121131480883E-2</c:v>
                </c:pt>
                <c:pt idx="1">
                  <c:v>7.1494504189477698E-2</c:v>
                </c:pt>
                <c:pt idx="2">
                  <c:v>5.5604998466318729E-2</c:v>
                </c:pt>
                <c:pt idx="3">
                  <c:v>6.6281844573250204E-2</c:v>
                </c:pt>
                <c:pt idx="4">
                  <c:v>5.5966693056057219E-2</c:v>
                </c:pt>
              </c:numCache>
            </c:numRef>
          </c:val>
        </c:ser>
        <c:ser>
          <c:idx val="5"/>
          <c:order val="4"/>
          <c:tx>
            <c:strRef>
              <c:f>'График 2.2.6 '!$C$9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'!$D$9:$H$9</c:f>
              <c:numCache>
                <c:formatCode>0.0%</c:formatCode>
                <c:ptCount val="5"/>
                <c:pt idx="0">
                  <c:v>5.9577851011207321E-2</c:v>
                </c:pt>
                <c:pt idx="1">
                  <c:v>6.7745053412156531E-2</c:v>
                </c:pt>
                <c:pt idx="2">
                  <c:v>8.3061329846414955E-2</c:v>
                </c:pt>
                <c:pt idx="3">
                  <c:v>6.0681997756150796E-2</c:v>
                </c:pt>
                <c:pt idx="4">
                  <c:v>6.5593630036926753E-2</c:v>
                </c:pt>
              </c:numCache>
            </c:numRef>
          </c:val>
        </c:ser>
        <c:ser>
          <c:idx val="6"/>
          <c:order val="5"/>
          <c:tx>
            <c:strRef>
              <c:f>'График 2.2.6 '!$C$10</c:f>
              <c:strCache>
                <c:ptCount val="1"/>
                <c:pt idx="0">
                  <c:v>Строительство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'!$D$10:$H$10</c:f>
              <c:numCache>
                <c:formatCode>0.0%</c:formatCode>
                <c:ptCount val="5"/>
                <c:pt idx="0">
                  <c:v>5.4831477956407505E-2</c:v>
                </c:pt>
                <c:pt idx="1">
                  <c:v>3.9206570477893304E-2</c:v>
                </c:pt>
                <c:pt idx="2">
                  <c:v>4.8092339415654432E-2</c:v>
                </c:pt>
                <c:pt idx="3">
                  <c:v>3.7605974816772157E-2</c:v>
                </c:pt>
                <c:pt idx="4">
                  <c:v>3.6149539668041727E-2</c:v>
                </c:pt>
              </c:numCache>
            </c:numRef>
          </c:val>
        </c:ser>
        <c:ser>
          <c:idx val="7"/>
          <c:order val="6"/>
          <c:tx>
            <c:strRef>
              <c:f>'График 2.2.6 '!$C$11</c:f>
              <c:strCache>
                <c:ptCount val="1"/>
                <c:pt idx="0">
                  <c:v>Торговля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'!$D$11:$H$11</c:f>
              <c:numCache>
                <c:formatCode>0.0%</c:formatCode>
                <c:ptCount val="5"/>
                <c:pt idx="0">
                  <c:v>4.9438183443106194E-2</c:v>
                </c:pt>
                <c:pt idx="1">
                  <c:v>2.8595822677866829E-2</c:v>
                </c:pt>
                <c:pt idx="2">
                  <c:v>4.7992370775171073E-2</c:v>
                </c:pt>
                <c:pt idx="3">
                  <c:v>4.1308531087759816E-2</c:v>
                </c:pt>
                <c:pt idx="4">
                  <c:v>3.5549032355353581E-2</c:v>
                </c:pt>
              </c:numCache>
            </c:numRef>
          </c:val>
        </c:ser>
        <c:ser>
          <c:idx val="10"/>
          <c:order val="7"/>
          <c:tx>
            <c:strRef>
              <c:f>'График 2.2.6 '!$C$12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'!$D$12:$H$12</c:f>
              <c:numCache>
                <c:formatCode>0.0%</c:formatCode>
                <c:ptCount val="5"/>
                <c:pt idx="0">
                  <c:v>1.4543521945268765E-2</c:v>
                </c:pt>
                <c:pt idx="1">
                  <c:v>1.466954720024358E-2</c:v>
                </c:pt>
                <c:pt idx="2">
                  <c:v>1.3706463664214198E-2</c:v>
                </c:pt>
                <c:pt idx="3">
                  <c:v>1.0343941986021319E-2</c:v>
                </c:pt>
                <c:pt idx="4">
                  <c:v>8.8847615283132904E-3</c:v>
                </c:pt>
              </c:numCache>
            </c:numRef>
          </c:val>
        </c:ser>
        <c:ser>
          <c:idx val="11"/>
          <c:order val="8"/>
          <c:tx>
            <c:strRef>
              <c:f>'График 2.2.6 '!$C$13</c:f>
              <c:strCache>
                <c:ptCount val="1"/>
                <c:pt idx="0">
                  <c:v>Прочие</c:v>
                </c:pt>
              </c:strCache>
            </c:strRef>
          </c:tx>
          <c:invertIfNegative val="0"/>
          <c:cat>
            <c:numRef>
              <c:f>'График 2.2.6 '!$D$4:$H$4</c:f>
              <c:numCache>
                <c:formatCode>m/d/yyyy</c:formatCode>
                <c:ptCount val="5"/>
                <c:pt idx="0">
                  <c:v>39814</c:v>
                </c:pt>
                <c:pt idx="1">
                  <c:v>40179</c:v>
                </c:pt>
                <c:pt idx="2">
                  <c:v>40544</c:v>
                </c:pt>
                <c:pt idx="3">
                  <c:v>40909</c:v>
                </c:pt>
                <c:pt idx="4">
                  <c:v>41183</c:v>
                </c:pt>
              </c:numCache>
            </c:numRef>
          </c:cat>
          <c:val>
            <c:numRef>
              <c:f>'График 2.2.6 '!$D$13:$H$13</c:f>
              <c:numCache>
                <c:formatCode>0.0%</c:formatCode>
                <c:ptCount val="5"/>
                <c:pt idx="0">
                  <c:v>6.0838799489789361E-2</c:v>
                </c:pt>
                <c:pt idx="1">
                  <c:v>0.10033843424314658</c:v>
                </c:pt>
                <c:pt idx="2">
                  <c:v>5.6035402330766863E-2</c:v>
                </c:pt>
                <c:pt idx="3">
                  <c:v>4.7479190443638478E-2</c:v>
                </c:pt>
                <c:pt idx="4">
                  <c:v>6.9119559005488607E-2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415232"/>
        <c:axId val="128416768"/>
      </c:barChart>
      <c:catAx>
        <c:axId val="12841523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8416768"/>
        <c:crosses val="autoZero"/>
        <c:auto val="0"/>
        <c:lblAlgn val="ctr"/>
        <c:lblOffset val="100"/>
        <c:noMultiLvlLbl val="0"/>
      </c:catAx>
      <c:valAx>
        <c:axId val="12841676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8415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7304920218306042E-2"/>
          <c:y val="0.73884605887678678"/>
          <c:w val="0.93830021247344086"/>
          <c:h val="0.2472166588932480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v>Качество ссудного портфеля - корпоративный сектор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-0.117647058823527</c:v>
              </c:pt>
              <c:pt idx="1">
                <c:v>-0.23529411764705599</c:v>
              </c:pt>
              <c:pt idx="2">
                <c:v>-0.38235294117647001</c:v>
              </c:pt>
              <c:pt idx="3">
                <c:v>-0.52941176470588203</c:v>
              </c:pt>
              <c:pt idx="4">
                <c:v>-0.17647058823529199</c:v>
              </c:pt>
              <c:pt idx="5">
                <c:v>-0.23529411764705599</c:v>
              </c:pt>
            </c:numLit>
          </c:val>
        </c:ser>
        <c:ser>
          <c:idx val="4"/>
          <c:order val="4"/>
          <c:tx>
            <c:v>Качество ссудного портфеля - ипотечные займы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-0.34375</c:v>
              </c:pt>
              <c:pt idx="2">
                <c:v>-0.53125</c:v>
              </c:pt>
              <c:pt idx="3">
                <c:v>-0.625</c:v>
              </c:pt>
              <c:pt idx="4">
                <c:v>-0.34375</c:v>
              </c:pt>
              <c:pt idx="5">
                <c:v>-0.28125</c:v>
              </c:pt>
            </c:numLit>
          </c:val>
        </c:ser>
        <c:ser>
          <c:idx val="5"/>
          <c:order val="5"/>
          <c:tx>
            <c:v>Качество ссудного портфеля - потреб. кредиты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-0.225806451612903</c:v>
              </c:pt>
              <c:pt idx="2">
                <c:v>-0.34375</c:v>
              </c:pt>
              <c:pt idx="3">
                <c:v>-0.46875</c:v>
              </c:pt>
              <c:pt idx="4">
                <c:v>-0.3125</c:v>
              </c:pt>
              <c:pt idx="5">
                <c:v>-0.21875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395712"/>
        <c:axId val="129410176"/>
      </c:barChart>
      <c:lineChart>
        <c:grouping val="standard"/>
        <c:varyColors val="0"/>
        <c:ser>
          <c:idx val="0"/>
          <c:order val="0"/>
          <c:tx>
            <c:v>Кредитная политика, юр лица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-0.69696969696969702</c:v>
              </c:pt>
              <c:pt idx="1">
                <c:v>-0.30303030303029999</c:v>
              </c:pt>
              <c:pt idx="2">
                <c:v>-0.32352941176470601</c:v>
              </c:pt>
              <c:pt idx="3">
                <c:v>-0.32352941176470601</c:v>
              </c:pt>
              <c:pt idx="4">
                <c:v>-0.27272727272726999</c:v>
              </c:pt>
              <c:pt idx="5">
                <c:v>-0.21212121212120899</c:v>
              </c:pt>
            </c:numLit>
          </c:val>
          <c:smooth val="0"/>
        </c:ser>
        <c:ser>
          <c:idx val="1"/>
          <c:order val="1"/>
          <c:tx>
            <c:v>Кредитная политика, физ.лица, ипотека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-0.225806451612903</c:v>
              </c:pt>
              <c:pt idx="2">
                <c:v>-0.28125</c:v>
              </c:pt>
              <c:pt idx="3">
                <c:v>-0.21875</c:v>
              </c:pt>
              <c:pt idx="4">
                <c:v>-0.21875</c:v>
              </c:pt>
              <c:pt idx="5">
                <c:v>-6.25E-2</c:v>
              </c:pt>
            </c:numLit>
          </c:val>
          <c:smooth val="0"/>
        </c:ser>
        <c:ser>
          <c:idx val="2"/>
          <c:order val="2"/>
          <c:tx>
            <c:v>Кредитная политика, физ.лица, потреб.кред-е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-3.22580645161289E-2</c:v>
              </c:pt>
              <c:pt idx="2">
                <c:v>-0.125</c:v>
              </c:pt>
              <c:pt idx="3">
                <c:v>-0.21875</c:v>
              </c:pt>
              <c:pt idx="4">
                <c:v>-0.21875</c:v>
              </c:pt>
              <c:pt idx="5">
                <c:v>-0.125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95712"/>
        <c:axId val="129410176"/>
      </c:lineChart>
      <c:catAx>
        <c:axId val="12939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9410176"/>
        <c:crossesAt val="-0.8"/>
        <c:auto val="1"/>
        <c:lblAlgn val="ctr"/>
        <c:lblOffset val="100"/>
        <c:tickLblSkip val="1"/>
        <c:tickMarkSkip val="1"/>
        <c:noMultiLvlLbl val="0"/>
      </c:catAx>
      <c:valAx>
        <c:axId val="1294101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93957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Первая главная компонента</c:v>
          </c:tx>
          <c:marker>
            <c:symbol val="diamond"/>
            <c:size val="5"/>
          </c:marker>
          <c:cat>
            <c:numLit>
              <c:formatCode>General</c:formatCode>
              <c:ptCount val="17"/>
              <c:pt idx="0">
                <c:v>39722</c:v>
              </c:pt>
              <c:pt idx="1">
                <c:v>39814</c:v>
              </c:pt>
              <c:pt idx="2">
                <c:v>39904</c:v>
              </c:pt>
              <c:pt idx="3">
                <c:v>39995</c:v>
              </c:pt>
              <c:pt idx="4">
                <c:v>40087</c:v>
              </c:pt>
              <c:pt idx="5">
                <c:v>40179</c:v>
              </c:pt>
              <c:pt idx="6">
                <c:v>40269</c:v>
              </c:pt>
              <c:pt idx="7">
                <c:v>40360</c:v>
              </c:pt>
              <c:pt idx="8">
                <c:v>40452</c:v>
              </c:pt>
              <c:pt idx="9">
                <c:v>40544</c:v>
              </c:pt>
              <c:pt idx="10">
                <c:v>40634</c:v>
              </c:pt>
              <c:pt idx="11">
                <c:v>40725</c:v>
              </c:pt>
              <c:pt idx="12">
                <c:v>40817</c:v>
              </c:pt>
              <c:pt idx="13">
                <c:v>40909</c:v>
              </c:pt>
              <c:pt idx="14">
                <c:v>41000</c:v>
              </c:pt>
              <c:pt idx="15">
                <c:v>41091</c:v>
              </c:pt>
              <c:pt idx="16">
                <c:v>41183</c:v>
              </c:pt>
            </c:numLit>
          </c:cat>
          <c:val>
            <c:numRef>
              <c:f>'Бокс 2 График 1'!$C$6:$S$6</c:f>
              <c:numCache>
                <c:formatCode>0.0</c:formatCode>
                <c:ptCount val="17"/>
                <c:pt idx="0">
                  <c:v>-0.63952437142466101</c:v>
                </c:pt>
                <c:pt idx="1">
                  <c:v>3.8499421069775601</c:v>
                </c:pt>
                <c:pt idx="2">
                  <c:v>11.6295417653721</c:v>
                </c:pt>
                <c:pt idx="3">
                  <c:v>13.3508409158179</c:v>
                </c:pt>
                <c:pt idx="4">
                  <c:v>6.4172271751334797</c:v>
                </c:pt>
                <c:pt idx="5">
                  <c:v>-2.93131760467636</c:v>
                </c:pt>
                <c:pt idx="6">
                  <c:v>-8.0603145794606199</c:v>
                </c:pt>
                <c:pt idx="7">
                  <c:v>-10.047928040755201</c:v>
                </c:pt>
                <c:pt idx="8">
                  <c:v>-10.4549717398922</c:v>
                </c:pt>
                <c:pt idx="9">
                  <c:v>-8.8128117661547094</c:v>
                </c:pt>
                <c:pt idx="10">
                  <c:v>-10.2019267340723</c:v>
                </c:pt>
                <c:pt idx="11">
                  <c:v>-10.944402188488899</c:v>
                </c:pt>
                <c:pt idx="12">
                  <c:v>-5.3696346108781698</c:v>
                </c:pt>
                <c:pt idx="13">
                  <c:v>0.60402818617957899</c:v>
                </c:pt>
                <c:pt idx="14">
                  <c:v>6.6607733527541901</c:v>
                </c:pt>
                <c:pt idx="15">
                  <c:v>9.9889422358216997</c:v>
                </c:pt>
                <c:pt idx="16">
                  <c:v>14.961535897746799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54656"/>
        <c:axId val="128856448"/>
      </c:lineChart>
      <c:lineChart>
        <c:grouping val="standard"/>
        <c:varyColors val="0"/>
        <c:ser>
          <c:idx val="1"/>
          <c:order val="1"/>
          <c:tx>
            <c:v>Циклическая компонента кредитов экономике (правая ось)*</c:v>
          </c:tx>
          <c:marker>
            <c:symbol val="circle"/>
            <c:size val="5"/>
          </c:marker>
          <c:cat>
            <c:numRef>
              <c:f>'Бокс 2 График 1'!$C$4:$S$4</c:f>
              <c:numCache>
                <c:formatCode>mm/yyyy</c:formatCode>
                <c:ptCount val="17"/>
                <c:pt idx="0">
                  <c:v>39722</c:v>
                </c:pt>
                <c:pt idx="1">
                  <c:v>39814</c:v>
                </c:pt>
                <c:pt idx="2">
                  <c:v>39904</c:v>
                </c:pt>
                <c:pt idx="3">
                  <c:v>39995</c:v>
                </c:pt>
                <c:pt idx="4">
                  <c:v>40087</c:v>
                </c:pt>
                <c:pt idx="5">
                  <c:v>40179</c:v>
                </c:pt>
                <c:pt idx="6">
                  <c:v>40269</c:v>
                </c:pt>
                <c:pt idx="7">
                  <c:v>40360</c:v>
                </c:pt>
                <c:pt idx="8">
                  <c:v>40452</c:v>
                </c:pt>
                <c:pt idx="9">
                  <c:v>40544</c:v>
                </c:pt>
                <c:pt idx="10">
                  <c:v>40634</c:v>
                </c:pt>
                <c:pt idx="11">
                  <c:v>40725</c:v>
                </c:pt>
                <c:pt idx="12">
                  <c:v>40817</c:v>
                </c:pt>
                <c:pt idx="13">
                  <c:v>40909</c:v>
                </c:pt>
                <c:pt idx="14">
                  <c:v>41000</c:v>
                </c:pt>
                <c:pt idx="15">
                  <c:v>41091</c:v>
                </c:pt>
                <c:pt idx="16">
                  <c:v>41183</c:v>
                </c:pt>
              </c:numCache>
            </c:numRef>
          </c:cat>
          <c:val>
            <c:numRef>
              <c:f>'Бокс 2 График 1'!$C$5:$S$5</c:f>
              <c:numCache>
                <c:formatCode>0.0</c:formatCode>
                <c:ptCount val="17"/>
                <c:pt idx="0">
                  <c:v>-66.925551409123401</c:v>
                </c:pt>
                <c:pt idx="1">
                  <c:v>69.000231291117998</c:v>
                </c:pt>
                <c:pt idx="2">
                  <c:v>668.47609305635194</c:v>
                </c:pt>
                <c:pt idx="3">
                  <c:v>536.324791131393</c:v>
                </c:pt>
                <c:pt idx="4">
                  <c:v>319.930022611092</c:v>
                </c:pt>
                <c:pt idx="5">
                  <c:v>-98.532724528631192</c:v>
                </c:pt>
                <c:pt idx="6">
                  <c:v>-228.17069023059702</c:v>
                </c:pt>
                <c:pt idx="7">
                  <c:v>-457.87831111390705</c:v>
                </c:pt>
                <c:pt idx="8">
                  <c:v>-584.43294170805996</c:v>
                </c:pt>
                <c:pt idx="9">
                  <c:v>-530.36591272259307</c:v>
                </c:pt>
                <c:pt idx="10">
                  <c:v>-562.3486039330769</c:v>
                </c:pt>
                <c:pt idx="11">
                  <c:v>-417.430664048756</c:v>
                </c:pt>
                <c:pt idx="12">
                  <c:v>-88.801296493221002</c:v>
                </c:pt>
                <c:pt idx="13">
                  <c:v>208.162999350484</c:v>
                </c:pt>
                <c:pt idx="14">
                  <c:v>248.03317325503099</c:v>
                </c:pt>
                <c:pt idx="15">
                  <c:v>436.14887448937202</c:v>
                </c:pt>
                <c:pt idx="16">
                  <c:v>548.81051099737704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57984"/>
        <c:axId val="128859520"/>
      </c:lineChart>
      <c:catAx>
        <c:axId val="12885465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88564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2885644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8854656"/>
        <c:crosses val="autoZero"/>
        <c:crossBetween val="between"/>
      </c:valAx>
      <c:dateAx>
        <c:axId val="128857984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128859520"/>
        <c:crosses val="autoZero"/>
        <c:auto val="1"/>
        <c:lblOffset val="100"/>
        <c:baseTimeUnit val="months"/>
      </c:dateAx>
      <c:valAx>
        <c:axId val="128859520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8857984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v>Качество ссудного портфеля - корпоративный сектор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-0.117647058823527</c:v>
              </c:pt>
              <c:pt idx="1">
                <c:v>-0.23529411764705599</c:v>
              </c:pt>
              <c:pt idx="2">
                <c:v>-0.38235294117647001</c:v>
              </c:pt>
              <c:pt idx="3">
                <c:v>-0.52941176470588203</c:v>
              </c:pt>
              <c:pt idx="4">
                <c:v>-0.17647058823529199</c:v>
              </c:pt>
              <c:pt idx="5">
                <c:v>-0.23529411764705599</c:v>
              </c:pt>
            </c:numLit>
          </c:val>
        </c:ser>
        <c:ser>
          <c:idx val="4"/>
          <c:order val="4"/>
          <c:tx>
            <c:v>Качество ссудного портфеля - ипотечные займы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-0.34375</c:v>
              </c:pt>
              <c:pt idx="2">
                <c:v>-0.53125</c:v>
              </c:pt>
              <c:pt idx="3">
                <c:v>-0.625</c:v>
              </c:pt>
              <c:pt idx="4">
                <c:v>-0.34375</c:v>
              </c:pt>
              <c:pt idx="5">
                <c:v>-0.28125</c:v>
              </c:pt>
            </c:numLit>
          </c:val>
        </c:ser>
        <c:ser>
          <c:idx val="5"/>
          <c:order val="5"/>
          <c:tx>
            <c:v>Качество ссудного портфеля - потреб. кредиты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-0.225806451612903</c:v>
              </c:pt>
              <c:pt idx="2">
                <c:v>-0.34375</c:v>
              </c:pt>
              <c:pt idx="3">
                <c:v>-0.46875</c:v>
              </c:pt>
              <c:pt idx="4">
                <c:v>-0.3125</c:v>
              </c:pt>
              <c:pt idx="5">
                <c:v>-0.21875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281408"/>
        <c:axId val="129291776"/>
      </c:barChart>
      <c:lineChart>
        <c:grouping val="standard"/>
        <c:varyColors val="0"/>
        <c:ser>
          <c:idx val="0"/>
          <c:order val="0"/>
          <c:tx>
            <c:v>Кредитная политика, юр лица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-0.69696969696969702</c:v>
              </c:pt>
              <c:pt idx="1">
                <c:v>-0.30303030303029999</c:v>
              </c:pt>
              <c:pt idx="2">
                <c:v>-0.32352941176470601</c:v>
              </c:pt>
              <c:pt idx="3">
                <c:v>-0.32352941176470601</c:v>
              </c:pt>
              <c:pt idx="4">
                <c:v>-0.27272727272726999</c:v>
              </c:pt>
              <c:pt idx="5">
                <c:v>-0.21212121212120899</c:v>
              </c:pt>
            </c:numLit>
          </c:val>
          <c:smooth val="0"/>
        </c:ser>
        <c:ser>
          <c:idx val="1"/>
          <c:order val="1"/>
          <c:tx>
            <c:v>Кредитная политика, физ.лица, ипотека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-0.46666666666666601</c:v>
              </c:pt>
              <c:pt idx="1">
                <c:v>-0.225806451612903</c:v>
              </c:pt>
              <c:pt idx="2">
                <c:v>-0.28125</c:v>
              </c:pt>
              <c:pt idx="3">
                <c:v>-0.21875</c:v>
              </c:pt>
              <c:pt idx="4">
                <c:v>-0.21875</c:v>
              </c:pt>
              <c:pt idx="5">
                <c:v>-6.25E-2</c:v>
              </c:pt>
            </c:numLit>
          </c:val>
          <c:smooth val="0"/>
        </c:ser>
        <c:ser>
          <c:idx val="2"/>
          <c:order val="2"/>
          <c:tx>
            <c:v>Кредитная политика, физ.лица, потреб.кред-е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-0.41379310344827502</c:v>
              </c:pt>
              <c:pt idx="1">
                <c:v>-3.22580645161289E-2</c:v>
              </c:pt>
              <c:pt idx="2">
                <c:v>-0.125</c:v>
              </c:pt>
              <c:pt idx="3">
                <c:v>-0.21875</c:v>
              </c:pt>
              <c:pt idx="4">
                <c:v>-0.21875</c:v>
              </c:pt>
              <c:pt idx="5">
                <c:v>-0.125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81408"/>
        <c:axId val="129291776"/>
      </c:lineChart>
      <c:catAx>
        <c:axId val="12928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9291776"/>
        <c:crossesAt val="-0.8"/>
        <c:auto val="1"/>
        <c:lblAlgn val="ctr"/>
        <c:lblOffset val="100"/>
        <c:tickLblSkip val="1"/>
        <c:tickMarkSkip val="1"/>
        <c:noMultiLvlLbl val="0"/>
      </c:catAx>
      <c:valAx>
        <c:axId val="1292917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92814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Третья главная компонента</c:v>
          </c:tx>
          <c:marker>
            <c:symbol val="diamond"/>
            <c:size val="5"/>
          </c:marker>
          <c:cat>
            <c:numRef>
              <c:f>'Бокс 2 График 2'!$C$4:$S$4</c:f>
              <c:numCache>
                <c:formatCode>mm/yyyy</c:formatCode>
                <c:ptCount val="17"/>
                <c:pt idx="0">
                  <c:v>39722</c:v>
                </c:pt>
                <c:pt idx="1">
                  <c:v>39814</c:v>
                </c:pt>
                <c:pt idx="2">
                  <c:v>39904</c:v>
                </c:pt>
                <c:pt idx="3">
                  <c:v>39995</c:v>
                </c:pt>
                <c:pt idx="4">
                  <c:v>40087</c:v>
                </c:pt>
                <c:pt idx="5">
                  <c:v>40179</c:v>
                </c:pt>
                <c:pt idx="6">
                  <c:v>40269</c:v>
                </c:pt>
                <c:pt idx="7">
                  <c:v>40360</c:v>
                </c:pt>
                <c:pt idx="8">
                  <c:v>40452</c:v>
                </c:pt>
                <c:pt idx="9">
                  <c:v>40544</c:v>
                </c:pt>
                <c:pt idx="10">
                  <c:v>40634</c:v>
                </c:pt>
                <c:pt idx="11">
                  <c:v>40725</c:v>
                </c:pt>
                <c:pt idx="12">
                  <c:v>40817</c:v>
                </c:pt>
                <c:pt idx="13">
                  <c:v>40909</c:v>
                </c:pt>
                <c:pt idx="14">
                  <c:v>41000</c:v>
                </c:pt>
                <c:pt idx="15">
                  <c:v>41091</c:v>
                </c:pt>
                <c:pt idx="16">
                  <c:v>41183</c:v>
                </c:pt>
              </c:numCache>
            </c:numRef>
          </c:cat>
          <c:val>
            <c:numLit>
              <c:formatCode>General</c:formatCode>
              <c:ptCount val="17"/>
              <c:pt idx="0">
                <c:v>-2.42957775014355</c:v>
              </c:pt>
              <c:pt idx="1">
                <c:v>3.63536690221131</c:v>
              </c:pt>
              <c:pt idx="2">
                <c:v>2.30311528518429</c:v>
              </c:pt>
              <c:pt idx="3">
                <c:v>2.9502999903293698</c:v>
              </c:pt>
              <c:pt idx="4">
                <c:v>0.58551932298531395</c:v>
              </c:pt>
              <c:pt idx="5">
                <c:v>-3.1254956816005399</c:v>
              </c:pt>
              <c:pt idx="6">
                <c:v>-3.8101806847402901</c:v>
              </c:pt>
              <c:pt idx="7">
                <c:v>-9.0330412583791109</c:v>
              </c:pt>
              <c:pt idx="8">
                <c:v>-3.7974361876676901</c:v>
              </c:pt>
              <c:pt idx="9">
                <c:v>-1.0564845223093</c:v>
              </c:pt>
              <c:pt idx="10">
                <c:v>6.0723435049480399</c:v>
              </c:pt>
              <c:pt idx="11">
                <c:v>7.4613745184354103</c:v>
              </c:pt>
              <c:pt idx="12">
                <c:v>5.4705827920687602</c:v>
              </c:pt>
              <c:pt idx="13">
                <c:v>2.6559787356792901</c:v>
              </c:pt>
              <c:pt idx="14">
                <c:v>-1.3738692937694099</c:v>
              </c:pt>
              <c:pt idx="15">
                <c:v>-2.56995585473289</c:v>
              </c:pt>
              <c:pt idx="16">
                <c:v>-3.9385398184989802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90912"/>
        <c:axId val="129204992"/>
      </c:lineChart>
      <c:lineChart>
        <c:grouping val="standard"/>
        <c:varyColors val="0"/>
        <c:ser>
          <c:idx val="1"/>
          <c:order val="1"/>
          <c:tx>
            <c:v>Циклическая компонента ссудного портфеля банков (правая ось)*</c:v>
          </c:tx>
          <c:marker>
            <c:symbol val="square"/>
            <c:size val="5"/>
          </c:marker>
          <c:cat>
            <c:numRef>
              <c:f>'Бокс 2 График 2'!$C$4:$S$4</c:f>
              <c:numCache>
                <c:formatCode>mm/yyyy</c:formatCode>
                <c:ptCount val="17"/>
                <c:pt idx="0">
                  <c:v>39722</c:v>
                </c:pt>
                <c:pt idx="1">
                  <c:v>39814</c:v>
                </c:pt>
                <c:pt idx="2">
                  <c:v>39904</c:v>
                </c:pt>
                <c:pt idx="3">
                  <c:v>39995</c:v>
                </c:pt>
                <c:pt idx="4">
                  <c:v>40087</c:v>
                </c:pt>
                <c:pt idx="5">
                  <c:v>40179</c:v>
                </c:pt>
                <c:pt idx="6">
                  <c:v>40269</c:v>
                </c:pt>
                <c:pt idx="7">
                  <c:v>40360</c:v>
                </c:pt>
                <c:pt idx="8">
                  <c:v>40452</c:v>
                </c:pt>
                <c:pt idx="9">
                  <c:v>40544</c:v>
                </c:pt>
                <c:pt idx="10">
                  <c:v>40634</c:v>
                </c:pt>
                <c:pt idx="11">
                  <c:v>40725</c:v>
                </c:pt>
                <c:pt idx="12">
                  <c:v>40817</c:v>
                </c:pt>
                <c:pt idx="13">
                  <c:v>40909</c:v>
                </c:pt>
                <c:pt idx="14">
                  <c:v>41000</c:v>
                </c:pt>
                <c:pt idx="15">
                  <c:v>41091</c:v>
                </c:pt>
                <c:pt idx="16">
                  <c:v>41183</c:v>
                </c:pt>
              </c:numCache>
            </c:numRef>
          </c:cat>
          <c:val>
            <c:numRef>
              <c:f>'Бокс 2 График 2'!$C$5:$S$5</c:f>
              <c:numCache>
                <c:formatCode>0.0</c:formatCode>
                <c:ptCount val="17"/>
                <c:pt idx="0">
                  <c:v>-300.15731661392101</c:v>
                </c:pt>
                <c:pt idx="1">
                  <c:v>-78.488848085623204</c:v>
                </c:pt>
                <c:pt idx="2">
                  <c:v>850.67211328825704</c:v>
                </c:pt>
                <c:pt idx="3">
                  <c:v>817.65692696410895</c:v>
                </c:pt>
                <c:pt idx="4">
                  <c:v>501.40990487451398</c:v>
                </c:pt>
                <c:pt idx="5">
                  <c:v>73.111505020201207</c:v>
                </c:pt>
                <c:pt idx="6">
                  <c:v>-176.647800138436</c:v>
                </c:pt>
                <c:pt idx="7">
                  <c:v>-528.76956467633295</c:v>
                </c:pt>
                <c:pt idx="8">
                  <c:v>-637.43797924644105</c:v>
                </c:pt>
                <c:pt idx="9">
                  <c:v>-772.61564387608507</c:v>
                </c:pt>
                <c:pt idx="10">
                  <c:v>-811.03863920550396</c:v>
                </c:pt>
                <c:pt idx="11">
                  <c:v>-607.22140994217898</c:v>
                </c:pt>
                <c:pt idx="12">
                  <c:v>-128.37344509718901</c:v>
                </c:pt>
                <c:pt idx="13">
                  <c:v>289.333871347252</c:v>
                </c:pt>
                <c:pt idx="14">
                  <c:v>287.34298146236102</c:v>
                </c:pt>
                <c:pt idx="15">
                  <c:v>626.11724980479596</c:v>
                </c:pt>
                <c:pt idx="16">
                  <c:v>595.10609411501105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06528"/>
        <c:axId val="129212416"/>
      </c:lineChart>
      <c:dateAx>
        <c:axId val="12919091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9204992"/>
        <c:crosses val="autoZero"/>
        <c:auto val="1"/>
        <c:lblOffset val="100"/>
        <c:baseTimeUnit val="months"/>
        <c:majorUnit val="8"/>
        <c:majorTimeUnit val="months"/>
      </c:dateAx>
      <c:valAx>
        <c:axId val="129204992"/>
        <c:scaling>
          <c:orientation val="minMax"/>
        </c:scaling>
        <c:delete val="0"/>
        <c:axPos val="l"/>
        <c:majorGridlines>
          <c:spPr>
            <a:ln w="0">
              <a:solidFill>
                <a:schemeClr val="bg1">
                  <a:lumMod val="50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9190912"/>
        <c:crosses val="autoZero"/>
        <c:crossBetween val="between"/>
      </c:valAx>
      <c:dateAx>
        <c:axId val="12920652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129212416"/>
        <c:crosses val="autoZero"/>
        <c:auto val="1"/>
        <c:lblOffset val="100"/>
        <c:baseTimeUnit val="months"/>
      </c:dateAx>
      <c:valAx>
        <c:axId val="12921241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9206528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54914963987711"/>
          <c:y val="5.0925925925925923E-2"/>
          <c:w val="0.75016234910934643"/>
          <c:h val="0.632002409534873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2.3.1'!$C$4</c:f>
              <c:strCache>
                <c:ptCount val="1"/>
                <c:pt idx="0">
                  <c:v>Нетто-продажа долларов США обменными пунктами</c:v>
                </c:pt>
              </c:strCache>
            </c:strRef>
          </c:tx>
          <c:invertIfNegative val="0"/>
          <c:cat>
            <c:numRef>
              <c:f>'График 2.3.1'!$B$5:$B$37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2.3.1'!$C$5:$C$37</c:f>
              <c:numCache>
                <c:formatCode>0</c:formatCode>
                <c:ptCount val="33"/>
                <c:pt idx="0">
                  <c:v>515.14341400000001</c:v>
                </c:pt>
                <c:pt idx="1">
                  <c:v>512.32745599999998</c:v>
                </c:pt>
                <c:pt idx="2">
                  <c:v>585.40833500000008</c:v>
                </c:pt>
                <c:pt idx="3">
                  <c:v>604.47598099999993</c:v>
                </c:pt>
                <c:pt idx="4">
                  <c:v>751.47224099999994</c:v>
                </c:pt>
                <c:pt idx="5">
                  <c:v>844.50680899999998</c:v>
                </c:pt>
                <c:pt idx="6">
                  <c:v>886.81295099999988</c:v>
                </c:pt>
                <c:pt idx="7">
                  <c:v>1010.0207310000001</c:v>
                </c:pt>
                <c:pt idx="8">
                  <c:v>1030.0928719999999</c:v>
                </c:pt>
                <c:pt idx="9">
                  <c:v>1133.5454279999999</c:v>
                </c:pt>
                <c:pt idx="10">
                  <c:v>1145.0753830000001</c:v>
                </c:pt>
                <c:pt idx="11">
                  <c:v>1268.7929429999999</c:v>
                </c:pt>
                <c:pt idx="12">
                  <c:v>934.22660800000006</c:v>
                </c:pt>
                <c:pt idx="13">
                  <c:v>833.20276799999999</c:v>
                </c:pt>
                <c:pt idx="14">
                  <c:v>941.05798800000002</c:v>
                </c:pt>
                <c:pt idx="15">
                  <c:v>955.51501699999994</c:v>
                </c:pt>
                <c:pt idx="16">
                  <c:v>860.826819</c:v>
                </c:pt>
                <c:pt idx="17">
                  <c:v>905.58119899999997</c:v>
                </c:pt>
                <c:pt idx="18">
                  <c:v>716.86836600000004</c:v>
                </c:pt>
                <c:pt idx="19">
                  <c:v>931.208933</c:v>
                </c:pt>
                <c:pt idx="20">
                  <c:v>1122.7480250000001</c:v>
                </c:pt>
                <c:pt idx="21">
                  <c:v>1303.6379240000001</c:v>
                </c:pt>
                <c:pt idx="22">
                  <c:v>1414.9340380000001</c:v>
                </c:pt>
                <c:pt idx="23">
                  <c:v>1493.829424</c:v>
                </c:pt>
                <c:pt idx="24">
                  <c:v>1060.6079930000001</c:v>
                </c:pt>
                <c:pt idx="25">
                  <c:v>917.75761899999998</c:v>
                </c:pt>
                <c:pt idx="26">
                  <c:v>860.46652200000005</c:v>
                </c:pt>
                <c:pt idx="27">
                  <c:v>852.68361800000002</c:v>
                </c:pt>
                <c:pt idx="28">
                  <c:v>1020.799773</c:v>
                </c:pt>
                <c:pt idx="29">
                  <c:v>1348.6819170000001</c:v>
                </c:pt>
                <c:pt idx="30">
                  <c:v>1224.4339179999999</c:v>
                </c:pt>
                <c:pt idx="31">
                  <c:v>1203.177725</c:v>
                </c:pt>
                <c:pt idx="32">
                  <c:v>981.85338200000001</c:v>
                </c:pt>
              </c:numCache>
            </c:numRef>
          </c:val>
        </c:ser>
        <c:ser>
          <c:idx val="1"/>
          <c:order val="1"/>
          <c:tx>
            <c:strRef>
              <c:f>'График 2.3.1'!$D$4</c:f>
              <c:strCache>
                <c:ptCount val="1"/>
                <c:pt idx="0">
                  <c:v>Объем торгов на межбанковском рынке</c:v>
                </c:pt>
              </c:strCache>
            </c:strRef>
          </c:tx>
          <c:invertIfNegative val="0"/>
          <c:cat>
            <c:numRef>
              <c:f>'График 2.3.1'!$B$5:$B$37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2.3.1'!$D$5:$D$37</c:f>
              <c:numCache>
                <c:formatCode>0</c:formatCode>
                <c:ptCount val="33"/>
                <c:pt idx="0">
                  <c:v>1367</c:v>
                </c:pt>
                <c:pt idx="1">
                  <c:v>1427</c:v>
                </c:pt>
                <c:pt idx="2">
                  <c:v>1508</c:v>
                </c:pt>
                <c:pt idx="3">
                  <c:v>1552</c:v>
                </c:pt>
                <c:pt idx="4">
                  <c:v>1667</c:v>
                </c:pt>
                <c:pt idx="5">
                  <c:v>1805</c:v>
                </c:pt>
                <c:pt idx="6">
                  <c:v>1867</c:v>
                </c:pt>
                <c:pt idx="7">
                  <c:v>2098</c:v>
                </c:pt>
                <c:pt idx="8">
                  <c:v>2096</c:v>
                </c:pt>
                <c:pt idx="9">
                  <c:v>2198</c:v>
                </c:pt>
                <c:pt idx="10">
                  <c:v>2209</c:v>
                </c:pt>
                <c:pt idx="11">
                  <c:v>2371</c:v>
                </c:pt>
                <c:pt idx="12">
                  <c:v>1806</c:v>
                </c:pt>
                <c:pt idx="13">
                  <c:v>1859</c:v>
                </c:pt>
                <c:pt idx="14">
                  <c:v>2003</c:v>
                </c:pt>
                <c:pt idx="15">
                  <c:v>2128</c:v>
                </c:pt>
                <c:pt idx="16">
                  <c:v>1967</c:v>
                </c:pt>
                <c:pt idx="17">
                  <c:v>2046</c:v>
                </c:pt>
                <c:pt idx="18">
                  <c:v>1925</c:v>
                </c:pt>
                <c:pt idx="19">
                  <c:v>2180</c:v>
                </c:pt>
                <c:pt idx="20">
                  <c:v>2328</c:v>
                </c:pt>
                <c:pt idx="21">
                  <c:v>2527</c:v>
                </c:pt>
                <c:pt idx="22">
                  <c:v>2607</c:v>
                </c:pt>
                <c:pt idx="23">
                  <c:v>2708</c:v>
                </c:pt>
                <c:pt idx="24">
                  <c:v>2062</c:v>
                </c:pt>
                <c:pt idx="25">
                  <c:v>1960</c:v>
                </c:pt>
                <c:pt idx="26">
                  <c:v>1936</c:v>
                </c:pt>
                <c:pt idx="27">
                  <c:v>2065</c:v>
                </c:pt>
                <c:pt idx="28">
                  <c:v>2311</c:v>
                </c:pt>
                <c:pt idx="29">
                  <c:v>2629</c:v>
                </c:pt>
                <c:pt idx="30">
                  <c:v>2460</c:v>
                </c:pt>
                <c:pt idx="31">
                  <c:v>2561</c:v>
                </c:pt>
                <c:pt idx="32">
                  <c:v>2292.7346520000001</c:v>
                </c:pt>
              </c:numCache>
            </c:numRef>
          </c:val>
        </c:ser>
        <c:ser>
          <c:idx val="2"/>
          <c:order val="2"/>
          <c:tx>
            <c:strRef>
              <c:f>'График 2.3.1'!$E$4</c:f>
              <c:strCache>
                <c:ptCount val="1"/>
                <c:pt idx="0">
                  <c:v>Объем торгов на КФБ</c:v>
                </c:pt>
              </c:strCache>
            </c:strRef>
          </c:tx>
          <c:invertIfNegative val="0"/>
          <c:cat>
            <c:numRef>
              <c:f>'График 2.3.1'!$B$5:$B$37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2.3.1'!$E$5:$E$37</c:f>
              <c:numCache>
                <c:formatCode>#,##0</c:formatCode>
                <c:ptCount val="33"/>
                <c:pt idx="0">
                  <c:v>4052</c:v>
                </c:pt>
                <c:pt idx="1">
                  <c:v>5055</c:v>
                </c:pt>
                <c:pt idx="2">
                  <c:v>3096</c:v>
                </c:pt>
                <c:pt idx="3">
                  <c:v>5276</c:v>
                </c:pt>
                <c:pt idx="4">
                  <c:v>5097</c:v>
                </c:pt>
                <c:pt idx="5">
                  <c:v>5495</c:v>
                </c:pt>
                <c:pt idx="6">
                  <c:v>4829</c:v>
                </c:pt>
                <c:pt idx="7">
                  <c:v>5888</c:v>
                </c:pt>
                <c:pt idx="8">
                  <c:v>5097</c:v>
                </c:pt>
                <c:pt idx="9">
                  <c:v>4478</c:v>
                </c:pt>
                <c:pt idx="10">
                  <c:v>5703</c:v>
                </c:pt>
                <c:pt idx="11">
                  <c:v>6505</c:v>
                </c:pt>
                <c:pt idx="12">
                  <c:v>5549</c:v>
                </c:pt>
                <c:pt idx="13">
                  <c:v>7094</c:v>
                </c:pt>
                <c:pt idx="14">
                  <c:v>7069</c:v>
                </c:pt>
                <c:pt idx="15">
                  <c:v>6005</c:v>
                </c:pt>
                <c:pt idx="16">
                  <c:v>4672</c:v>
                </c:pt>
                <c:pt idx="17">
                  <c:v>5685</c:v>
                </c:pt>
                <c:pt idx="18">
                  <c:v>4728</c:v>
                </c:pt>
                <c:pt idx="19">
                  <c:v>7356</c:v>
                </c:pt>
                <c:pt idx="20">
                  <c:v>7041</c:v>
                </c:pt>
                <c:pt idx="21">
                  <c:v>4920</c:v>
                </c:pt>
                <c:pt idx="22">
                  <c:v>4993</c:v>
                </c:pt>
                <c:pt idx="23">
                  <c:v>5548</c:v>
                </c:pt>
                <c:pt idx="24">
                  <c:v>3200</c:v>
                </c:pt>
                <c:pt idx="25">
                  <c:v>4896</c:v>
                </c:pt>
                <c:pt idx="26">
                  <c:v>4703</c:v>
                </c:pt>
                <c:pt idx="27">
                  <c:v>4710</c:v>
                </c:pt>
                <c:pt idx="28">
                  <c:v>4440</c:v>
                </c:pt>
                <c:pt idx="29">
                  <c:v>4134</c:v>
                </c:pt>
                <c:pt idx="30">
                  <c:v>4936</c:v>
                </c:pt>
                <c:pt idx="31">
                  <c:v>6107</c:v>
                </c:pt>
                <c:pt idx="32">
                  <c:v>4250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9318272"/>
        <c:axId val="129324160"/>
      </c:barChart>
      <c:lineChart>
        <c:grouping val="standard"/>
        <c:varyColors val="0"/>
        <c:ser>
          <c:idx val="3"/>
          <c:order val="3"/>
          <c:tx>
            <c:strRef>
              <c:f>'График 2.3.1'!$F$4</c:f>
              <c:strCache>
                <c:ptCount val="1"/>
                <c:pt idx="0">
                  <c:v>Средний курс тенге/доллар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2.3.1'!$B$5:$B$37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2.3.1'!$F$5:$F$37</c:f>
              <c:numCache>
                <c:formatCode>#,##0.00</c:formatCode>
                <c:ptCount val="33"/>
                <c:pt idx="0">
                  <c:v>148.21</c:v>
                </c:pt>
                <c:pt idx="1">
                  <c:v>147.32</c:v>
                </c:pt>
                <c:pt idx="2">
                  <c:v>146.97999999999999</c:v>
                </c:pt>
                <c:pt idx="3">
                  <c:v>146.07</c:v>
                </c:pt>
                <c:pt idx="4">
                  <c:v>146.69</c:v>
                </c:pt>
                <c:pt idx="5">
                  <c:v>147.55000000000001</c:v>
                </c:pt>
                <c:pt idx="6">
                  <c:v>147.69</c:v>
                </c:pt>
                <c:pt idx="7">
                  <c:v>147.33000000000001</c:v>
                </c:pt>
                <c:pt idx="8">
                  <c:v>147.57</c:v>
                </c:pt>
                <c:pt idx="9">
                  <c:v>147.51</c:v>
                </c:pt>
                <c:pt idx="10">
                  <c:v>147.58000000000001</c:v>
                </c:pt>
                <c:pt idx="11">
                  <c:v>147.5</c:v>
                </c:pt>
                <c:pt idx="12">
                  <c:v>146.87</c:v>
                </c:pt>
                <c:pt idx="13">
                  <c:v>146.02000000000001</c:v>
                </c:pt>
                <c:pt idx="14">
                  <c:v>145.69999999999999</c:v>
                </c:pt>
                <c:pt idx="15">
                  <c:v>145.54</c:v>
                </c:pt>
                <c:pt idx="16">
                  <c:v>145.43</c:v>
                </c:pt>
                <c:pt idx="17">
                  <c:v>145.83000000000001</c:v>
                </c:pt>
                <c:pt idx="18">
                  <c:v>146.13999999999999</c:v>
                </c:pt>
                <c:pt idx="19">
                  <c:v>146.46</c:v>
                </c:pt>
                <c:pt idx="20">
                  <c:v>147.99</c:v>
                </c:pt>
                <c:pt idx="21">
                  <c:v>147.77000000000001</c:v>
                </c:pt>
                <c:pt idx="22">
                  <c:v>147.69</c:v>
                </c:pt>
                <c:pt idx="23">
                  <c:v>148.4</c:v>
                </c:pt>
                <c:pt idx="24">
                  <c:v>148.56</c:v>
                </c:pt>
                <c:pt idx="25">
                  <c:v>147.74</c:v>
                </c:pt>
                <c:pt idx="26">
                  <c:v>147.77000000000001</c:v>
                </c:pt>
                <c:pt idx="27">
                  <c:v>147.88999999999999</c:v>
                </c:pt>
                <c:pt idx="28">
                  <c:v>148.06</c:v>
                </c:pt>
                <c:pt idx="29">
                  <c:v>149.41999999999999</c:v>
                </c:pt>
                <c:pt idx="30">
                  <c:v>150.01</c:v>
                </c:pt>
                <c:pt idx="31">
                  <c:v>149.57</c:v>
                </c:pt>
                <c:pt idx="32">
                  <c:v>149.86000000000001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32352"/>
        <c:axId val="129326080"/>
      </c:lineChart>
      <c:dateAx>
        <c:axId val="12931827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9324160"/>
        <c:crosses val="autoZero"/>
        <c:auto val="1"/>
        <c:lblOffset val="100"/>
        <c:baseTimeUnit val="months"/>
        <c:majorUnit val="6"/>
        <c:majorTimeUnit val="months"/>
      </c:dateAx>
      <c:valAx>
        <c:axId val="129324160"/>
        <c:scaling>
          <c:orientation val="minMax"/>
          <c:max val="120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 i="0"/>
                </a:pPr>
                <a:r>
                  <a:rPr lang="ru-RU" b="0" i="0"/>
                  <a:t>млн. долл. США</a:t>
                </a:r>
              </a:p>
            </c:rich>
          </c:tx>
          <c:layout>
            <c:manualLayout>
              <c:xMode val="edge"/>
              <c:yMode val="edge"/>
              <c:x val="2.2222222222222218E-3"/>
              <c:y val="0.25955453484981045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9318272"/>
        <c:crosses val="autoZero"/>
        <c:crossBetween val="between"/>
      </c:valAx>
      <c:valAx>
        <c:axId val="129326080"/>
        <c:scaling>
          <c:orientation val="minMax"/>
          <c:max val="151"/>
          <c:min val="144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тг.</a:t>
                </a:r>
              </a:p>
            </c:rich>
          </c:tx>
          <c:layout>
            <c:manualLayout>
              <c:xMode val="edge"/>
              <c:yMode val="edge"/>
              <c:x val="0.96388888888888891"/>
              <c:y val="0.2994386118401866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29332352"/>
        <c:crosses val="max"/>
        <c:crossBetween val="between"/>
        <c:majorUnit val="1"/>
      </c:valAx>
      <c:dateAx>
        <c:axId val="12933235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29326080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6.5137795275590571E-3"/>
          <c:y val="0.8036211866959253"/>
          <c:w val="0.99252777777777779"/>
          <c:h val="0.196378813304074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739282589675E-2"/>
          <c:y val="5.1400554097404488E-2"/>
          <c:w val="0.86706294909857584"/>
          <c:h val="0.7346854039078448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2.3.2'!$C$4</c:f>
              <c:strCache>
                <c:ptCount val="1"/>
                <c:pt idx="0">
                  <c:v>NDF KZT 12M</c:v>
                </c:pt>
              </c:strCache>
            </c:strRef>
          </c:tx>
          <c:marker>
            <c:symbol val="none"/>
          </c:marker>
          <c:cat>
            <c:numRef>
              <c:f>'График 2.3.2'!$B$5:$B$644</c:f>
              <c:numCache>
                <c:formatCode>m/d/yyyy</c:formatCode>
                <c:ptCount val="640"/>
                <c:pt idx="0">
                  <c:v>40253</c:v>
                </c:pt>
                <c:pt idx="1">
                  <c:v>40254</c:v>
                </c:pt>
                <c:pt idx="2">
                  <c:v>40255</c:v>
                </c:pt>
                <c:pt idx="3">
                  <c:v>40256</c:v>
                </c:pt>
                <c:pt idx="4">
                  <c:v>40259</c:v>
                </c:pt>
                <c:pt idx="5">
                  <c:v>40260</c:v>
                </c:pt>
                <c:pt idx="6">
                  <c:v>40261</c:v>
                </c:pt>
                <c:pt idx="7">
                  <c:v>40262</c:v>
                </c:pt>
                <c:pt idx="8">
                  <c:v>40263</c:v>
                </c:pt>
                <c:pt idx="9">
                  <c:v>40266</c:v>
                </c:pt>
                <c:pt idx="10">
                  <c:v>40267</c:v>
                </c:pt>
                <c:pt idx="11">
                  <c:v>40268</c:v>
                </c:pt>
                <c:pt idx="12">
                  <c:v>40269</c:v>
                </c:pt>
                <c:pt idx="13">
                  <c:v>40274</c:v>
                </c:pt>
                <c:pt idx="14">
                  <c:v>40275</c:v>
                </c:pt>
                <c:pt idx="15">
                  <c:v>40276</c:v>
                </c:pt>
                <c:pt idx="16">
                  <c:v>40277</c:v>
                </c:pt>
                <c:pt idx="17">
                  <c:v>40280</c:v>
                </c:pt>
                <c:pt idx="18">
                  <c:v>40281</c:v>
                </c:pt>
                <c:pt idx="19">
                  <c:v>40282</c:v>
                </c:pt>
                <c:pt idx="20">
                  <c:v>40283</c:v>
                </c:pt>
                <c:pt idx="21">
                  <c:v>40284</c:v>
                </c:pt>
                <c:pt idx="22">
                  <c:v>40287</c:v>
                </c:pt>
                <c:pt idx="23">
                  <c:v>40288</c:v>
                </c:pt>
                <c:pt idx="24">
                  <c:v>40289</c:v>
                </c:pt>
                <c:pt idx="25">
                  <c:v>40290</c:v>
                </c:pt>
                <c:pt idx="26">
                  <c:v>40291</c:v>
                </c:pt>
                <c:pt idx="27">
                  <c:v>40294</c:v>
                </c:pt>
                <c:pt idx="28">
                  <c:v>40295</c:v>
                </c:pt>
                <c:pt idx="29">
                  <c:v>40296</c:v>
                </c:pt>
                <c:pt idx="30">
                  <c:v>40297</c:v>
                </c:pt>
                <c:pt idx="31">
                  <c:v>40298</c:v>
                </c:pt>
                <c:pt idx="32">
                  <c:v>40302</c:v>
                </c:pt>
                <c:pt idx="33">
                  <c:v>40303</c:v>
                </c:pt>
                <c:pt idx="34">
                  <c:v>40304</c:v>
                </c:pt>
                <c:pt idx="35">
                  <c:v>40305</c:v>
                </c:pt>
                <c:pt idx="36">
                  <c:v>40308</c:v>
                </c:pt>
                <c:pt idx="37">
                  <c:v>40309</c:v>
                </c:pt>
                <c:pt idx="38">
                  <c:v>40310</c:v>
                </c:pt>
                <c:pt idx="39">
                  <c:v>40311</c:v>
                </c:pt>
                <c:pt idx="40">
                  <c:v>40312</c:v>
                </c:pt>
                <c:pt idx="41">
                  <c:v>40315</c:v>
                </c:pt>
                <c:pt idx="42">
                  <c:v>40316</c:v>
                </c:pt>
                <c:pt idx="43">
                  <c:v>40317</c:v>
                </c:pt>
                <c:pt idx="44">
                  <c:v>40318</c:v>
                </c:pt>
                <c:pt idx="45">
                  <c:v>40319</c:v>
                </c:pt>
                <c:pt idx="46">
                  <c:v>40322</c:v>
                </c:pt>
                <c:pt idx="47">
                  <c:v>40323</c:v>
                </c:pt>
                <c:pt idx="48">
                  <c:v>40324</c:v>
                </c:pt>
                <c:pt idx="49">
                  <c:v>40325</c:v>
                </c:pt>
                <c:pt idx="50">
                  <c:v>40326</c:v>
                </c:pt>
                <c:pt idx="51">
                  <c:v>40330</c:v>
                </c:pt>
                <c:pt idx="52">
                  <c:v>40331</c:v>
                </c:pt>
                <c:pt idx="53">
                  <c:v>40332</c:v>
                </c:pt>
                <c:pt idx="54">
                  <c:v>40333</c:v>
                </c:pt>
                <c:pt idx="55">
                  <c:v>40336</c:v>
                </c:pt>
                <c:pt idx="56">
                  <c:v>40337</c:v>
                </c:pt>
                <c:pt idx="57">
                  <c:v>40338</c:v>
                </c:pt>
                <c:pt idx="58">
                  <c:v>40339</c:v>
                </c:pt>
                <c:pt idx="59">
                  <c:v>40340</c:v>
                </c:pt>
                <c:pt idx="60">
                  <c:v>40343</c:v>
                </c:pt>
                <c:pt idx="61">
                  <c:v>40344</c:v>
                </c:pt>
                <c:pt idx="62">
                  <c:v>40345</c:v>
                </c:pt>
                <c:pt idx="63">
                  <c:v>40346</c:v>
                </c:pt>
                <c:pt idx="64">
                  <c:v>40347</c:v>
                </c:pt>
                <c:pt idx="65">
                  <c:v>40350</c:v>
                </c:pt>
                <c:pt idx="66">
                  <c:v>40351</c:v>
                </c:pt>
                <c:pt idx="67">
                  <c:v>40352</c:v>
                </c:pt>
                <c:pt idx="68">
                  <c:v>40353</c:v>
                </c:pt>
                <c:pt idx="69">
                  <c:v>40354</c:v>
                </c:pt>
                <c:pt idx="70">
                  <c:v>40357</c:v>
                </c:pt>
                <c:pt idx="71">
                  <c:v>40358</c:v>
                </c:pt>
                <c:pt idx="72">
                  <c:v>40359</c:v>
                </c:pt>
                <c:pt idx="73">
                  <c:v>40360</c:v>
                </c:pt>
                <c:pt idx="74">
                  <c:v>40361</c:v>
                </c:pt>
                <c:pt idx="75">
                  <c:v>40364</c:v>
                </c:pt>
                <c:pt idx="76">
                  <c:v>40365</c:v>
                </c:pt>
                <c:pt idx="77">
                  <c:v>40366</c:v>
                </c:pt>
                <c:pt idx="78">
                  <c:v>40367</c:v>
                </c:pt>
                <c:pt idx="79">
                  <c:v>40368</c:v>
                </c:pt>
                <c:pt idx="80">
                  <c:v>40371</c:v>
                </c:pt>
                <c:pt idx="81">
                  <c:v>40372</c:v>
                </c:pt>
                <c:pt idx="82">
                  <c:v>40373</c:v>
                </c:pt>
                <c:pt idx="83">
                  <c:v>40374</c:v>
                </c:pt>
                <c:pt idx="84">
                  <c:v>40375</c:v>
                </c:pt>
                <c:pt idx="85">
                  <c:v>40378</c:v>
                </c:pt>
                <c:pt idx="86">
                  <c:v>40379</c:v>
                </c:pt>
                <c:pt idx="87">
                  <c:v>40380</c:v>
                </c:pt>
                <c:pt idx="88">
                  <c:v>40381</c:v>
                </c:pt>
                <c:pt idx="89">
                  <c:v>40382</c:v>
                </c:pt>
                <c:pt idx="90">
                  <c:v>40385</c:v>
                </c:pt>
                <c:pt idx="91">
                  <c:v>40386</c:v>
                </c:pt>
                <c:pt idx="92">
                  <c:v>40387</c:v>
                </c:pt>
                <c:pt idx="93">
                  <c:v>40388</c:v>
                </c:pt>
                <c:pt idx="94">
                  <c:v>40389</c:v>
                </c:pt>
                <c:pt idx="95">
                  <c:v>40392</c:v>
                </c:pt>
                <c:pt idx="96">
                  <c:v>40393</c:v>
                </c:pt>
                <c:pt idx="97">
                  <c:v>40394</c:v>
                </c:pt>
                <c:pt idx="98">
                  <c:v>40395</c:v>
                </c:pt>
                <c:pt idx="99">
                  <c:v>40396</c:v>
                </c:pt>
                <c:pt idx="100">
                  <c:v>40399</c:v>
                </c:pt>
                <c:pt idx="101">
                  <c:v>40400</c:v>
                </c:pt>
                <c:pt idx="102">
                  <c:v>40401</c:v>
                </c:pt>
                <c:pt idx="103">
                  <c:v>40402</c:v>
                </c:pt>
                <c:pt idx="104">
                  <c:v>40403</c:v>
                </c:pt>
                <c:pt idx="105">
                  <c:v>40406</c:v>
                </c:pt>
                <c:pt idx="106">
                  <c:v>40407</c:v>
                </c:pt>
                <c:pt idx="107">
                  <c:v>40408</c:v>
                </c:pt>
                <c:pt idx="108">
                  <c:v>40409</c:v>
                </c:pt>
                <c:pt idx="109">
                  <c:v>40410</c:v>
                </c:pt>
                <c:pt idx="110">
                  <c:v>40413</c:v>
                </c:pt>
                <c:pt idx="111">
                  <c:v>40414</c:v>
                </c:pt>
                <c:pt idx="112">
                  <c:v>40415</c:v>
                </c:pt>
                <c:pt idx="113">
                  <c:v>40416</c:v>
                </c:pt>
                <c:pt idx="114">
                  <c:v>40417</c:v>
                </c:pt>
                <c:pt idx="115">
                  <c:v>40421</c:v>
                </c:pt>
                <c:pt idx="116">
                  <c:v>40422</c:v>
                </c:pt>
                <c:pt idx="117">
                  <c:v>40423</c:v>
                </c:pt>
                <c:pt idx="118">
                  <c:v>40424</c:v>
                </c:pt>
                <c:pt idx="119">
                  <c:v>40427</c:v>
                </c:pt>
                <c:pt idx="120">
                  <c:v>40428</c:v>
                </c:pt>
                <c:pt idx="121">
                  <c:v>40429</c:v>
                </c:pt>
                <c:pt idx="122">
                  <c:v>40430</c:v>
                </c:pt>
                <c:pt idx="123">
                  <c:v>40431</c:v>
                </c:pt>
                <c:pt idx="124">
                  <c:v>40434</c:v>
                </c:pt>
                <c:pt idx="125">
                  <c:v>40435</c:v>
                </c:pt>
                <c:pt idx="126">
                  <c:v>40436</c:v>
                </c:pt>
                <c:pt idx="127">
                  <c:v>40437</c:v>
                </c:pt>
                <c:pt idx="128">
                  <c:v>40438</c:v>
                </c:pt>
                <c:pt idx="129">
                  <c:v>40441</c:v>
                </c:pt>
                <c:pt idx="130">
                  <c:v>40442</c:v>
                </c:pt>
                <c:pt idx="131">
                  <c:v>40443</c:v>
                </c:pt>
                <c:pt idx="132">
                  <c:v>40444</c:v>
                </c:pt>
                <c:pt idx="133">
                  <c:v>40445</c:v>
                </c:pt>
                <c:pt idx="134">
                  <c:v>40448</c:v>
                </c:pt>
                <c:pt idx="135">
                  <c:v>40449</c:v>
                </c:pt>
                <c:pt idx="136">
                  <c:v>40450</c:v>
                </c:pt>
                <c:pt idx="137">
                  <c:v>40451</c:v>
                </c:pt>
                <c:pt idx="138">
                  <c:v>40452</c:v>
                </c:pt>
                <c:pt idx="139">
                  <c:v>40455</c:v>
                </c:pt>
                <c:pt idx="140">
                  <c:v>40456</c:v>
                </c:pt>
                <c:pt idx="141">
                  <c:v>40457</c:v>
                </c:pt>
                <c:pt idx="142">
                  <c:v>40458</c:v>
                </c:pt>
                <c:pt idx="143">
                  <c:v>40459</c:v>
                </c:pt>
                <c:pt idx="144">
                  <c:v>40462</c:v>
                </c:pt>
                <c:pt idx="145">
                  <c:v>40463</c:v>
                </c:pt>
                <c:pt idx="146">
                  <c:v>40464</c:v>
                </c:pt>
                <c:pt idx="147">
                  <c:v>40465</c:v>
                </c:pt>
                <c:pt idx="148">
                  <c:v>40466</c:v>
                </c:pt>
                <c:pt idx="149">
                  <c:v>40469</c:v>
                </c:pt>
                <c:pt idx="150">
                  <c:v>40470</c:v>
                </c:pt>
                <c:pt idx="151">
                  <c:v>40471</c:v>
                </c:pt>
                <c:pt idx="152">
                  <c:v>40472</c:v>
                </c:pt>
                <c:pt idx="153">
                  <c:v>40473</c:v>
                </c:pt>
                <c:pt idx="154">
                  <c:v>40476</c:v>
                </c:pt>
                <c:pt idx="155">
                  <c:v>40477</c:v>
                </c:pt>
                <c:pt idx="156">
                  <c:v>40478</c:v>
                </c:pt>
                <c:pt idx="157">
                  <c:v>40479</c:v>
                </c:pt>
                <c:pt idx="158">
                  <c:v>40480</c:v>
                </c:pt>
                <c:pt idx="159">
                  <c:v>40483</c:v>
                </c:pt>
                <c:pt idx="160">
                  <c:v>40484</c:v>
                </c:pt>
                <c:pt idx="161">
                  <c:v>40485</c:v>
                </c:pt>
                <c:pt idx="162">
                  <c:v>40486</c:v>
                </c:pt>
                <c:pt idx="163">
                  <c:v>40487</c:v>
                </c:pt>
                <c:pt idx="164">
                  <c:v>40490</c:v>
                </c:pt>
                <c:pt idx="165">
                  <c:v>40491</c:v>
                </c:pt>
                <c:pt idx="166">
                  <c:v>40492</c:v>
                </c:pt>
                <c:pt idx="167">
                  <c:v>40493</c:v>
                </c:pt>
                <c:pt idx="168">
                  <c:v>40494</c:v>
                </c:pt>
                <c:pt idx="169">
                  <c:v>40497</c:v>
                </c:pt>
                <c:pt idx="170">
                  <c:v>40498</c:v>
                </c:pt>
                <c:pt idx="171">
                  <c:v>40499</c:v>
                </c:pt>
                <c:pt idx="172">
                  <c:v>40500</c:v>
                </c:pt>
                <c:pt idx="173">
                  <c:v>40501</c:v>
                </c:pt>
                <c:pt idx="174">
                  <c:v>40504</c:v>
                </c:pt>
                <c:pt idx="175">
                  <c:v>40505</c:v>
                </c:pt>
                <c:pt idx="176">
                  <c:v>40506</c:v>
                </c:pt>
                <c:pt idx="177">
                  <c:v>40507</c:v>
                </c:pt>
                <c:pt idx="178">
                  <c:v>40508</c:v>
                </c:pt>
                <c:pt idx="179">
                  <c:v>40511</c:v>
                </c:pt>
                <c:pt idx="180">
                  <c:v>40512</c:v>
                </c:pt>
                <c:pt idx="181">
                  <c:v>40513</c:v>
                </c:pt>
                <c:pt idx="182">
                  <c:v>40514</c:v>
                </c:pt>
                <c:pt idx="183">
                  <c:v>40515</c:v>
                </c:pt>
                <c:pt idx="184">
                  <c:v>40518</c:v>
                </c:pt>
                <c:pt idx="185">
                  <c:v>40519</c:v>
                </c:pt>
                <c:pt idx="186">
                  <c:v>40520</c:v>
                </c:pt>
                <c:pt idx="187">
                  <c:v>40521</c:v>
                </c:pt>
                <c:pt idx="188">
                  <c:v>40522</c:v>
                </c:pt>
                <c:pt idx="189">
                  <c:v>40525</c:v>
                </c:pt>
                <c:pt idx="190">
                  <c:v>40526</c:v>
                </c:pt>
                <c:pt idx="191">
                  <c:v>40527</c:v>
                </c:pt>
                <c:pt idx="192">
                  <c:v>40528</c:v>
                </c:pt>
                <c:pt idx="193">
                  <c:v>40529</c:v>
                </c:pt>
                <c:pt idx="194">
                  <c:v>40532</c:v>
                </c:pt>
                <c:pt idx="195">
                  <c:v>40533</c:v>
                </c:pt>
                <c:pt idx="196">
                  <c:v>40534</c:v>
                </c:pt>
                <c:pt idx="197">
                  <c:v>40535</c:v>
                </c:pt>
                <c:pt idx="198">
                  <c:v>40536</c:v>
                </c:pt>
                <c:pt idx="199">
                  <c:v>40541</c:v>
                </c:pt>
                <c:pt idx="200">
                  <c:v>40542</c:v>
                </c:pt>
                <c:pt idx="201">
                  <c:v>40543</c:v>
                </c:pt>
                <c:pt idx="202">
                  <c:v>40547</c:v>
                </c:pt>
                <c:pt idx="203">
                  <c:v>40548</c:v>
                </c:pt>
                <c:pt idx="204">
                  <c:v>40549</c:v>
                </c:pt>
                <c:pt idx="205">
                  <c:v>40550</c:v>
                </c:pt>
                <c:pt idx="206">
                  <c:v>40553</c:v>
                </c:pt>
                <c:pt idx="207">
                  <c:v>40554</c:v>
                </c:pt>
                <c:pt idx="208">
                  <c:v>40555</c:v>
                </c:pt>
                <c:pt idx="209">
                  <c:v>40556</c:v>
                </c:pt>
                <c:pt idx="210">
                  <c:v>40557</c:v>
                </c:pt>
                <c:pt idx="211">
                  <c:v>40560</c:v>
                </c:pt>
                <c:pt idx="212">
                  <c:v>40561</c:v>
                </c:pt>
                <c:pt idx="213">
                  <c:v>40562</c:v>
                </c:pt>
                <c:pt idx="214">
                  <c:v>40563</c:v>
                </c:pt>
                <c:pt idx="215">
                  <c:v>40564</c:v>
                </c:pt>
                <c:pt idx="216">
                  <c:v>40567</c:v>
                </c:pt>
                <c:pt idx="217">
                  <c:v>40568</c:v>
                </c:pt>
                <c:pt idx="218">
                  <c:v>40569</c:v>
                </c:pt>
                <c:pt idx="219">
                  <c:v>40570</c:v>
                </c:pt>
                <c:pt idx="220">
                  <c:v>40571</c:v>
                </c:pt>
                <c:pt idx="221">
                  <c:v>40574</c:v>
                </c:pt>
                <c:pt idx="222">
                  <c:v>40575</c:v>
                </c:pt>
                <c:pt idx="223">
                  <c:v>40576</c:v>
                </c:pt>
                <c:pt idx="224">
                  <c:v>40577</c:v>
                </c:pt>
                <c:pt idx="225">
                  <c:v>40578</c:v>
                </c:pt>
                <c:pt idx="226">
                  <c:v>40581</c:v>
                </c:pt>
                <c:pt idx="227">
                  <c:v>40582</c:v>
                </c:pt>
                <c:pt idx="228">
                  <c:v>40583</c:v>
                </c:pt>
                <c:pt idx="229">
                  <c:v>40584</c:v>
                </c:pt>
                <c:pt idx="230">
                  <c:v>40585</c:v>
                </c:pt>
                <c:pt idx="231">
                  <c:v>40588</c:v>
                </c:pt>
                <c:pt idx="232">
                  <c:v>40589</c:v>
                </c:pt>
                <c:pt idx="233">
                  <c:v>40590</c:v>
                </c:pt>
                <c:pt idx="234">
                  <c:v>40591</c:v>
                </c:pt>
                <c:pt idx="235">
                  <c:v>40592</c:v>
                </c:pt>
                <c:pt idx="236">
                  <c:v>40595</c:v>
                </c:pt>
                <c:pt idx="237">
                  <c:v>40596</c:v>
                </c:pt>
                <c:pt idx="238">
                  <c:v>40597</c:v>
                </c:pt>
                <c:pt idx="239">
                  <c:v>40598</c:v>
                </c:pt>
                <c:pt idx="240">
                  <c:v>40599</c:v>
                </c:pt>
                <c:pt idx="241">
                  <c:v>40602</c:v>
                </c:pt>
                <c:pt idx="242">
                  <c:v>40603</c:v>
                </c:pt>
                <c:pt idx="243">
                  <c:v>40604</c:v>
                </c:pt>
                <c:pt idx="244">
                  <c:v>40605</c:v>
                </c:pt>
                <c:pt idx="245">
                  <c:v>40606</c:v>
                </c:pt>
                <c:pt idx="246">
                  <c:v>40609</c:v>
                </c:pt>
                <c:pt idx="247">
                  <c:v>40610</c:v>
                </c:pt>
                <c:pt idx="248">
                  <c:v>40611</c:v>
                </c:pt>
                <c:pt idx="249">
                  <c:v>40612</c:v>
                </c:pt>
                <c:pt idx="250">
                  <c:v>40613</c:v>
                </c:pt>
                <c:pt idx="251">
                  <c:v>40616</c:v>
                </c:pt>
                <c:pt idx="252">
                  <c:v>40617</c:v>
                </c:pt>
                <c:pt idx="253">
                  <c:v>40618</c:v>
                </c:pt>
                <c:pt idx="254">
                  <c:v>40619</c:v>
                </c:pt>
                <c:pt idx="255">
                  <c:v>40620</c:v>
                </c:pt>
                <c:pt idx="256">
                  <c:v>40623</c:v>
                </c:pt>
                <c:pt idx="257">
                  <c:v>40624</c:v>
                </c:pt>
                <c:pt idx="258">
                  <c:v>40625</c:v>
                </c:pt>
                <c:pt idx="259">
                  <c:v>40626</c:v>
                </c:pt>
                <c:pt idx="260">
                  <c:v>40627</c:v>
                </c:pt>
                <c:pt idx="261">
                  <c:v>40630</c:v>
                </c:pt>
                <c:pt idx="262">
                  <c:v>40631</c:v>
                </c:pt>
                <c:pt idx="263">
                  <c:v>40632</c:v>
                </c:pt>
                <c:pt idx="264">
                  <c:v>40633</c:v>
                </c:pt>
                <c:pt idx="265">
                  <c:v>40634</c:v>
                </c:pt>
                <c:pt idx="266">
                  <c:v>40637</c:v>
                </c:pt>
                <c:pt idx="267">
                  <c:v>40638</c:v>
                </c:pt>
                <c:pt idx="268">
                  <c:v>40639</c:v>
                </c:pt>
                <c:pt idx="269">
                  <c:v>40640</c:v>
                </c:pt>
                <c:pt idx="270">
                  <c:v>40641</c:v>
                </c:pt>
                <c:pt idx="271">
                  <c:v>40644</c:v>
                </c:pt>
                <c:pt idx="272">
                  <c:v>40645</c:v>
                </c:pt>
                <c:pt idx="273">
                  <c:v>40646</c:v>
                </c:pt>
                <c:pt idx="274">
                  <c:v>40647</c:v>
                </c:pt>
                <c:pt idx="275">
                  <c:v>40648</c:v>
                </c:pt>
                <c:pt idx="276">
                  <c:v>40651</c:v>
                </c:pt>
                <c:pt idx="277">
                  <c:v>40652</c:v>
                </c:pt>
                <c:pt idx="278">
                  <c:v>40653</c:v>
                </c:pt>
                <c:pt idx="279">
                  <c:v>40654</c:v>
                </c:pt>
                <c:pt idx="280">
                  <c:v>40659</c:v>
                </c:pt>
                <c:pt idx="281">
                  <c:v>40660</c:v>
                </c:pt>
                <c:pt idx="282">
                  <c:v>40661</c:v>
                </c:pt>
                <c:pt idx="283">
                  <c:v>40666</c:v>
                </c:pt>
                <c:pt idx="284">
                  <c:v>40667</c:v>
                </c:pt>
                <c:pt idx="285">
                  <c:v>40668</c:v>
                </c:pt>
                <c:pt idx="286">
                  <c:v>40669</c:v>
                </c:pt>
                <c:pt idx="287">
                  <c:v>40672</c:v>
                </c:pt>
                <c:pt idx="288">
                  <c:v>40673</c:v>
                </c:pt>
                <c:pt idx="289">
                  <c:v>40674</c:v>
                </c:pt>
                <c:pt idx="290">
                  <c:v>40675</c:v>
                </c:pt>
                <c:pt idx="291">
                  <c:v>40676</c:v>
                </c:pt>
                <c:pt idx="292">
                  <c:v>40679</c:v>
                </c:pt>
                <c:pt idx="293">
                  <c:v>40680</c:v>
                </c:pt>
                <c:pt idx="294">
                  <c:v>40681</c:v>
                </c:pt>
                <c:pt idx="295">
                  <c:v>40682</c:v>
                </c:pt>
                <c:pt idx="296">
                  <c:v>40683</c:v>
                </c:pt>
                <c:pt idx="297">
                  <c:v>40686</c:v>
                </c:pt>
                <c:pt idx="298">
                  <c:v>40687</c:v>
                </c:pt>
                <c:pt idx="299">
                  <c:v>40688</c:v>
                </c:pt>
                <c:pt idx="300">
                  <c:v>40689</c:v>
                </c:pt>
                <c:pt idx="301">
                  <c:v>40690</c:v>
                </c:pt>
                <c:pt idx="302">
                  <c:v>40694</c:v>
                </c:pt>
                <c:pt idx="303">
                  <c:v>40695</c:v>
                </c:pt>
                <c:pt idx="304">
                  <c:v>40696</c:v>
                </c:pt>
                <c:pt idx="305">
                  <c:v>40697</c:v>
                </c:pt>
                <c:pt idx="306">
                  <c:v>40700</c:v>
                </c:pt>
                <c:pt idx="307">
                  <c:v>40701</c:v>
                </c:pt>
                <c:pt idx="308">
                  <c:v>40702</c:v>
                </c:pt>
                <c:pt idx="309">
                  <c:v>40703</c:v>
                </c:pt>
                <c:pt idx="310">
                  <c:v>40704</c:v>
                </c:pt>
                <c:pt idx="311">
                  <c:v>40707</c:v>
                </c:pt>
                <c:pt idx="312">
                  <c:v>40708</c:v>
                </c:pt>
                <c:pt idx="313">
                  <c:v>40709</c:v>
                </c:pt>
                <c:pt idx="314">
                  <c:v>40710</c:v>
                </c:pt>
                <c:pt idx="315">
                  <c:v>40711</c:v>
                </c:pt>
                <c:pt idx="316">
                  <c:v>40714</c:v>
                </c:pt>
                <c:pt idx="317">
                  <c:v>40715</c:v>
                </c:pt>
                <c:pt idx="318">
                  <c:v>40716</c:v>
                </c:pt>
                <c:pt idx="319">
                  <c:v>40717</c:v>
                </c:pt>
                <c:pt idx="320">
                  <c:v>40718</c:v>
                </c:pt>
                <c:pt idx="321">
                  <c:v>40721</c:v>
                </c:pt>
                <c:pt idx="322">
                  <c:v>40722</c:v>
                </c:pt>
                <c:pt idx="323">
                  <c:v>40723</c:v>
                </c:pt>
                <c:pt idx="324">
                  <c:v>40724</c:v>
                </c:pt>
                <c:pt idx="325">
                  <c:v>40725</c:v>
                </c:pt>
                <c:pt idx="326">
                  <c:v>40728</c:v>
                </c:pt>
                <c:pt idx="327">
                  <c:v>40729</c:v>
                </c:pt>
                <c:pt idx="328">
                  <c:v>40730</c:v>
                </c:pt>
                <c:pt idx="329">
                  <c:v>40731</c:v>
                </c:pt>
                <c:pt idx="330">
                  <c:v>40732</c:v>
                </c:pt>
                <c:pt idx="331">
                  <c:v>40735</c:v>
                </c:pt>
                <c:pt idx="332">
                  <c:v>40736</c:v>
                </c:pt>
                <c:pt idx="333">
                  <c:v>40737</c:v>
                </c:pt>
                <c:pt idx="334">
                  <c:v>40738</c:v>
                </c:pt>
                <c:pt idx="335">
                  <c:v>40739</c:v>
                </c:pt>
                <c:pt idx="336">
                  <c:v>40742</c:v>
                </c:pt>
                <c:pt idx="337">
                  <c:v>40743</c:v>
                </c:pt>
                <c:pt idx="338">
                  <c:v>40744</c:v>
                </c:pt>
                <c:pt idx="339">
                  <c:v>40745</c:v>
                </c:pt>
                <c:pt idx="340">
                  <c:v>40746</c:v>
                </c:pt>
                <c:pt idx="341">
                  <c:v>40749</c:v>
                </c:pt>
                <c:pt idx="342">
                  <c:v>40750</c:v>
                </c:pt>
                <c:pt idx="343">
                  <c:v>40751</c:v>
                </c:pt>
                <c:pt idx="344">
                  <c:v>40752</c:v>
                </c:pt>
                <c:pt idx="345">
                  <c:v>40753</c:v>
                </c:pt>
                <c:pt idx="346">
                  <c:v>40756</c:v>
                </c:pt>
                <c:pt idx="347">
                  <c:v>40757</c:v>
                </c:pt>
                <c:pt idx="348">
                  <c:v>40758</c:v>
                </c:pt>
                <c:pt idx="349">
                  <c:v>40759</c:v>
                </c:pt>
                <c:pt idx="350">
                  <c:v>40760</c:v>
                </c:pt>
                <c:pt idx="351">
                  <c:v>40763</c:v>
                </c:pt>
                <c:pt idx="352">
                  <c:v>40764</c:v>
                </c:pt>
                <c:pt idx="353">
                  <c:v>40765</c:v>
                </c:pt>
                <c:pt idx="354">
                  <c:v>40766</c:v>
                </c:pt>
                <c:pt idx="355">
                  <c:v>40767</c:v>
                </c:pt>
                <c:pt idx="356">
                  <c:v>40770</c:v>
                </c:pt>
                <c:pt idx="357">
                  <c:v>40771</c:v>
                </c:pt>
                <c:pt idx="358">
                  <c:v>40772</c:v>
                </c:pt>
                <c:pt idx="359">
                  <c:v>40773</c:v>
                </c:pt>
                <c:pt idx="360">
                  <c:v>40774</c:v>
                </c:pt>
                <c:pt idx="361">
                  <c:v>40777</c:v>
                </c:pt>
                <c:pt idx="362">
                  <c:v>40778</c:v>
                </c:pt>
                <c:pt idx="363">
                  <c:v>40779</c:v>
                </c:pt>
                <c:pt idx="364">
                  <c:v>40780</c:v>
                </c:pt>
                <c:pt idx="365">
                  <c:v>40781</c:v>
                </c:pt>
                <c:pt idx="366">
                  <c:v>40785</c:v>
                </c:pt>
                <c:pt idx="367">
                  <c:v>40786</c:v>
                </c:pt>
                <c:pt idx="368">
                  <c:v>40787</c:v>
                </c:pt>
                <c:pt idx="369">
                  <c:v>40788</c:v>
                </c:pt>
                <c:pt idx="370">
                  <c:v>40791</c:v>
                </c:pt>
                <c:pt idx="371">
                  <c:v>40792</c:v>
                </c:pt>
                <c:pt idx="372">
                  <c:v>40793</c:v>
                </c:pt>
                <c:pt idx="373">
                  <c:v>40794</c:v>
                </c:pt>
                <c:pt idx="374">
                  <c:v>40795</c:v>
                </c:pt>
                <c:pt idx="375">
                  <c:v>40798</c:v>
                </c:pt>
                <c:pt idx="376">
                  <c:v>40799</c:v>
                </c:pt>
                <c:pt idx="377">
                  <c:v>40800</c:v>
                </c:pt>
                <c:pt idx="378">
                  <c:v>40801</c:v>
                </c:pt>
                <c:pt idx="379">
                  <c:v>40802</c:v>
                </c:pt>
                <c:pt idx="380">
                  <c:v>40805</c:v>
                </c:pt>
                <c:pt idx="381">
                  <c:v>40806</c:v>
                </c:pt>
                <c:pt idx="382">
                  <c:v>40807</c:v>
                </c:pt>
                <c:pt idx="383">
                  <c:v>40808</c:v>
                </c:pt>
                <c:pt idx="384">
                  <c:v>40809</c:v>
                </c:pt>
                <c:pt idx="385">
                  <c:v>40812</c:v>
                </c:pt>
                <c:pt idx="386">
                  <c:v>40813</c:v>
                </c:pt>
                <c:pt idx="387">
                  <c:v>40814</c:v>
                </c:pt>
                <c:pt idx="388">
                  <c:v>40815</c:v>
                </c:pt>
                <c:pt idx="389">
                  <c:v>40816</c:v>
                </c:pt>
                <c:pt idx="390">
                  <c:v>40819</c:v>
                </c:pt>
                <c:pt idx="391">
                  <c:v>40820</c:v>
                </c:pt>
                <c:pt idx="392">
                  <c:v>40821</c:v>
                </c:pt>
                <c:pt idx="393">
                  <c:v>40822</c:v>
                </c:pt>
                <c:pt idx="394">
                  <c:v>40823</c:v>
                </c:pt>
                <c:pt idx="395">
                  <c:v>40826</c:v>
                </c:pt>
                <c:pt idx="396">
                  <c:v>40827</c:v>
                </c:pt>
                <c:pt idx="397">
                  <c:v>40828</c:v>
                </c:pt>
                <c:pt idx="398">
                  <c:v>40829</c:v>
                </c:pt>
                <c:pt idx="399">
                  <c:v>40830</c:v>
                </c:pt>
                <c:pt idx="400">
                  <c:v>40833</c:v>
                </c:pt>
                <c:pt idx="401">
                  <c:v>40834</c:v>
                </c:pt>
                <c:pt idx="402">
                  <c:v>40835</c:v>
                </c:pt>
                <c:pt idx="403">
                  <c:v>40836</c:v>
                </c:pt>
                <c:pt idx="404">
                  <c:v>40837</c:v>
                </c:pt>
                <c:pt idx="405">
                  <c:v>40840</c:v>
                </c:pt>
                <c:pt idx="406">
                  <c:v>40841</c:v>
                </c:pt>
                <c:pt idx="407">
                  <c:v>40842</c:v>
                </c:pt>
                <c:pt idx="408">
                  <c:v>40843</c:v>
                </c:pt>
                <c:pt idx="409">
                  <c:v>40844</c:v>
                </c:pt>
                <c:pt idx="410">
                  <c:v>40847</c:v>
                </c:pt>
                <c:pt idx="411">
                  <c:v>40848</c:v>
                </c:pt>
                <c:pt idx="412">
                  <c:v>40849</c:v>
                </c:pt>
                <c:pt idx="413">
                  <c:v>40850</c:v>
                </c:pt>
                <c:pt idx="414">
                  <c:v>40851</c:v>
                </c:pt>
                <c:pt idx="415">
                  <c:v>40854</c:v>
                </c:pt>
                <c:pt idx="416">
                  <c:v>40855</c:v>
                </c:pt>
                <c:pt idx="417">
                  <c:v>40856</c:v>
                </c:pt>
                <c:pt idx="418">
                  <c:v>40857</c:v>
                </c:pt>
                <c:pt idx="419">
                  <c:v>40858</c:v>
                </c:pt>
                <c:pt idx="420">
                  <c:v>40861</c:v>
                </c:pt>
                <c:pt idx="421">
                  <c:v>40862</c:v>
                </c:pt>
                <c:pt idx="422">
                  <c:v>40863</c:v>
                </c:pt>
                <c:pt idx="423">
                  <c:v>40864</c:v>
                </c:pt>
                <c:pt idx="424">
                  <c:v>40865</c:v>
                </c:pt>
                <c:pt idx="425">
                  <c:v>40868</c:v>
                </c:pt>
                <c:pt idx="426">
                  <c:v>40869</c:v>
                </c:pt>
                <c:pt idx="427">
                  <c:v>40870</c:v>
                </c:pt>
                <c:pt idx="428">
                  <c:v>40871</c:v>
                </c:pt>
                <c:pt idx="429">
                  <c:v>40872</c:v>
                </c:pt>
                <c:pt idx="430">
                  <c:v>40875</c:v>
                </c:pt>
                <c:pt idx="431">
                  <c:v>40876</c:v>
                </c:pt>
                <c:pt idx="432">
                  <c:v>40877</c:v>
                </c:pt>
                <c:pt idx="433">
                  <c:v>40878</c:v>
                </c:pt>
                <c:pt idx="434">
                  <c:v>40879</c:v>
                </c:pt>
                <c:pt idx="435">
                  <c:v>40882</c:v>
                </c:pt>
                <c:pt idx="436">
                  <c:v>40883</c:v>
                </c:pt>
                <c:pt idx="437">
                  <c:v>40884</c:v>
                </c:pt>
                <c:pt idx="438">
                  <c:v>40885</c:v>
                </c:pt>
                <c:pt idx="439">
                  <c:v>40886</c:v>
                </c:pt>
                <c:pt idx="440">
                  <c:v>40889</c:v>
                </c:pt>
                <c:pt idx="441">
                  <c:v>40890</c:v>
                </c:pt>
                <c:pt idx="442">
                  <c:v>40891</c:v>
                </c:pt>
                <c:pt idx="443">
                  <c:v>40892</c:v>
                </c:pt>
                <c:pt idx="444">
                  <c:v>40893</c:v>
                </c:pt>
                <c:pt idx="445">
                  <c:v>40896</c:v>
                </c:pt>
                <c:pt idx="446">
                  <c:v>40897</c:v>
                </c:pt>
                <c:pt idx="447">
                  <c:v>40898</c:v>
                </c:pt>
                <c:pt idx="448">
                  <c:v>40899</c:v>
                </c:pt>
                <c:pt idx="449">
                  <c:v>40900</c:v>
                </c:pt>
                <c:pt idx="450">
                  <c:v>40905</c:v>
                </c:pt>
                <c:pt idx="451">
                  <c:v>40906</c:v>
                </c:pt>
                <c:pt idx="452">
                  <c:v>40907</c:v>
                </c:pt>
                <c:pt idx="453">
                  <c:v>40911</c:v>
                </c:pt>
                <c:pt idx="454">
                  <c:v>40912</c:v>
                </c:pt>
                <c:pt idx="455">
                  <c:v>40913</c:v>
                </c:pt>
                <c:pt idx="456">
                  <c:v>40914</c:v>
                </c:pt>
                <c:pt idx="457">
                  <c:v>40917</c:v>
                </c:pt>
                <c:pt idx="458">
                  <c:v>40918</c:v>
                </c:pt>
                <c:pt idx="459">
                  <c:v>40919</c:v>
                </c:pt>
                <c:pt idx="460">
                  <c:v>40920</c:v>
                </c:pt>
                <c:pt idx="461">
                  <c:v>40921</c:v>
                </c:pt>
                <c:pt idx="462">
                  <c:v>40924</c:v>
                </c:pt>
                <c:pt idx="463">
                  <c:v>40925</c:v>
                </c:pt>
                <c:pt idx="464">
                  <c:v>40926</c:v>
                </c:pt>
                <c:pt idx="465">
                  <c:v>40927</c:v>
                </c:pt>
                <c:pt idx="466">
                  <c:v>40928</c:v>
                </c:pt>
                <c:pt idx="467">
                  <c:v>40931</c:v>
                </c:pt>
                <c:pt idx="468">
                  <c:v>40932</c:v>
                </c:pt>
                <c:pt idx="469">
                  <c:v>40933</c:v>
                </c:pt>
                <c:pt idx="470">
                  <c:v>40934</c:v>
                </c:pt>
                <c:pt idx="471">
                  <c:v>40935</c:v>
                </c:pt>
                <c:pt idx="472">
                  <c:v>40938</c:v>
                </c:pt>
                <c:pt idx="473">
                  <c:v>40939</c:v>
                </c:pt>
                <c:pt idx="474">
                  <c:v>40940</c:v>
                </c:pt>
                <c:pt idx="475">
                  <c:v>40941</c:v>
                </c:pt>
                <c:pt idx="476">
                  <c:v>40942</c:v>
                </c:pt>
                <c:pt idx="477">
                  <c:v>40945</c:v>
                </c:pt>
                <c:pt idx="478">
                  <c:v>40946</c:v>
                </c:pt>
                <c:pt idx="479">
                  <c:v>40947</c:v>
                </c:pt>
                <c:pt idx="480">
                  <c:v>40948</c:v>
                </c:pt>
                <c:pt idx="481">
                  <c:v>40949</c:v>
                </c:pt>
                <c:pt idx="482">
                  <c:v>40952</c:v>
                </c:pt>
                <c:pt idx="483">
                  <c:v>40953</c:v>
                </c:pt>
                <c:pt idx="484">
                  <c:v>40954</c:v>
                </c:pt>
                <c:pt idx="485">
                  <c:v>40955</c:v>
                </c:pt>
                <c:pt idx="486">
                  <c:v>40956</c:v>
                </c:pt>
                <c:pt idx="487">
                  <c:v>40959</c:v>
                </c:pt>
                <c:pt idx="488">
                  <c:v>40960</c:v>
                </c:pt>
                <c:pt idx="489">
                  <c:v>40961</c:v>
                </c:pt>
                <c:pt idx="490">
                  <c:v>40962</c:v>
                </c:pt>
                <c:pt idx="491">
                  <c:v>40963</c:v>
                </c:pt>
                <c:pt idx="492">
                  <c:v>40966</c:v>
                </c:pt>
                <c:pt idx="493">
                  <c:v>40967</c:v>
                </c:pt>
                <c:pt idx="494">
                  <c:v>40968</c:v>
                </c:pt>
                <c:pt idx="495">
                  <c:v>40969</c:v>
                </c:pt>
                <c:pt idx="496">
                  <c:v>40970</c:v>
                </c:pt>
                <c:pt idx="497">
                  <c:v>40973</c:v>
                </c:pt>
                <c:pt idx="498">
                  <c:v>40974</c:v>
                </c:pt>
                <c:pt idx="499">
                  <c:v>40975</c:v>
                </c:pt>
                <c:pt idx="500">
                  <c:v>40976</c:v>
                </c:pt>
                <c:pt idx="501">
                  <c:v>40977</c:v>
                </c:pt>
                <c:pt idx="502">
                  <c:v>40980</c:v>
                </c:pt>
                <c:pt idx="503">
                  <c:v>40981</c:v>
                </c:pt>
                <c:pt idx="504">
                  <c:v>40982</c:v>
                </c:pt>
                <c:pt idx="505">
                  <c:v>40983</c:v>
                </c:pt>
                <c:pt idx="506">
                  <c:v>40984</c:v>
                </c:pt>
                <c:pt idx="507">
                  <c:v>40987</c:v>
                </c:pt>
                <c:pt idx="508">
                  <c:v>40988</c:v>
                </c:pt>
                <c:pt idx="509">
                  <c:v>40989</c:v>
                </c:pt>
                <c:pt idx="510">
                  <c:v>40990</c:v>
                </c:pt>
                <c:pt idx="511">
                  <c:v>40991</c:v>
                </c:pt>
                <c:pt idx="512">
                  <c:v>40994</c:v>
                </c:pt>
                <c:pt idx="513">
                  <c:v>40995</c:v>
                </c:pt>
                <c:pt idx="514">
                  <c:v>40996</c:v>
                </c:pt>
                <c:pt idx="515">
                  <c:v>40997</c:v>
                </c:pt>
                <c:pt idx="516">
                  <c:v>40998</c:v>
                </c:pt>
                <c:pt idx="517">
                  <c:v>41001</c:v>
                </c:pt>
                <c:pt idx="518">
                  <c:v>41002</c:v>
                </c:pt>
                <c:pt idx="519">
                  <c:v>41003</c:v>
                </c:pt>
                <c:pt idx="520">
                  <c:v>41004</c:v>
                </c:pt>
                <c:pt idx="521">
                  <c:v>41009</c:v>
                </c:pt>
                <c:pt idx="522">
                  <c:v>41010</c:v>
                </c:pt>
                <c:pt idx="523">
                  <c:v>41011</c:v>
                </c:pt>
                <c:pt idx="524">
                  <c:v>41012</c:v>
                </c:pt>
                <c:pt idx="525">
                  <c:v>41015</c:v>
                </c:pt>
                <c:pt idx="526">
                  <c:v>41016</c:v>
                </c:pt>
                <c:pt idx="527">
                  <c:v>41017</c:v>
                </c:pt>
                <c:pt idx="528">
                  <c:v>41018</c:v>
                </c:pt>
                <c:pt idx="529">
                  <c:v>41019</c:v>
                </c:pt>
                <c:pt idx="530">
                  <c:v>41023</c:v>
                </c:pt>
                <c:pt idx="531">
                  <c:v>41024</c:v>
                </c:pt>
                <c:pt idx="532">
                  <c:v>41025</c:v>
                </c:pt>
                <c:pt idx="533">
                  <c:v>41026</c:v>
                </c:pt>
                <c:pt idx="534">
                  <c:v>41029</c:v>
                </c:pt>
                <c:pt idx="535">
                  <c:v>41030</c:v>
                </c:pt>
                <c:pt idx="536">
                  <c:v>41031</c:v>
                </c:pt>
                <c:pt idx="537">
                  <c:v>41032</c:v>
                </c:pt>
                <c:pt idx="538">
                  <c:v>41033</c:v>
                </c:pt>
                <c:pt idx="539">
                  <c:v>41037</c:v>
                </c:pt>
                <c:pt idx="540">
                  <c:v>41038</c:v>
                </c:pt>
                <c:pt idx="541">
                  <c:v>41039</c:v>
                </c:pt>
                <c:pt idx="542">
                  <c:v>41040</c:v>
                </c:pt>
                <c:pt idx="543">
                  <c:v>41043</c:v>
                </c:pt>
                <c:pt idx="544">
                  <c:v>41044</c:v>
                </c:pt>
                <c:pt idx="545">
                  <c:v>41045</c:v>
                </c:pt>
                <c:pt idx="546">
                  <c:v>41046</c:v>
                </c:pt>
                <c:pt idx="547">
                  <c:v>41047</c:v>
                </c:pt>
                <c:pt idx="548">
                  <c:v>41050</c:v>
                </c:pt>
                <c:pt idx="549">
                  <c:v>41051</c:v>
                </c:pt>
                <c:pt idx="550">
                  <c:v>41052</c:v>
                </c:pt>
                <c:pt idx="551">
                  <c:v>41053</c:v>
                </c:pt>
                <c:pt idx="552">
                  <c:v>41054</c:v>
                </c:pt>
                <c:pt idx="553">
                  <c:v>41057</c:v>
                </c:pt>
                <c:pt idx="554">
                  <c:v>41058</c:v>
                </c:pt>
                <c:pt idx="555">
                  <c:v>41059</c:v>
                </c:pt>
                <c:pt idx="556">
                  <c:v>41060</c:v>
                </c:pt>
                <c:pt idx="557">
                  <c:v>41061</c:v>
                </c:pt>
                <c:pt idx="558">
                  <c:v>41066</c:v>
                </c:pt>
                <c:pt idx="559">
                  <c:v>41067</c:v>
                </c:pt>
                <c:pt idx="560">
                  <c:v>41068</c:v>
                </c:pt>
                <c:pt idx="561">
                  <c:v>41071</c:v>
                </c:pt>
                <c:pt idx="562">
                  <c:v>41072</c:v>
                </c:pt>
                <c:pt idx="563">
                  <c:v>41073</c:v>
                </c:pt>
                <c:pt idx="564">
                  <c:v>41074</c:v>
                </c:pt>
                <c:pt idx="565">
                  <c:v>41075</c:v>
                </c:pt>
                <c:pt idx="566">
                  <c:v>41078</c:v>
                </c:pt>
                <c:pt idx="567">
                  <c:v>41079</c:v>
                </c:pt>
                <c:pt idx="568">
                  <c:v>41080</c:v>
                </c:pt>
                <c:pt idx="569">
                  <c:v>41081</c:v>
                </c:pt>
                <c:pt idx="570">
                  <c:v>41082</c:v>
                </c:pt>
                <c:pt idx="571">
                  <c:v>41085</c:v>
                </c:pt>
                <c:pt idx="572">
                  <c:v>41086</c:v>
                </c:pt>
                <c:pt idx="573">
                  <c:v>41087</c:v>
                </c:pt>
                <c:pt idx="574">
                  <c:v>41088</c:v>
                </c:pt>
                <c:pt idx="575">
                  <c:v>41089</c:v>
                </c:pt>
                <c:pt idx="576">
                  <c:v>41092</c:v>
                </c:pt>
                <c:pt idx="577">
                  <c:v>41093</c:v>
                </c:pt>
                <c:pt idx="578">
                  <c:v>41094</c:v>
                </c:pt>
                <c:pt idx="579">
                  <c:v>41095</c:v>
                </c:pt>
                <c:pt idx="580">
                  <c:v>41096</c:v>
                </c:pt>
                <c:pt idx="581">
                  <c:v>41099</c:v>
                </c:pt>
                <c:pt idx="582">
                  <c:v>41100</c:v>
                </c:pt>
                <c:pt idx="583">
                  <c:v>41101</c:v>
                </c:pt>
                <c:pt idx="584">
                  <c:v>41102</c:v>
                </c:pt>
                <c:pt idx="585">
                  <c:v>41103</c:v>
                </c:pt>
                <c:pt idx="586">
                  <c:v>41106</c:v>
                </c:pt>
                <c:pt idx="587">
                  <c:v>41107</c:v>
                </c:pt>
                <c:pt idx="588">
                  <c:v>41108</c:v>
                </c:pt>
                <c:pt idx="589">
                  <c:v>41109</c:v>
                </c:pt>
                <c:pt idx="590">
                  <c:v>41110</c:v>
                </c:pt>
                <c:pt idx="591">
                  <c:v>41113</c:v>
                </c:pt>
                <c:pt idx="592">
                  <c:v>41114</c:v>
                </c:pt>
                <c:pt idx="593">
                  <c:v>41115</c:v>
                </c:pt>
                <c:pt idx="594">
                  <c:v>41116</c:v>
                </c:pt>
                <c:pt idx="595">
                  <c:v>41117</c:v>
                </c:pt>
                <c:pt idx="596">
                  <c:v>41120</c:v>
                </c:pt>
                <c:pt idx="597">
                  <c:v>41121</c:v>
                </c:pt>
                <c:pt idx="598">
                  <c:v>41122</c:v>
                </c:pt>
                <c:pt idx="599">
                  <c:v>41123</c:v>
                </c:pt>
                <c:pt idx="600">
                  <c:v>41124</c:v>
                </c:pt>
                <c:pt idx="601">
                  <c:v>41127</c:v>
                </c:pt>
                <c:pt idx="602">
                  <c:v>41128</c:v>
                </c:pt>
                <c:pt idx="603">
                  <c:v>41129</c:v>
                </c:pt>
                <c:pt idx="604">
                  <c:v>41130</c:v>
                </c:pt>
                <c:pt idx="605">
                  <c:v>41131</c:v>
                </c:pt>
                <c:pt idx="606">
                  <c:v>41134</c:v>
                </c:pt>
                <c:pt idx="607">
                  <c:v>41135</c:v>
                </c:pt>
                <c:pt idx="608">
                  <c:v>41136</c:v>
                </c:pt>
                <c:pt idx="609">
                  <c:v>41137</c:v>
                </c:pt>
                <c:pt idx="610">
                  <c:v>41138</c:v>
                </c:pt>
                <c:pt idx="611">
                  <c:v>41141</c:v>
                </c:pt>
                <c:pt idx="612">
                  <c:v>41142</c:v>
                </c:pt>
                <c:pt idx="613">
                  <c:v>41143</c:v>
                </c:pt>
                <c:pt idx="614">
                  <c:v>41144</c:v>
                </c:pt>
                <c:pt idx="615">
                  <c:v>41145</c:v>
                </c:pt>
                <c:pt idx="616">
                  <c:v>41149</c:v>
                </c:pt>
                <c:pt idx="617">
                  <c:v>41150</c:v>
                </c:pt>
                <c:pt idx="618">
                  <c:v>41151</c:v>
                </c:pt>
                <c:pt idx="619">
                  <c:v>41152</c:v>
                </c:pt>
                <c:pt idx="620">
                  <c:v>41155</c:v>
                </c:pt>
                <c:pt idx="621">
                  <c:v>41156</c:v>
                </c:pt>
                <c:pt idx="622">
                  <c:v>41157</c:v>
                </c:pt>
                <c:pt idx="623">
                  <c:v>41158</c:v>
                </c:pt>
                <c:pt idx="624">
                  <c:v>41159</c:v>
                </c:pt>
                <c:pt idx="625">
                  <c:v>41162</c:v>
                </c:pt>
                <c:pt idx="626">
                  <c:v>41163</c:v>
                </c:pt>
                <c:pt idx="627">
                  <c:v>41164</c:v>
                </c:pt>
                <c:pt idx="628">
                  <c:v>41165</c:v>
                </c:pt>
                <c:pt idx="629">
                  <c:v>41166</c:v>
                </c:pt>
                <c:pt idx="630">
                  <c:v>41169</c:v>
                </c:pt>
                <c:pt idx="631">
                  <c:v>41170</c:v>
                </c:pt>
                <c:pt idx="632">
                  <c:v>41171</c:v>
                </c:pt>
                <c:pt idx="633">
                  <c:v>41172</c:v>
                </c:pt>
                <c:pt idx="634">
                  <c:v>41173</c:v>
                </c:pt>
                <c:pt idx="635">
                  <c:v>41176</c:v>
                </c:pt>
                <c:pt idx="636">
                  <c:v>41177</c:v>
                </c:pt>
                <c:pt idx="637">
                  <c:v>41178</c:v>
                </c:pt>
                <c:pt idx="638">
                  <c:v>41179</c:v>
                </c:pt>
                <c:pt idx="639">
                  <c:v>41180</c:v>
                </c:pt>
              </c:numCache>
            </c:numRef>
          </c:cat>
          <c:val>
            <c:numRef>
              <c:f>'График 2.3.2'!$C$5:$C$644</c:f>
              <c:numCache>
                <c:formatCode>0.00</c:formatCode>
                <c:ptCount val="640"/>
                <c:pt idx="0">
                  <c:v>0.76919759128859155</c:v>
                </c:pt>
                <c:pt idx="1">
                  <c:v>0.74644543443437983</c:v>
                </c:pt>
                <c:pt idx="2">
                  <c:v>0.72662336350266377</c:v>
                </c:pt>
                <c:pt idx="3">
                  <c:v>0.73692371848066385</c:v>
                </c:pt>
                <c:pt idx="4">
                  <c:v>0.82042035901064048</c:v>
                </c:pt>
                <c:pt idx="5">
                  <c:v>0.80970219863746484</c:v>
                </c:pt>
                <c:pt idx="6">
                  <c:v>0.87221869402685259</c:v>
                </c:pt>
                <c:pt idx="7">
                  <c:v>0.87904724070856499</c:v>
                </c:pt>
                <c:pt idx="8">
                  <c:v>0.87797376615028799</c:v>
                </c:pt>
                <c:pt idx="9">
                  <c:v>0.90066921151266288</c:v>
                </c:pt>
                <c:pt idx="10">
                  <c:v>0.88443060780565852</c:v>
                </c:pt>
                <c:pt idx="11">
                  <c:v>0.85975353786945474</c:v>
                </c:pt>
                <c:pt idx="12">
                  <c:v>0.87015096466066444</c:v>
                </c:pt>
                <c:pt idx="13">
                  <c:v>0.87340911452807179</c:v>
                </c:pt>
                <c:pt idx="14">
                  <c:v>0.82085775496433366</c:v>
                </c:pt>
                <c:pt idx="15">
                  <c:v>0.77636374788348572</c:v>
                </c:pt>
                <c:pt idx="16">
                  <c:v>0.79260279489289553</c:v>
                </c:pt>
                <c:pt idx="17">
                  <c:v>0.8441892087347993</c:v>
                </c:pt>
                <c:pt idx="18">
                  <c:v>0.68510041669549682</c:v>
                </c:pt>
                <c:pt idx="19">
                  <c:v>0.69434438418690236</c:v>
                </c:pt>
                <c:pt idx="20">
                  <c:v>0.69380471753486295</c:v>
                </c:pt>
                <c:pt idx="21">
                  <c:v>0.69244684660392219</c:v>
                </c:pt>
                <c:pt idx="22">
                  <c:v>0.66192746044710526</c:v>
                </c:pt>
                <c:pt idx="23">
                  <c:v>0.65489875473364401</c:v>
                </c:pt>
                <c:pt idx="24">
                  <c:v>0.65103469639196998</c:v>
                </c:pt>
                <c:pt idx="25">
                  <c:v>0.70158589257039639</c:v>
                </c:pt>
                <c:pt idx="26">
                  <c:v>0.73152490949396332</c:v>
                </c:pt>
                <c:pt idx="27">
                  <c:v>0.74917212930122901</c:v>
                </c:pt>
                <c:pt idx="28">
                  <c:v>0.76357094160283423</c:v>
                </c:pt>
                <c:pt idx="29">
                  <c:v>0.93081233057870794</c:v>
                </c:pt>
                <c:pt idx="30">
                  <c:v>0.89871588284641302</c:v>
                </c:pt>
                <c:pt idx="31">
                  <c:v>0.90224179033868679</c:v>
                </c:pt>
                <c:pt idx="32">
                  <c:v>0.93636480516220999</c:v>
                </c:pt>
                <c:pt idx="33">
                  <c:v>1.065025270128237</c:v>
                </c:pt>
                <c:pt idx="34">
                  <c:v>1.2644991767020932</c:v>
                </c:pt>
                <c:pt idx="35">
                  <c:v>1.3644236753881023</c:v>
                </c:pt>
                <c:pt idx="36">
                  <c:v>1.3283467883223143</c:v>
                </c:pt>
                <c:pt idx="37">
                  <c:v>1.3297343609017727</c:v>
                </c:pt>
                <c:pt idx="38">
                  <c:v>1.0600050633600211</c:v>
                </c:pt>
                <c:pt idx="39">
                  <c:v>1.05478998498746</c:v>
                </c:pt>
                <c:pt idx="40">
                  <c:v>1.067989731376759</c:v>
                </c:pt>
                <c:pt idx="41">
                  <c:v>1.2087485597331935</c:v>
                </c:pt>
                <c:pt idx="42">
                  <c:v>1.0968773951376023</c:v>
                </c:pt>
                <c:pt idx="43">
                  <c:v>1.2152896050201552</c:v>
                </c:pt>
                <c:pt idx="44">
                  <c:v>1.219583354255422</c:v>
                </c:pt>
                <c:pt idx="45">
                  <c:v>1.3121140841216907</c:v>
                </c:pt>
                <c:pt idx="46">
                  <c:v>1.2553575009533806</c:v>
                </c:pt>
                <c:pt idx="47">
                  <c:v>1.3907503204378182</c:v>
                </c:pt>
                <c:pt idx="48">
                  <c:v>1.5082982172754278</c:v>
                </c:pt>
                <c:pt idx="49">
                  <c:v>1.5022253762354052</c:v>
                </c:pt>
                <c:pt idx="50">
                  <c:v>1.3499673432779953</c:v>
                </c:pt>
                <c:pt idx="51">
                  <c:v>1.4626425691256397</c:v>
                </c:pt>
                <c:pt idx="52">
                  <c:v>1.4300842422908806</c:v>
                </c:pt>
                <c:pt idx="53">
                  <c:v>1.3992837663384385</c:v>
                </c:pt>
                <c:pt idx="54">
                  <c:v>1.4689960058495966</c:v>
                </c:pt>
                <c:pt idx="55">
                  <c:v>1.5823131004639066</c:v>
                </c:pt>
                <c:pt idx="56">
                  <c:v>1.5813784272191174</c:v>
                </c:pt>
                <c:pt idx="57">
                  <c:v>1.6163115329605113</c:v>
                </c:pt>
                <c:pt idx="58">
                  <c:v>1.6066017176274934</c:v>
                </c:pt>
                <c:pt idx="59">
                  <c:v>1.6324875248825954</c:v>
                </c:pt>
                <c:pt idx="60">
                  <c:v>1.6103399368147446</c:v>
                </c:pt>
                <c:pt idx="61">
                  <c:v>1.6174222498436217</c:v>
                </c:pt>
                <c:pt idx="62">
                  <c:v>1.5826086667511903</c:v>
                </c:pt>
                <c:pt idx="63">
                  <c:v>1.5840836003130141</c:v>
                </c:pt>
                <c:pt idx="64">
                  <c:v>1.5759773654572427</c:v>
                </c:pt>
                <c:pt idx="65">
                  <c:v>1.49469865920867</c:v>
                </c:pt>
                <c:pt idx="66">
                  <c:v>1.4746618489575134</c:v>
                </c:pt>
                <c:pt idx="67">
                  <c:v>1.524485703595658</c:v>
                </c:pt>
                <c:pt idx="68">
                  <c:v>1.4209156933570455</c:v>
                </c:pt>
                <c:pt idx="69">
                  <c:v>1.4645661579033198</c:v>
                </c:pt>
                <c:pt idx="70">
                  <c:v>1.4910107020719403</c:v>
                </c:pt>
                <c:pt idx="71">
                  <c:v>1.4795644446510647</c:v>
                </c:pt>
                <c:pt idx="72">
                  <c:v>1.4631942429705957</c:v>
                </c:pt>
                <c:pt idx="73">
                  <c:v>1.4831390278476229</c:v>
                </c:pt>
                <c:pt idx="74">
                  <c:v>1.4419909457083655</c:v>
                </c:pt>
                <c:pt idx="75">
                  <c:v>1.4328498392068036</c:v>
                </c:pt>
                <c:pt idx="76">
                  <c:v>1.3310535021553274</c:v>
                </c:pt>
                <c:pt idx="77">
                  <c:v>1.4504426196284892</c:v>
                </c:pt>
                <c:pt idx="78">
                  <c:v>1.4419415374004174</c:v>
                </c:pt>
                <c:pt idx="79">
                  <c:v>1.4229318072675476</c:v>
                </c:pt>
                <c:pt idx="80">
                  <c:v>1.4103624923394942</c:v>
                </c:pt>
                <c:pt idx="81">
                  <c:v>1.4117679515187023</c:v>
                </c:pt>
                <c:pt idx="82">
                  <c:v>1.3778711196169948</c:v>
                </c:pt>
                <c:pt idx="83">
                  <c:v>1.3511460417380348</c:v>
                </c:pt>
                <c:pt idx="84">
                  <c:v>1.3435760952556679</c:v>
                </c:pt>
                <c:pt idx="85">
                  <c:v>1.2808682790779451</c:v>
                </c:pt>
                <c:pt idx="86">
                  <c:v>1.3038850675380393</c:v>
                </c:pt>
                <c:pt idx="87">
                  <c:v>1.2495523550361001</c:v>
                </c:pt>
                <c:pt idx="88">
                  <c:v>1.2928465740456385</c:v>
                </c:pt>
                <c:pt idx="89">
                  <c:v>1.1995948643227199</c:v>
                </c:pt>
                <c:pt idx="90">
                  <c:v>1.1877546268036334</c:v>
                </c:pt>
                <c:pt idx="91">
                  <c:v>1.1642252576379093</c:v>
                </c:pt>
                <c:pt idx="92">
                  <c:v>1.2064580805750356</c:v>
                </c:pt>
                <c:pt idx="93">
                  <c:v>1.1915586794748423</c:v>
                </c:pt>
                <c:pt idx="94">
                  <c:v>1.1768623548602331</c:v>
                </c:pt>
                <c:pt idx="95">
                  <c:v>1.1959324423547604</c:v>
                </c:pt>
                <c:pt idx="96">
                  <c:v>1.0935131041232067</c:v>
                </c:pt>
                <c:pt idx="97">
                  <c:v>1.079487503443497</c:v>
                </c:pt>
                <c:pt idx="98">
                  <c:v>1.0294074535626829</c:v>
                </c:pt>
                <c:pt idx="99">
                  <c:v>1.0186741816409786</c:v>
                </c:pt>
                <c:pt idx="100">
                  <c:v>1.0039493657692251</c:v>
                </c:pt>
                <c:pt idx="101">
                  <c:v>1.0133110631692492</c:v>
                </c:pt>
                <c:pt idx="102">
                  <c:v>1.0433287254578594</c:v>
                </c:pt>
                <c:pt idx="103">
                  <c:v>1.0862573040712666</c:v>
                </c:pt>
                <c:pt idx="104">
                  <c:v>1.0212139815808867</c:v>
                </c:pt>
                <c:pt idx="105">
                  <c:v>1.0381126682939739</c:v>
                </c:pt>
                <c:pt idx="106">
                  <c:v>0.98777825863710444</c:v>
                </c:pt>
                <c:pt idx="107">
                  <c:v>0.91060695728815055</c:v>
                </c:pt>
                <c:pt idx="108">
                  <c:v>0.90673029923069559</c:v>
                </c:pt>
                <c:pt idx="109">
                  <c:v>0.88246739845071431</c:v>
                </c:pt>
                <c:pt idx="110">
                  <c:v>0.88962972381274685</c:v>
                </c:pt>
                <c:pt idx="111">
                  <c:v>0.93724475810744012</c:v>
                </c:pt>
                <c:pt idx="112">
                  <c:v>0.91546892654367018</c:v>
                </c:pt>
                <c:pt idx="113">
                  <c:v>0.90290716751682143</c:v>
                </c:pt>
                <c:pt idx="114">
                  <c:v>0.88806624083874275</c:v>
                </c:pt>
                <c:pt idx="115">
                  <c:v>0.89556770307887623</c:v>
                </c:pt>
                <c:pt idx="116">
                  <c:v>0.8922971067359462</c:v>
                </c:pt>
                <c:pt idx="117">
                  <c:v>0.87238574847084904</c:v>
                </c:pt>
                <c:pt idx="118">
                  <c:v>0.87567584591862491</c:v>
                </c:pt>
                <c:pt idx="119">
                  <c:v>0.87074868033976571</c:v>
                </c:pt>
                <c:pt idx="120">
                  <c:v>0.8817818097537431</c:v>
                </c:pt>
                <c:pt idx="121">
                  <c:v>0.88672542585636638</c:v>
                </c:pt>
                <c:pt idx="122">
                  <c:v>0.8876981194193414</c:v>
                </c:pt>
                <c:pt idx="123">
                  <c:v>0.87029623436480241</c:v>
                </c:pt>
                <c:pt idx="124">
                  <c:v>0.84902087938913051</c:v>
                </c:pt>
                <c:pt idx="125">
                  <c:v>0.82564469002553187</c:v>
                </c:pt>
                <c:pt idx="126">
                  <c:v>0.83373038991453474</c:v>
                </c:pt>
                <c:pt idx="127">
                  <c:v>0.84511001232922145</c:v>
                </c:pt>
                <c:pt idx="128">
                  <c:v>0.8522449094769744</c:v>
                </c:pt>
                <c:pt idx="129">
                  <c:v>0.86357070328642993</c:v>
                </c:pt>
                <c:pt idx="130">
                  <c:v>0.84822604355903186</c:v>
                </c:pt>
                <c:pt idx="131">
                  <c:v>0.8250116747238414</c:v>
                </c:pt>
                <c:pt idx="132">
                  <c:v>0.84845340341831665</c:v>
                </c:pt>
                <c:pt idx="133">
                  <c:v>0.80027679594596735</c:v>
                </c:pt>
                <c:pt idx="134">
                  <c:v>0.79096328510769509</c:v>
                </c:pt>
                <c:pt idx="135">
                  <c:v>0.7799468170857311</c:v>
                </c:pt>
                <c:pt idx="136">
                  <c:v>0.77608210037008996</c:v>
                </c:pt>
                <c:pt idx="137">
                  <c:v>0.80101912718448243</c:v>
                </c:pt>
                <c:pt idx="138">
                  <c:v>0.80165737331027209</c:v>
                </c:pt>
                <c:pt idx="139">
                  <c:v>0.77483362426973157</c:v>
                </c:pt>
                <c:pt idx="140">
                  <c:v>0.73176763809024492</c:v>
                </c:pt>
                <c:pt idx="141">
                  <c:v>0.73274027737569836</c:v>
                </c:pt>
                <c:pt idx="142">
                  <c:v>0.7372335495144311</c:v>
                </c:pt>
                <c:pt idx="143">
                  <c:v>0.73533107529142527</c:v>
                </c:pt>
                <c:pt idx="144">
                  <c:v>0.74337678549285524</c:v>
                </c:pt>
                <c:pt idx="145">
                  <c:v>0.75361460510022349</c:v>
                </c:pt>
                <c:pt idx="146">
                  <c:v>0.73970383131937512</c:v>
                </c:pt>
                <c:pt idx="147">
                  <c:v>0.72528828213499863</c:v>
                </c:pt>
                <c:pt idx="148">
                  <c:v>0.74023492923175094</c:v>
                </c:pt>
                <c:pt idx="149">
                  <c:v>0.73841392916858872</c:v>
                </c:pt>
                <c:pt idx="150">
                  <c:v>0.7849798572654656</c:v>
                </c:pt>
                <c:pt idx="151">
                  <c:v>0.75619048438895797</c:v>
                </c:pt>
                <c:pt idx="152">
                  <c:v>0.74894108006827254</c:v>
                </c:pt>
                <c:pt idx="153">
                  <c:v>0.72418474580276615</c:v>
                </c:pt>
                <c:pt idx="154">
                  <c:v>0.73603912416973127</c:v>
                </c:pt>
                <c:pt idx="155">
                  <c:v>0.73603912416973127</c:v>
                </c:pt>
                <c:pt idx="156">
                  <c:v>0.74680286465368906</c:v>
                </c:pt>
                <c:pt idx="157">
                  <c:v>0.7740700398605016</c:v>
                </c:pt>
                <c:pt idx="158">
                  <c:v>0.77657710289043003</c:v>
                </c:pt>
                <c:pt idx="159">
                  <c:v>0.74185547977152821</c:v>
                </c:pt>
                <c:pt idx="160">
                  <c:v>0.74185547977152821</c:v>
                </c:pt>
                <c:pt idx="161">
                  <c:v>0.76324590087783095</c:v>
                </c:pt>
                <c:pt idx="162">
                  <c:v>0.75885877023226156</c:v>
                </c:pt>
                <c:pt idx="163">
                  <c:v>0.75810754923130697</c:v>
                </c:pt>
                <c:pt idx="164">
                  <c:v>0.74417031485821683</c:v>
                </c:pt>
                <c:pt idx="165">
                  <c:v>0.73317207770317738</c:v>
                </c:pt>
                <c:pt idx="166">
                  <c:v>0.72995155460246575</c:v>
                </c:pt>
                <c:pt idx="167">
                  <c:v>0.74764760763203153</c:v>
                </c:pt>
                <c:pt idx="168">
                  <c:v>0.75137327846112623</c:v>
                </c:pt>
                <c:pt idx="169">
                  <c:v>0.75336030290330491</c:v>
                </c:pt>
                <c:pt idx="170">
                  <c:v>0.75106528967258335</c:v>
                </c:pt>
                <c:pt idx="171">
                  <c:v>0.72628856434172762</c:v>
                </c:pt>
                <c:pt idx="172">
                  <c:v>0.72702315522017003</c:v>
                </c:pt>
                <c:pt idx="173">
                  <c:v>0.72690562067961872</c:v>
                </c:pt>
                <c:pt idx="174">
                  <c:v>0.71988330992629823</c:v>
                </c:pt>
                <c:pt idx="175">
                  <c:v>0.71288718402788254</c:v>
                </c:pt>
                <c:pt idx="176">
                  <c:v>0.7535971760719935</c:v>
                </c:pt>
                <c:pt idx="177">
                  <c:v>0.76724674367515844</c:v>
                </c:pt>
                <c:pt idx="178">
                  <c:v>0.78608377495244341</c:v>
                </c:pt>
                <c:pt idx="179">
                  <c:v>0.8009941366683806</c:v>
                </c:pt>
                <c:pt idx="180">
                  <c:v>0.83590992086987481</c:v>
                </c:pt>
                <c:pt idx="181">
                  <c:v>0.83944494355469712</c:v>
                </c:pt>
                <c:pt idx="182">
                  <c:v>0.80242902527577464</c:v>
                </c:pt>
                <c:pt idx="183">
                  <c:v>0.80035472148132492</c:v>
                </c:pt>
                <c:pt idx="184">
                  <c:v>0.77308811769581132</c:v>
                </c:pt>
                <c:pt idx="185">
                  <c:v>0.75746391286591885</c:v>
                </c:pt>
                <c:pt idx="186">
                  <c:v>0.7586972208749474</c:v>
                </c:pt>
                <c:pt idx="187">
                  <c:v>0.75154199535103228</c:v>
                </c:pt>
                <c:pt idx="188">
                  <c:v>0.75154199535103228</c:v>
                </c:pt>
                <c:pt idx="189">
                  <c:v>0.71506504105547641</c:v>
                </c:pt>
                <c:pt idx="190">
                  <c:v>0.79613562784115288</c:v>
                </c:pt>
                <c:pt idx="191">
                  <c:v>0.7453333789635499</c:v>
                </c:pt>
                <c:pt idx="192">
                  <c:v>0.74698726886758071</c:v>
                </c:pt>
                <c:pt idx="193">
                  <c:v>0.7315756586896105</c:v>
                </c:pt>
                <c:pt idx="194">
                  <c:v>0.74159165939973604</c:v>
                </c:pt>
                <c:pt idx="195">
                  <c:v>0.71688656004393181</c:v>
                </c:pt>
                <c:pt idx="196">
                  <c:v>0.70279941583837746</c:v>
                </c:pt>
                <c:pt idx="197">
                  <c:v>0.70279941583837746</c:v>
                </c:pt>
                <c:pt idx="198">
                  <c:v>0.72727191594740148</c:v>
                </c:pt>
                <c:pt idx="199">
                  <c:v>0.75571349633683482</c:v>
                </c:pt>
                <c:pt idx="200">
                  <c:v>0.75774970075969961</c:v>
                </c:pt>
                <c:pt idx="201">
                  <c:v>0.73930068462086429</c:v>
                </c:pt>
                <c:pt idx="202">
                  <c:v>0.83390093886022787</c:v>
                </c:pt>
                <c:pt idx="203">
                  <c:v>0.70272960037377596</c:v>
                </c:pt>
                <c:pt idx="204">
                  <c:v>0.64641696881306321</c:v>
                </c:pt>
                <c:pt idx="205">
                  <c:v>0.64664752713386031</c:v>
                </c:pt>
                <c:pt idx="206">
                  <c:v>0.6554174855631314</c:v>
                </c:pt>
                <c:pt idx="207">
                  <c:v>0.65870308488048934</c:v>
                </c:pt>
                <c:pt idx="208">
                  <c:v>0.63829743872165734</c:v>
                </c:pt>
                <c:pt idx="209">
                  <c:v>0.62824056715413978</c:v>
                </c:pt>
                <c:pt idx="210">
                  <c:v>0.6201492980603085</c:v>
                </c:pt>
                <c:pt idx="211">
                  <c:v>0.62120243019920407</c:v>
                </c:pt>
                <c:pt idx="212">
                  <c:v>0.6206285338852251</c:v>
                </c:pt>
                <c:pt idx="213">
                  <c:v>0.60849677836590432</c:v>
                </c:pt>
                <c:pt idx="214">
                  <c:v>0.65199344379086255</c:v>
                </c:pt>
                <c:pt idx="215">
                  <c:v>0.62873270499690581</c:v>
                </c:pt>
                <c:pt idx="216">
                  <c:v>0.64884670623298013</c:v>
                </c:pt>
                <c:pt idx="217">
                  <c:v>0.68307168846750499</c:v>
                </c:pt>
                <c:pt idx="218">
                  <c:v>0.66274877589863879</c:v>
                </c:pt>
                <c:pt idx="219">
                  <c:v>0.65592841784982303</c:v>
                </c:pt>
                <c:pt idx="220">
                  <c:v>0.66217002264050562</c:v>
                </c:pt>
                <c:pt idx="221">
                  <c:v>0.68336465298254456</c:v>
                </c:pt>
                <c:pt idx="222">
                  <c:v>0.67357847032097862</c:v>
                </c:pt>
                <c:pt idx="223">
                  <c:v>0.66722944628421943</c:v>
                </c:pt>
                <c:pt idx="224">
                  <c:v>0.66276130142663714</c:v>
                </c:pt>
                <c:pt idx="225">
                  <c:v>0.65158486703924767</c:v>
                </c:pt>
                <c:pt idx="226">
                  <c:v>0.6495711118520231</c:v>
                </c:pt>
                <c:pt idx="227">
                  <c:v>0.60643903808923816</c:v>
                </c:pt>
                <c:pt idx="228">
                  <c:v>0.61159003458666716</c:v>
                </c:pt>
                <c:pt idx="229">
                  <c:v>0.58671726267411284</c:v>
                </c:pt>
                <c:pt idx="230">
                  <c:v>0.5862757720612406</c:v>
                </c:pt>
                <c:pt idx="231">
                  <c:v>0.58715875328699552</c:v>
                </c:pt>
                <c:pt idx="232">
                  <c:v>0.56870150578509748</c:v>
                </c:pt>
                <c:pt idx="233">
                  <c:v>0.5549188851453184</c:v>
                </c:pt>
                <c:pt idx="234">
                  <c:v>0.54358088540270799</c:v>
                </c:pt>
                <c:pt idx="235">
                  <c:v>0.54613151524399739</c:v>
                </c:pt>
                <c:pt idx="236">
                  <c:v>0.54121705556288591</c:v>
                </c:pt>
                <c:pt idx="237">
                  <c:v>0.54419346738366214</c:v>
                </c:pt>
                <c:pt idx="238">
                  <c:v>0.54825396810034088</c:v>
                </c:pt>
                <c:pt idx="239">
                  <c:v>0.63788988305369831</c:v>
                </c:pt>
                <c:pt idx="240">
                  <c:v>0.63880426679859936</c:v>
                </c:pt>
                <c:pt idx="241">
                  <c:v>0.66085385967981747</c:v>
                </c:pt>
                <c:pt idx="242">
                  <c:v>0.61875520377248083</c:v>
                </c:pt>
                <c:pt idx="243">
                  <c:v>0.61649279258621381</c:v>
                </c:pt>
                <c:pt idx="244">
                  <c:v>0.57764127255431363</c:v>
                </c:pt>
                <c:pt idx="245">
                  <c:v>0.57527850834164451</c:v>
                </c:pt>
                <c:pt idx="246">
                  <c:v>0.57044366916983402</c:v>
                </c:pt>
                <c:pt idx="247">
                  <c:v>0.56868554583463404</c:v>
                </c:pt>
                <c:pt idx="248">
                  <c:v>0.56956460750223514</c:v>
                </c:pt>
                <c:pt idx="249">
                  <c:v>0.58923513700982233</c:v>
                </c:pt>
                <c:pt idx="250">
                  <c:v>0.65818610946603306</c:v>
                </c:pt>
                <c:pt idx="251">
                  <c:v>0.66271492139902533</c:v>
                </c:pt>
                <c:pt idx="252">
                  <c:v>0.67492083849522277</c:v>
                </c:pt>
                <c:pt idx="253">
                  <c:v>0.69865767207812346</c:v>
                </c:pt>
                <c:pt idx="254">
                  <c:v>0.68565196270389883</c:v>
                </c:pt>
                <c:pt idx="255">
                  <c:v>0.68027920401728292</c:v>
                </c:pt>
                <c:pt idx="256">
                  <c:v>0.63713805475323682</c:v>
                </c:pt>
                <c:pt idx="257">
                  <c:v>0.62593593073080678</c:v>
                </c:pt>
                <c:pt idx="258">
                  <c:v>0.62593593073080678</c:v>
                </c:pt>
                <c:pt idx="259">
                  <c:v>0.66346476625985895</c:v>
                </c:pt>
                <c:pt idx="260">
                  <c:v>0.59684401960392353</c:v>
                </c:pt>
                <c:pt idx="261">
                  <c:v>0.61287006106024666</c:v>
                </c:pt>
                <c:pt idx="262">
                  <c:v>0.62630124088072425</c:v>
                </c:pt>
                <c:pt idx="263">
                  <c:v>0.64213866316167234</c:v>
                </c:pt>
                <c:pt idx="264">
                  <c:v>0.7332674874706171</c:v>
                </c:pt>
                <c:pt idx="265">
                  <c:v>0.61138267325232709</c:v>
                </c:pt>
                <c:pt idx="266">
                  <c:v>0.62093808021194175</c:v>
                </c:pt>
                <c:pt idx="267">
                  <c:v>0.59134734781881471</c:v>
                </c:pt>
                <c:pt idx="268">
                  <c:v>0.57862606195262045</c:v>
                </c:pt>
                <c:pt idx="269">
                  <c:v>0.57818219127584425</c:v>
                </c:pt>
                <c:pt idx="270">
                  <c:v>0.63776146975538062</c:v>
                </c:pt>
                <c:pt idx="271">
                  <c:v>0.63476654795107224</c:v>
                </c:pt>
                <c:pt idx="272">
                  <c:v>0.63338427634908379</c:v>
                </c:pt>
                <c:pt idx="273">
                  <c:v>0.63246276194775675</c:v>
                </c:pt>
                <c:pt idx="274">
                  <c:v>0.62647291833914398</c:v>
                </c:pt>
                <c:pt idx="275">
                  <c:v>0.62647291833914398</c:v>
                </c:pt>
                <c:pt idx="276">
                  <c:v>0.61099326347991112</c:v>
                </c:pt>
                <c:pt idx="277">
                  <c:v>0.62416913233582827</c:v>
                </c:pt>
                <c:pt idx="278">
                  <c:v>0.59791509842608193</c:v>
                </c:pt>
                <c:pt idx="279">
                  <c:v>0.57724878461918361</c:v>
                </c:pt>
                <c:pt idx="280">
                  <c:v>0.67249564228359526</c:v>
                </c:pt>
                <c:pt idx="281">
                  <c:v>0.66604642435059014</c:v>
                </c:pt>
                <c:pt idx="282">
                  <c:v>0.66462851250008348</c:v>
                </c:pt>
                <c:pt idx="283">
                  <c:v>0.70338359485046231</c:v>
                </c:pt>
                <c:pt idx="284">
                  <c:v>0.66703772517625515</c:v>
                </c:pt>
                <c:pt idx="285">
                  <c:v>0.68380895029659361</c:v>
                </c:pt>
                <c:pt idx="286">
                  <c:v>0.70193337017468105</c:v>
                </c:pt>
                <c:pt idx="287">
                  <c:v>0.67852302037271661</c:v>
                </c:pt>
                <c:pt idx="288">
                  <c:v>0.69658137844456824</c:v>
                </c:pt>
                <c:pt idx="289">
                  <c:v>0.68162877372487474</c:v>
                </c:pt>
                <c:pt idx="290">
                  <c:v>0.71943548726293005</c:v>
                </c:pt>
                <c:pt idx="291">
                  <c:v>0.71234382314839451</c:v>
                </c:pt>
                <c:pt idx="292">
                  <c:v>0.70282604686247363</c:v>
                </c:pt>
                <c:pt idx="293">
                  <c:v>0.70282604686247363</c:v>
                </c:pt>
                <c:pt idx="294">
                  <c:v>0.66723035189898061</c:v>
                </c:pt>
                <c:pt idx="295">
                  <c:v>0.641941922891901</c:v>
                </c:pt>
                <c:pt idx="296">
                  <c:v>0.63476655320814923</c:v>
                </c:pt>
                <c:pt idx="297">
                  <c:v>0.6460045063628348</c:v>
                </c:pt>
                <c:pt idx="298">
                  <c:v>0.65466647178334991</c:v>
                </c:pt>
                <c:pt idx="299">
                  <c:v>0.65418872774646042</c:v>
                </c:pt>
                <c:pt idx="300">
                  <c:v>0.6507618382038336</c:v>
                </c:pt>
                <c:pt idx="301">
                  <c:v>0.64226584246385232</c:v>
                </c:pt>
                <c:pt idx="302">
                  <c:v>0.64226584246385232</c:v>
                </c:pt>
                <c:pt idx="303">
                  <c:v>0.64226584246385232</c:v>
                </c:pt>
                <c:pt idx="304">
                  <c:v>0.67448234948291108</c:v>
                </c:pt>
                <c:pt idx="305">
                  <c:v>0.68143160060285779</c:v>
                </c:pt>
                <c:pt idx="306">
                  <c:v>0.67924128588214128</c:v>
                </c:pt>
                <c:pt idx="307">
                  <c:v>0.64480240918504528</c:v>
                </c:pt>
                <c:pt idx="308">
                  <c:v>0.64852616028559362</c:v>
                </c:pt>
                <c:pt idx="309">
                  <c:v>0.65609588324932999</c:v>
                </c:pt>
                <c:pt idx="310">
                  <c:v>0.65609588324932999</c:v>
                </c:pt>
                <c:pt idx="311">
                  <c:v>0.68156469657216445</c:v>
                </c:pt>
                <c:pt idx="312">
                  <c:v>0.6885385164087432</c:v>
                </c:pt>
                <c:pt idx="313">
                  <c:v>0.67559076134761753</c:v>
                </c:pt>
                <c:pt idx="314">
                  <c:v>0.70243828483140236</c:v>
                </c:pt>
                <c:pt idx="315">
                  <c:v>0.78572895369033158</c:v>
                </c:pt>
                <c:pt idx="316">
                  <c:v>0.78572895369033158</c:v>
                </c:pt>
                <c:pt idx="317">
                  <c:v>0.80420981482604015</c:v>
                </c:pt>
                <c:pt idx="318">
                  <c:v>0.77318311497673409</c:v>
                </c:pt>
                <c:pt idx="319">
                  <c:v>0.77421030287824233</c:v>
                </c:pt>
                <c:pt idx="320">
                  <c:v>0.63471087003254567</c:v>
                </c:pt>
                <c:pt idx="321">
                  <c:v>0.63825688059660779</c:v>
                </c:pt>
                <c:pt idx="322">
                  <c:v>0.6406208876393138</c:v>
                </c:pt>
                <c:pt idx="323">
                  <c:v>0.6406208876393138</c:v>
                </c:pt>
                <c:pt idx="324">
                  <c:v>0.63920248341368802</c:v>
                </c:pt>
                <c:pt idx="325">
                  <c:v>0.6396752848222278</c:v>
                </c:pt>
                <c:pt idx="326">
                  <c:v>0.6401480862307698</c:v>
                </c:pt>
                <c:pt idx="327">
                  <c:v>0.6401480862307698</c:v>
                </c:pt>
                <c:pt idx="328">
                  <c:v>0.6406208876393138</c:v>
                </c:pt>
                <c:pt idx="329">
                  <c:v>0.64085728834358635</c:v>
                </c:pt>
                <c:pt idx="330">
                  <c:v>0.6413300897521248</c:v>
                </c:pt>
                <c:pt idx="331">
                  <c:v>0.6437687570144317</c:v>
                </c:pt>
                <c:pt idx="332">
                  <c:v>0.79408870217758998</c:v>
                </c:pt>
                <c:pt idx="333">
                  <c:v>0.77785815014341697</c:v>
                </c:pt>
                <c:pt idx="334">
                  <c:v>0.79666567532061849</c:v>
                </c:pt>
                <c:pt idx="335">
                  <c:v>0.76074682124953696</c:v>
                </c:pt>
                <c:pt idx="336">
                  <c:v>0.80233501623528936</c:v>
                </c:pt>
                <c:pt idx="337">
                  <c:v>0.85598015040360798</c:v>
                </c:pt>
                <c:pt idx="338">
                  <c:v>0.82745927468993097</c:v>
                </c:pt>
                <c:pt idx="339">
                  <c:v>0.84298489820825084</c:v>
                </c:pt>
                <c:pt idx="340">
                  <c:v>0.81443528979132274</c:v>
                </c:pt>
                <c:pt idx="341">
                  <c:v>0.81948526506062591</c:v>
                </c:pt>
                <c:pt idx="342">
                  <c:v>0.77213198791243287</c:v>
                </c:pt>
                <c:pt idx="343">
                  <c:v>0.82503410780827635</c:v>
                </c:pt>
                <c:pt idx="344">
                  <c:v>0.86537849261119826</c:v>
                </c:pt>
                <c:pt idx="345">
                  <c:v>0.8903006338413999</c:v>
                </c:pt>
                <c:pt idx="346">
                  <c:v>0.84364407646603667</c:v>
                </c:pt>
                <c:pt idx="347">
                  <c:v>0.85501265880184896</c:v>
                </c:pt>
                <c:pt idx="348">
                  <c:v>0.89540157291866418</c:v>
                </c:pt>
                <c:pt idx="349">
                  <c:v>0.90435456786153079</c:v>
                </c:pt>
                <c:pt idx="350">
                  <c:v>0.93337855470401032</c:v>
                </c:pt>
                <c:pt idx="351">
                  <c:v>0.87407829498362721</c:v>
                </c:pt>
                <c:pt idx="352">
                  <c:v>1.1032819824555671</c:v>
                </c:pt>
                <c:pt idx="353">
                  <c:v>1.0916853959743156</c:v>
                </c:pt>
                <c:pt idx="354">
                  <c:v>1.4415613979816446</c:v>
                </c:pt>
                <c:pt idx="355">
                  <c:v>1.5865513071239619</c:v>
                </c:pt>
                <c:pt idx="356">
                  <c:v>1.3525889368984818</c:v>
                </c:pt>
                <c:pt idx="357">
                  <c:v>1.3258729606892907</c:v>
                </c:pt>
                <c:pt idx="358">
                  <c:v>1.2634279953013183</c:v>
                </c:pt>
                <c:pt idx="359">
                  <c:v>1.2666876392434494</c:v>
                </c:pt>
                <c:pt idx="360">
                  <c:v>1.3369395657085033</c:v>
                </c:pt>
                <c:pt idx="361">
                  <c:v>1.3231425515220248</c:v>
                </c:pt>
                <c:pt idx="362">
                  <c:v>1.2008215261987503</c:v>
                </c:pt>
                <c:pt idx="363">
                  <c:v>1.1290335558999063</c:v>
                </c:pt>
                <c:pt idx="364">
                  <c:v>1.1243820312945303</c:v>
                </c:pt>
                <c:pt idx="365">
                  <c:v>1.1306114438665071</c:v>
                </c:pt>
                <c:pt idx="366">
                  <c:v>1.0905461538554952</c:v>
                </c:pt>
                <c:pt idx="367">
                  <c:v>1.0851334383042159</c:v>
                </c:pt>
                <c:pt idx="368">
                  <c:v>1.0624326667114188</c:v>
                </c:pt>
                <c:pt idx="369">
                  <c:v>1.1306799450861416</c:v>
                </c:pt>
                <c:pt idx="370">
                  <c:v>1.1525414629775672</c:v>
                </c:pt>
                <c:pt idx="371">
                  <c:v>1.1697553774777978</c:v>
                </c:pt>
                <c:pt idx="372">
                  <c:v>1.1624640280205725</c:v>
                </c:pt>
                <c:pt idx="373">
                  <c:v>1.237134760383122</c:v>
                </c:pt>
                <c:pt idx="374">
                  <c:v>1.2963727565650109</c:v>
                </c:pt>
                <c:pt idx="375">
                  <c:v>1.3695309903350021</c:v>
                </c:pt>
                <c:pt idx="376">
                  <c:v>1.3731993561460771</c:v>
                </c:pt>
                <c:pt idx="377">
                  <c:v>1.3115566202508853</c:v>
                </c:pt>
                <c:pt idx="378">
                  <c:v>1.4080385815941421</c:v>
                </c:pt>
                <c:pt idx="379">
                  <c:v>1.3880840140685278</c:v>
                </c:pt>
                <c:pt idx="380">
                  <c:v>1.4084059206313766</c:v>
                </c:pt>
                <c:pt idx="381">
                  <c:v>1.4397191774841667</c:v>
                </c:pt>
                <c:pt idx="382">
                  <c:v>1.4197958966105442</c:v>
                </c:pt>
                <c:pt idx="383">
                  <c:v>1.4595007953997592</c:v>
                </c:pt>
                <c:pt idx="384">
                  <c:v>1.4006180279711282</c:v>
                </c:pt>
                <c:pt idx="385">
                  <c:v>1.721692162102654</c:v>
                </c:pt>
                <c:pt idx="386">
                  <c:v>1.6707498971990922</c:v>
                </c:pt>
                <c:pt idx="387">
                  <c:v>1.6326636685117903</c:v>
                </c:pt>
                <c:pt idx="388">
                  <c:v>1.6603440356231145</c:v>
                </c:pt>
                <c:pt idx="389">
                  <c:v>1.7531601127999221</c:v>
                </c:pt>
                <c:pt idx="390">
                  <c:v>1.8436602306510639</c:v>
                </c:pt>
                <c:pt idx="391">
                  <c:v>1.7899280484587643</c:v>
                </c:pt>
                <c:pt idx="392">
                  <c:v>1.8231760674284061</c:v>
                </c:pt>
                <c:pt idx="393">
                  <c:v>2.1060251463953299</c:v>
                </c:pt>
                <c:pt idx="394">
                  <c:v>2.1408921765634039</c:v>
                </c:pt>
                <c:pt idx="395">
                  <c:v>2.0154681537420216</c:v>
                </c:pt>
                <c:pt idx="396">
                  <c:v>2.0823454514633553</c:v>
                </c:pt>
                <c:pt idx="397">
                  <c:v>1.9348893848555346</c:v>
                </c:pt>
                <c:pt idx="398">
                  <c:v>1.8925261770782562</c:v>
                </c:pt>
                <c:pt idx="399">
                  <c:v>1.9330075324787499</c:v>
                </c:pt>
                <c:pt idx="400">
                  <c:v>1.8311419421213273</c:v>
                </c:pt>
                <c:pt idx="401">
                  <c:v>1.9386446823316978</c:v>
                </c:pt>
                <c:pt idx="402">
                  <c:v>1.9412398493613323</c:v>
                </c:pt>
                <c:pt idx="403">
                  <c:v>1.9102616025011923</c:v>
                </c:pt>
                <c:pt idx="404">
                  <c:v>1.9501144983396332</c:v>
                </c:pt>
                <c:pt idx="405">
                  <c:v>1.8931386586055412</c:v>
                </c:pt>
                <c:pt idx="406">
                  <c:v>1.8933071152508592</c:v>
                </c:pt>
                <c:pt idx="407">
                  <c:v>1.8473238026574865</c:v>
                </c:pt>
                <c:pt idx="408">
                  <c:v>1.7913401765826849</c:v>
                </c:pt>
                <c:pt idx="409">
                  <c:v>1.7146602609892416</c:v>
                </c:pt>
                <c:pt idx="410">
                  <c:v>1.755019124305063</c:v>
                </c:pt>
                <c:pt idx="411">
                  <c:v>1.8602498412220969</c:v>
                </c:pt>
                <c:pt idx="412">
                  <c:v>1.835079928847172</c:v>
                </c:pt>
                <c:pt idx="413">
                  <c:v>1.8398692851888723</c:v>
                </c:pt>
                <c:pt idx="414">
                  <c:v>1.8624285399907237</c:v>
                </c:pt>
                <c:pt idx="415">
                  <c:v>1.8415807741851444</c:v>
                </c:pt>
                <c:pt idx="416">
                  <c:v>1.8175195108678572</c:v>
                </c:pt>
                <c:pt idx="417">
                  <c:v>1.8126884725575989</c:v>
                </c:pt>
                <c:pt idx="418">
                  <c:v>1.8689851266122304</c:v>
                </c:pt>
                <c:pt idx="419">
                  <c:v>1.825804462226543</c:v>
                </c:pt>
                <c:pt idx="420">
                  <c:v>1.8930717657808516</c:v>
                </c:pt>
                <c:pt idx="421">
                  <c:v>1.9027919925959047</c:v>
                </c:pt>
                <c:pt idx="422">
                  <c:v>1.8423975858965398</c:v>
                </c:pt>
                <c:pt idx="423">
                  <c:v>1.7415744453077555</c:v>
                </c:pt>
                <c:pt idx="424">
                  <c:v>1.849918984143013</c:v>
                </c:pt>
                <c:pt idx="425">
                  <c:v>1.6825886104488599</c:v>
                </c:pt>
                <c:pt idx="426">
                  <c:v>1.6470718637676112</c:v>
                </c:pt>
                <c:pt idx="427">
                  <c:v>1.6564670417013683</c:v>
                </c:pt>
                <c:pt idx="428">
                  <c:v>1.8420298600260714</c:v>
                </c:pt>
                <c:pt idx="429">
                  <c:v>1.9371719783102184</c:v>
                </c:pt>
                <c:pt idx="430">
                  <c:v>1.955723256465431</c:v>
                </c:pt>
                <c:pt idx="431">
                  <c:v>2.0407703241707078</c:v>
                </c:pt>
                <c:pt idx="432">
                  <c:v>2.0422098912395108</c:v>
                </c:pt>
                <c:pt idx="433">
                  <c:v>1.9388391198049275</c:v>
                </c:pt>
                <c:pt idx="434">
                  <c:v>1.8137711927780602</c:v>
                </c:pt>
                <c:pt idx="435">
                  <c:v>1.9751752217532714</c:v>
                </c:pt>
                <c:pt idx="436">
                  <c:v>1.9822043242540328</c:v>
                </c:pt>
                <c:pt idx="437">
                  <c:v>1.9736493266227746</c:v>
                </c:pt>
                <c:pt idx="438">
                  <c:v>1.9750781757334188</c:v>
                </c:pt>
                <c:pt idx="439">
                  <c:v>2.0145478636237626</c:v>
                </c:pt>
                <c:pt idx="440">
                  <c:v>2.0421003182028201</c:v>
                </c:pt>
                <c:pt idx="441">
                  <c:v>2.0629130947099781</c:v>
                </c:pt>
                <c:pt idx="442">
                  <c:v>2.0834716971963276</c:v>
                </c:pt>
                <c:pt idx="443">
                  <c:v>2.1301320666625303</c:v>
                </c:pt>
                <c:pt idx="444">
                  <c:v>2.136820859454029</c:v>
                </c:pt>
                <c:pt idx="445">
                  <c:v>2.1427664530464776</c:v>
                </c:pt>
                <c:pt idx="446">
                  <c:v>2.1247133347629847</c:v>
                </c:pt>
                <c:pt idx="447">
                  <c:v>2.1127765398036029</c:v>
                </c:pt>
                <c:pt idx="448">
                  <c:v>2.165624098887573</c:v>
                </c:pt>
                <c:pt idx="449">
                  <c:v>1.9460369948407426</c:v>
                </c:pt>
                <c:pt idx="450">
                  <c:v>1.9863919448412819</c:v>
                </c:pt>
                <c:pt idx="451">
                  <c:v>1.9762640645132001</c:v>
                </c:pt>
                <c:pt idx="452">
                  <c:v>1.9903602765767503</c:v>
                </c:pt>
                <c:pt idx="453">
                  <c:v>1.9931706995241307</c:v>
                </c:pt>
                <c:pt idx="454">
                  <c:v>2.1356549067592732</c:v>
                </c:pt>
                <c:pt idx="455">
                  <c:v>2.1479737186484154</c:v>
                </c:pt>
                <c:pt idx="456">
                  <c:v>2.1727445329554738</c:v>
                </c:pt>
                <c:pt idx="457">
                  <c:v>2.2322659531081688</c:v>
                </c:pt>
                <c:pt idx="458">
                  <c:v>2.2289247173055906</c:v>
                </c:pt>
                <c:pt idx="459">
                  <c:v>2.1886877954888329</c:v>
                </c:pt>
                <c:pt idx="460">
                  <c:v>2.131867016213008</c:v>
                </c:pt>
                <c:pt idx="461">
                  <c:v>2.0271681461038993</c:v>
                </c:pt>
                <c:pt idx="462">
                  <c:v>2.0598693536879482</c:v>
                </c:pt>
                <c:pt idx="463">
                  <c:v>2.0575509964174903</c:v>
                </c:pt>
                <c:pt idx="464">
                  <c:v>2.0334812953438099</c:v>
                </c:pt>
                <c:pt idx="465">
                  <c:v>2.0574060990880882</c:v>
                </c:pt>
                <c:pt idx="466">
                  <c:v>2.0572612017586782</c:v>
                </c:pt>
                <c:pt idx="467">
                  <c:v>1.9393488613891363</c:v>
                </c:pt>
                <c:pt idx="468">
                  <c:v>1.9102074329287313</c:v>
                </c:pt>
                <c:pt idx="469">
                  <c:v>1.9209739605838485</c:v>
                </c:pt>
                <c:pt idx="470">
                  <c:v>1.8668685728584391</c:v>
                </c:pt>
                <c:pt idx="471">
                  <c:v>1.8410073491335774</c:v>
                </c:pt>
                <c:pt idx="472">
                  <c:v>1.8052926108728085</c:v>
                </c:pt>
                <c:pt idx="473">
                  <c:v>1.8926091285962352</c:v>
                </c:pt>
                <c:pt idx="474">
                  <c:v>1.8857078327795747</c:v>
                </c:pt>
                <c:pt idx="475">
                  <c:v>1.8799107442935732</c:v>
                </c:pt>
                <c:pt idx="476">
                  <c:v>1.6921621449229489</c:v>
                </c:pt>
                <c:pt idx="477">
                  <c:v>1.6884213599076316</c:v>
                </c:pt>
                <c:pt idx="478">
                  <c:v>1.6766515757969063</c:v>
                </c:pt>
                <c:pt idx="479">
                  <c:v>1.6171594028522418</c:v>
                </c:pt>
                <c:pt idx="480">
                  <c:v>1.412856388629105</c:v>
                </c:pt>
                <c:pt idx="481">
                  <c:v>1.3905693834515369</c:v>
                </c:pt>
                <c:pt idx="482">
                  <c:v>1.3457361124971423</c:v>
                </c:pt>
                <c:pt idx="483">
                  <c:v>1.3017864784600635</c:v>
                </c:pt>
                <c:pt idx="484">
                  <c:v>1.2757486609637279</c:v>
                </c:pt>
                <c:pt idx="485">
                  <c:v>1.3484372210145414</c:v>
                </c:pt>
                <c:pt idx="486">
                  <c:v>1.3334711288022483</c:v>
                </c:pt>
                <c:pt idx="487">
                  <c:v>1.3297432918020728</c:v>
                </c:pt>
                <c:pt idx="488">
                  <c:v>1.3204475702408351</c:v>
                </c:pt>
                <c:pt idx="489">
                  <c:v>1.2653835143021293</c:v>
                </c:pt>
                <c:pt idx="490">
                  <c:v>1.2383030440088625</c:v>
                </c:pt>
                <c:pt idx="491">
                  <c:v>1.3856437213234831</c:v>
                </c:pt>
                <c:pt idx="492">
                  <c:v>1.3382908384106091</c:v>
                </c:pt>
                <c:pt idx="493">
                  <c:v>1.3123403582927229</c:v>
                </c:pt>
                <c:pt idx="494">
                  <c:v>1.3086976418464626</c:v>
                </c:pt>
                <c:pt idx="495">
                  <c:v>1.311688628940594</c:v>
                </c:pt>
                <c:pt idx="496">
                  <c:v>1.3296439778595937</c:v>
                </c:pt>
                <c:pt idx="497">
                  <c:v>1.3026451283665219</c:v>
                </c:pt>
                <c:pt idx="498">
                  <c:v>1.439745733656574</c:v>
                </c:pt>
                <c:pt idx="499">
                  <c:v>1.3019116401469417</c:v>
                </c:pt>
                <c:pt idx="500">
                  <c:v>1.3019116401469417</c:v>
                </c:pt>
                <c:pt idx="501">
                  <c:v>1.3019116401469417</c:v>
                </c:pt>
                <c:pt idx="502">
                  <c:v>1.323514556423945</c:v>
                </c:pt>
                <c:pt idx="503">
                  <c:v>1.4325905970823012</c:v>
                </c:pt>
                <c:pt idx="504">
                  <c:v>1.4036185364045335</c:v>
                </c:pt>
                <c:pt idx="505">
                  <c:v>1.4001125046015406</c:v>
                </c:pt>
                <c:pt idx="506">
                  <c:v>1.3994112982409423</c:v>
                </c:pt>
                <c:pt idx="507">
                  <c:v>1.3048966437986214</c:v>
                </c:pt>
                <c:pt idx="508">
                  <c:v>1.409055544484767</c:v>
                </c:pt>
                <c:pt idx="509">
                  <c:v>1.409055544484767</c:v>
                </c:pt>
                <c:pt idx="510">
                  <c:v>1.3235219709802362</c:v>
                </c:pt>
                <c:pt idx="511">
                  <c:v>1.2933270651833584</c:v>
                </c:pt>
                <c:pt idx="512">
                  <c:v>1.3675377553166821</c:v>
                </c:pt>
                <c:pt idx="513">
                  <c:v>1.3563324098235725</c:v>
                </c:pt>
                <c:pt idx="514">
                  <c:v>1.3540335489359445</c:v>
                </c:pt>
                <c:pt idx="515">
                  <c:v>1.3534588337140354</c:v>
                </c:pt>
                <c:pt idx="516">
                  <c:v>1.4022949303050152</c:v>
                </c:pt>
                <c:pt idx="517">
                  <c:v>1.432754469051996</c:v>
                </c:pt>
                <c:pt idx="518">
                  <c:v>1.3054321895762251</c:v>
                </c:pt>
                <c:pt idx="519">
                  <c:v>1.4621283112785357</c:v>
                </c:pt>
                <c:pt idx="520">
                  <c:v>1.3401651319995862</c:v>
                </c:pt>
                <c:pt idx="521">
                  <c:v>1.4584090184778948</c:v>
                </c:pt>
                <c:pt idx="522">
                  <c:v>1.3761269358173007</c:v>
                </c:pt>
                <c:pt idx="523">
                  <c:v>1.3743888998277778</c:v>
                </c:pt>
                <c:pt idx="524">
                  <c:v>1.3643064096111539</c:v>
                </c:pt>
                <c:pt idx="525">
                  <c:v>1.2347067928610378</c:v>
                </c:pt>
                <c:pt idx="526">
                  <c:v>1.3542634350247047</c:v>
                </c:pt>
                <c:pt idx="527">
                  <c:v>1.3625753315546327</c:v>
                </c:pt>
                <c:pt idx="528">
                  <c:v>1.3816026821673186</c:v>
                </c:pt>
                <c:pt idx="529">
                  <c:v>1.28840983937233</c:v>
                </c:pt>
                <c:pt idx="530">
                  <c:v>1.2885469687844942</c:v>
                </c:pt>
                <c:pt idx="531">
                  <c:v>1.3971290178406433</c:v>
                </c:pt>
                <c:pt idx="532">
                  <c:v>1.4164217037141698</c:v>
                </c:pt>
                <c:pt idx="533">
                  <c:v>1.3875357178533578</c:v>
                </c:pt>
                <c:pt idx="534">
                  <c:v>1.3875357178533578</c:v>
                </c:pt>
                <c:pt idx="535">
                  <c:v>1.3875357178533578</c:v>
                </c:pt>
                <c:pt idx="536">
                  <c:v>1.3514012463320699</c:v>
                </c:pt>
                <c:pt idx="537">
                  <c:v>1.4187824126861428</c:v>
                </c:pt>
                <c:pt idx="538">
                  <c:v>1.4187824126861428</c:v>
                </c:pt>
                <c:pt idx="539">
                  <c:v>1.312444918492051</c:v>
                </c:pt>
                <c:pt idx="540">
                  <c:v>1.3163945364964973</c:v>
                </c:pt>
                <c:pt idx="541">
                  <c:v>1.3962825515207569</c:v>
                </c:pt>
                <c:pt idx="542">
                  <c:v>1.4070819274985387</c:v>
                </c:pt>
                <c:pt idx="543">
                  <c:v>1.4302908689245264</c:v>
                </c:pt>
                <c:pt idx="544">
                  <c:v>1.4528119598176761</c:v>
                </c:pt>
                <c:pt idx="545">
                  <c:v>1.5304030836120921</c:v>
                </c:pt>
                <c:pt idx="546">
                  <c:v>1.4040084724525221</c:v>
                </c:pt>
                <c:pt idx="547">
                  <c:v>1.5785404195567283</c:v>
                </c:pt>
                <c:pt idx="548">
                  <c:v>1.5747406341044154</c:v>
                </c:pt>
                <c:pt idx="549">
                  <c:v>1.5117780381441555</c:v>
                </c:pt>
                <c:pt idx="550">
                  <c:v>1.5359812816931573</c:v>
                </c:pt>
                <c:pt idx="551">
                  <c:v>1.5490912346314345</c:v>
                </c:pt>
                <c:pt idx="552">
                  <c:v>1.545024077555742</c:v>
                </c:pt>
                <c:pt idx="553">
                  <c:v>1.5470569119364752</c:v>
                </c:pt>
                <c:pt idx="554">
                  <c:v>1.5470569119364752</c:v>
                </c:pt>
                <c:pt idx="555">
                  <c:v>1.5777285811301653</c:v>
                </c:pt>
                <c:pt idx="556">
                  <c:v>1.5797853477344135</c:v>
                </c:pt>
                <c:pt idx="557">
                  <c:v>1.8545085600655677</c:v>
                </c:pt>
                <c:pt idx="558">
                  <c:v>2.1313774567455246</c:v>
                </c:pt>
                <c:pt idx="559">
                  <c:v>2.0932173599946569</c:v>
                </c:pt>
                <c:pt idx="560">
                  <c:v>2.118358436452223</c:v>
                </c:pt>
                <c:pt idx="561">
                  <c:v>2.0337433732842265</c:v>
                </c:pt>
                <c:pt idx="562">
                  <c:v>2.1436875244008555</c:v>
                </c:pt>
                <c:pt idx="563">
                  <c:v>2.1142175878156877</c:v>
                </c:pt>
                <c:pt idx="564">
                  <c:v>2.1816524545016933</c:v>
                </c:pt>
                <c:pt idx="565">
                  <c:v>2.0929184550944324</c:v>
                </c:pt>
                <c:pt idx="566">
                  <c:v>2.1542129670444456</c:v>
                </c:pt>
                <c:pt idx="567">
                  <c:v>2.129562779125354</c:v>
                </c:pt>
                <c:pt idx="568">
                  <c:v>2.140347536689617</c:v>
                </c:pt>
                <c:pt idx="569">
                  <c:v>2.2024998718875755</c:v>
                </c:pt>
                <c:pt idx="570">
                  <c:v>1.8859324455452389</c:v>
                </c:pt>
                <c:pt idx="571">
                  <c:v>1.905066571054308</c:v>
                </c:pt>
                <c:pt idx="572">
                  <c:v>1.790534126394244</c:v>
                </c:pt>
                <c:pt idx="573">
                  <c:v>1.8958362371241155</c:v>
                </c:pt>
                <c:pt idx="574">
                  <c:v>1.9536562497410408</c:v>
                </c:pt>
                <c:pt idx="575">
                  <c:v>1.9536562497410408</c:v>
                </c:pt>
                <c:pt idx="576">
                  <c:v>1.8986375297356091</c:v>
                </c:pt>
                <c:pt idx="577">
                  <c:v>1.8004889348197475</c:v>
                </c:pt>
                <c:pt idx="578">
                  <c:v>1.7961008875017708</c:v>
                </c:pt>
                <c:pt idx="579">
                  <c:v>1.8648290834687535</c:v>
                </c:pt>
                <c:pt idx="580">
                  <c:v>1.8648290834687535</c:v>
                </c:pt>
                <c:pt idx="581">
                  <c:v>2.0494091694508909</c:v>
                </c:pt>
                <c:pt idx="582">
                  <c:v>2.06129962081756</c:v>
                </c:pt>
                <c:pt idx="583">
                  <c:v>1.962726976843955</c:v>
                </c:pt>
                <c:pt idx="584">
                  <c:v>1.9728700662177285</c:v>
                </c:pt>
                <c:pt idx="585">
                  <c:v>2.0457254183401754</c:v>
                </c:pt>
                <c:pt idx="586">
                  <c:v>2.079990325331122</c:v>
                </c:pt>
                <c:pt idx="587">
                  <c:v>2.0324238533698917</c:v>
                </c:pt>
                <c:pt idx="588">
                  <c:v>2.0206379292687329</c:v>
                </c:pt>
                <c:pt idx="589">
                  <c:v>1.9950158733928216</c:v>
                </c:pt>
                <c:pt idx="590">
                  <c:v>1.9942905123191017</c:v>
                </c:pt>
                <c:pt idx="591">
                  <c:v>2.0516845217427435</c:v>
                </c:pt>
                <c:pt idx="592">
                  <c:v>1.6825369750307666</c:v>
                </c:pt>
                <c:pt idx="593">
                  <c:v>1.9481411644941078</c:v>
                </c:pt>
                <c:pt idx="594">
                  <c:v>1.8408560960607501</c:v>
                </c:pt>
                <c:pt idx="595">
                  <c:v>1.8364299384005141</c:v>
                </c:pt>
                <c:pt idx="596">
                  <c:v>1.9783543574176932</c:v>
                </c:pt>
                <c:pt idx="597">
                  <c:v>1.8356224739906404</c:v>
                </c:pt>
                <c:pt idx="598">
                  <c:v>1.9894290651001283</c:v>
                </c:pt>
                <c:pt idx="599">
                  <c:v>1.9911815393932906</c:v>
                </c:pt>
                <c:pt idx="600">
                  <c:v>2.0232232681219418</c:v>
                </c:pt>
                <c:pt idx="601">
                  <c:v>1.8291272747451135</c:v>
                </c:pt>
                <c:pt idx="602">
                  <c:v>1.985085319548153</c:v>
                </c:pt>
                <c:pt idx="603">
                  <c:v>1.821553992035104</c:v>
                </c:pt>
                <c:pt idx="604">
                  <c:v>1.9495172319313814</c:v>
                </c:pt>
                <c:pt idx="605">
                  <c:v>1.904024295488508</c:v>
                </c:pt>
                <c:pt idx="606">
                  <c:v>1.8696264177806188</c:v>
                </c:pt>
                <c:pt idx="607">
                  <c:v>1.8033222242841376</c:v>
                </c:pt>
                <c:pt idx="608">
                  <c:v>1.8128989697911169</c:v>
                </c:pt>
                <c:pt idx="609">
                  <c:v>1.7896794338292645</c:v>
                </c:pt>
                <c:pt idx="610">
                  <c:v>1.778815857287722</c:v>
                </c:pt>
                <c:pt idx="611">
                  <c:v>1.8225041815616554</c:v>
                </c:pt>
                <c:pt idx="612">
                  <c:v>1.8087724676349439</c:v>
                </c:pt>
                <c:pt idx="613">
                  <c:v>1.7877591781018611</c:v>
                </c:pt>
                <c:pt idx="614">
                  <c:v>1.7863932990337053</c:v>
                </c:pt>
                <c:pt idx="615">
                  <c:v>1.9569408000311572</c:v>
                </c:pt>
                <c:pt idx="616">
                  <c:v>2.0012630822377435</c:v>
                </c:pt>
                <c:pt idx="617">
                  <c:v>2.2298508513741826</c:v>
                </c:pt>
                <c:pt idx="618">
                  <c:v>2.2282629207687923</c:v>
                </c:pt>
                <c:pt idx="619">
                  <c:v>2.2644073249875452</c:v>
                </c:pt>
                <c:pt idx="620">
                  <c:v>2.2730425371771061</c:v>
                </c:pt>
                <c:pt idx="621">
                  <c:v>2.2437837361121686</c:v>
                </c:pt>
                <c:pt idx="622">
                  <c:v>1.9910598347264137</c:v>
                </c:pt>
                <c:pt idx="623">
                  <c:v>2.2967262496887306</c:v>
                </c:pt>
                <c:pt idx="624">
                  <c:v>2.3215070901449013</c:v>
                </c:pt>
                <c:pt idx="625">
                  <c:v>2.2348414769832856</c:v>
                </c:pt>
                <c:pt idx="626">
                  <c:v>2.0842278967417189</c:v>
                </c:pt>
                <c:pt idx="627">
                  <c:v>2.079062101091</c:v>
                </c:pt>
                <c:pt idx="628">
                  <c:v>2.3788107273179753</c:v>
                </c:pt>
                <c:pt idx="629">
                  <c:v>2.2771984481320944</c:v>
                </c:pt>
                <c:pt idx="630">
                  <c:v>2.3754612808928357</c:v>
                </c:pt>
                <c:pt idx="631">
                  <c:v>2.288957083156054</c:v>
                </c:pt>
                <c:pt idx="632">
                  <c:v>2.2490193539512791</c:v>
                </c:pt>
                <c:pt idx="633">
                  <c:v>2.3086629741536737</c:v>
                </c:pt>
                <c:pt idx="634">
                  <c:v>2.2819592563165676</c:v>
                </c:pt>
                <c:pt idx="635">
                  <c:v>2.0159291503353569</c:v>
                </c:pt>
                <c:pt idx="636">
                  <c:v>1.9878339077514249</c:v>
                </c:pt>
                <c:pt idx="637">
                  <c:v>2.0340366943857529</c:v>
                </c:pt>
                <c:pt idx="638">
                  <c:v>2.0211650386849458</c:v>
                </c:pt>
                <c:pt idx="639">
                  <c:v>1.9444055519544268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44896"/>
        <c:axId val="128146432"/>
      </c:lineChart>
      <c:dateAx>
        <c:axId val="12814489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28146432"/>
        <c:crosses val="autoZero"/>
        <c:auto val="1"/>
        <c:lblOffset val="100"/>
        <c:baseTimeUnit val="days"/>
        <c:majorUnit val="3"/>
        <c:majorTimeUnit val="months"/>
      </c:dateAx>
      <c:valAx>
        <c:axId val="128146432"/>
        <c:scaling>
          <c:orientation val="minMax"/>
          <c:min val="0.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28144896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"/>
          <c:y val="0.91375573053368331"/>
          <c:w val="1"/>
          <c:h val="8.624426946631670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548923320068853E-2"/>
          <c:y val="4.3343653250773995E-2"/>
          <c:w val="0.84314192983941538"/>
          <c:h val="0.62022703818369451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2.3.3'!$D$4</c:f>
              <c:strCache>
                <c:ptCount val="1"/>
                <c:pt idx="0">
                  <c:v>Модифицированный индекс асимметрии рынка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2.3.3'!$B$5:$B$671</c:f>
              <c:numCache>
                <c:formatCode>m/d/yyyy</c:formatCode>
                <c:ptCount val="667"/>
                <c:pt idx="0">
                  <c:v>40183</c:v>
                </c:pt>
                <c:pt idx="1">
                  <c:v>40184</c:v>
                </c:pt>
                <c:pt idx="2">
                  <c:v>40188</c:v>
                </c:pt>
                <c:pt idx="3">
                  <c:v>40189</c:v>
                </c:pt>
                <c:pt idx="4">
                  <c:v>40190</c:v>
                </c:pt>
                <c:pt idx="5">
                  <c:v>40191</c:v>
                </c:pt>
                <c:pt idx="6">
                  <c:v>40192</c:v>
                </c:pt>
                <c:pt idx="7">
                  <c:v>40193</c:v>
                </c:pt>
                <c:pt idx="8">
                  <c:v>40196</c:v>
                </c:pt>
                <c:pt idx="9">
                  <c:v>40197</c:v>
                </c:pt>
                <c:pt idx="10">
                  <c:v>40198</c:v>
                </c:pt>
                <c:pt idx="11">
                  <c:v>40199</c:v>
                </c:pt>
                <c:pt idx="12">
                  <c:v>40200</c:v>
                </c:pt>
                <c:pt idx="13">
                  <c:v>40203</c:v>
                </c:pt>
                <c:pt idx="14">
                  <c:v>40204</c:v>
                </c:pt>
                <c:pt idx="15">
                  <c:v>40205</c:v>
                </c:pt>
                <c:pt idx="16">
                  <c:v>40206</c:v>
                </c:pt>
                <c:pt idx="17">
                  <c:v>40207</c:v>
                </c:pt>
                <c:pt idx="18">
                  <c:v>40210</c:v>
                </c:pt>
                <c:pt idx="19">
                  <c:v>40211</c:v>
                </c:pt>
                <c:pt idx="20">
                  <c:v>40212</c:v>
                </c:pt>
                <c:pt idx="21">
                  <c:v>40213</c:v>
                </c:pt>
                <c:pt idx="22">
                  <c:v>40214</c:v>
                </c:pt>
                <c:pt idx="23">
                  <c:v>40217</c:v>
                </c:pt>
                <c:pt idx="24">
                  <c:v>40218</c:v>
                </c:pt>
                <c:pt idx="25">
                  <c:v>40219</c:v>
                </c:pt>
                <c:pt idx="26">
                  <c:v>40220</c:v>
                </c:pt>
                <c:pt idx="27">
                  <c:v>40221</c:v>
                </c:pt>
                <c:pt idx="28">
                  <c:v>40224</c:v>
                </c:pt>
                <c:pt idx="29">
                  <c:v>40225</c:v>
                </c:pt>
                <c:pt idx="30">
                  <c:v>40226</c:v>
                </c:pt>
                <c:pt idx="31">
                  <c:v>40227</c:v>
                </c:pt>
                <c:pt idx="32">
                  <c:v>40228</c:v>
                </c:pt>
                <c:pt idx="33">
                  <c:v>40231</c:v>
                </c:pt>
                <c:pt idx="34">
                  <c:v>40232</c:v>
                </c:pt>
                <c:pt idx="35">
                  <c:v>40233</c:v>
                </c:pt>
                <c:pt idx="36">
                  <c:v>40234</c:v>
                </c:pt>
                <c:pt idx="37">
                  <c:v>40235</c:v>
                </c:pt>
                <c:pt idx="38">
                  <c:v>40238</c:v>
                </c:pt>
                <c:pt idx="39">
                  <c:v>40239</c:v>
                </c:pt>
                <c:pt idx="40">
                  <c:v>40240</c:v>
                </c:pt>
                <c:pt idx="41">
                  <c:v>40241</c:v>
                </c:pt>
                <c:pt idx="42">
                  <c:v>40242</c:v>
                </c:pt>
                <c:pt idx="43">
                  <c:v>40246</c:v>
                </c:pt>
                <c:pt idx="44">
                  <c:v>40247</c:v>
                </c:pt>
                <c:pt idx="45">
                  <c:v>40248</c:v>
                </c:pt>
                <c:pt idx="46">
                  <c:v>40249</c:v>
                </c:pt>
                <c:pt idx="47">
                  <c:v>40252</c:v>
                </c:pt>
                <c:pt idx="48">
                  <c:v>40253</c:v>
                </c:pt>
                <c:pt idx="49">
                  <c:v>40254</c:v>
                </c:pt>
                <c:pt idx="50">
                  <c:v>40255</c:v>
                </c:pt>
                <c:pt idx="51">
                  <c:v>40256</c:v>
                </c:pt>
                <c:pt idx="52">
                  <c:v>40262</c:v>
                </c:pt>
                <c:pt idx="53">
                  <c:v>40263</c:v>
                </c:pt>
                <c:pt idx="54">
                  <c:v>40266</c:v>
                </c:pt>
                <c:pt idx="55">
                  <c:v>40267</c:v>
                </c:pt>
                <c:pt idx="56">
                  <c:v>40268</c:v>
                </c:pt>
                <c:pt idx="57">
                  <c:v>40269</c:v>
                </c:pt>
                <c:pt idx="58">
                  <c:v>40270</c:v>
                </c:pt>
                <c:pt idx="59">
                  <c:v>40273</c:v>
                </c:pt>
                <c:pt idx="60">
                  <c:v>40274</c:v>
                </c:pt>
                <c:pt idx="61">
                  <c:v>40275</c:v>
                </c:pt>
                <c:pt idx="62">
                  <c:v>40276</c:v>
                </c:pt>
                <c:pt idx="63">
                  <c:v>40277</c:v>
                </c:pt>
                <c:pt idx="64">
                  <c:v>40280</c:v>
                </c:pt>
                <c:pt idx="65">
                  <c:v>40281</c:v>
                </c:pt>
                <c:pt idx="66">
                  <c:v>40282</c:v>
                </c:pt>
                <c:pt idx="67">
                  <c:v>40283</c:v>
                </c:pt>
                <c:pt idx="68">
                  <c:v>40284</c:v>
                </c:pt>
                <c:pt idx="69">
                  <c:v>40287</c:v>
                </c:pt>
                <c:pt idx="70">
                  <c:v>40288</c:v>
                </c:pt>
                <c:pt idx="71">
                  <c:v>40289</c:v>
                </c:pt>
                <c:pt idx="72">
                  <c:v>40290</c:v>
                </c:pt>
                <c:pt idx="73">
                  <c:v>40291</c:v>
                </c:pt>
                <c:pt idx="74">
                  <c:v>40294</c:v>
                </c:pt>
                <c:pt idx="75">
                  <c:v>40295</c:v>
                </c:pt>
                <c:pt idx="76">
                  <c:v>40296</c:v>
                </c:pt>
                <c:pt idx="77">
                  <c:v>40297</c:v>
                </c:pt>
                <c:pt idx="78">
                  <c:v>40298</c:v>
                </c:pt>
                <c:pt idx="79">
                  <c:v>40302</c:v>
                </c:pt>
                <c:pt idx="80">
                  <c:v>40303</c:v>
                </c:pt>
                <c:pt idx="81">
                  <c:v>40304</c:v>
                </c:pt>
                <c:pt idx="82">
                  <c:v>40305</c:v>
                </c:pt>
                <c:pt idx="83">
                  <c:v>40309</c:v>
                </c:pt>
                <c:pt idx="84">
                  <c:v>40310</c:v>
                </c:pt>
                <c:pt idx="85">
                  <c:v>40311</c:v>
                </c:pt>
                <c:pt idx="86">
                  <c:v>40312</c:v>
                </c:pt>
                <c:pt idx="87">
                  <c:v>40315</c:v>
                </c:pt>
                <c:pt idx="88">
                  <c:v>40316</c:v>
                </c:pt>
                <c:pt idx="89">
                  <c:v>40317</c:v>
                </c:pt>
                <c:pt idx="90">
                  <c:v>40318</c:v>
                </c:pt>
                <c:pt idx="91">
                  <c:v>40319</c:v>
                </c:pt>
                <c:pt idx="92">
                  <c:v>40322</c:v>
                </c:pt>
                <c:pt idx="93">
                  <c:v>40323</c:v>
                </c:pt>
                <c:pt idx="94">
                  <c:v>40324</c:v>
                </c:pt>
                <c:pt idx="95">
                  <c:v>40325</c:v>
                </c:pt>
                <c:pt idx="96">
                  <c:v>40326</c:v>
                </c:pt>
                <c:pt idx="97">
                  <c:v>40329</c:v>
                </c:pt>
                <c:pt idx="98">
                  <c:v>40330</c:v>
                </c:pt>
                <c:pt idx="99">
                  <c:v>40331</c:v>
                </c:pt>
                <c:pt idx="100">
                  <c:v>40332</c:v>
                </c:pt>
                <c:pt idx="101">
                  <c:v>40333</c:v>
                </c:pt>
                <c:pt idx="102">
                  <c:v>40336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40362</c:v>
                </c:pt>
                <c:pt idx="123">
                  <c:v>40366</c:v>
                </c:pt>
                <c:pt idx="124">
                  <c:v>40367</c:v>
                </c:pt>
                <c:pt idx="125">
                  <c:v>40368</c:v>
                </c:pt>
                <c:pt idx="126">
                  <c:v>40371</c:v>
                </c:pt>
                <c:pt idx="127">
                  <c:v>40372</c:v>
                </c:pt>
                <c:pt idx="128">
                  <c:v>40373</c:v>
                </c:pt>
                <c:pt idx="129">
                  <c:v>40374</c:v>
                </c:pt>
                <c:pt idx="130">
                  <c:v>40375</c:v>
                </c:pt>
                <c:pt idx="131">
                  <c:v>40378</c:v>
                </c:pt>
                <c:pt idx="132">
                  <c:v>40379</c:v>
                </c:pt>
                <c:pt idx="133">
                  <c:v>40380</c:v>
                </c:pt>
                <c:pt idx="134">
                  <c:v>40381</c:v>
                </c:pt>
                <c:pt idx="135">
                  <c:v>40382</c:v>
                </c:pt>
                <c:pt idx="136">
                  <c:v>40385</c:v>
                </c:pt>
                <c:pt idx="137">
                  <c:v>40386</c:v>
                </c:pt>
                <c:pt idx="138">
                  <c:v>40387</c:v>
                </c:pt>
                <c:pt idx="139">
                  <c:v>40388</c:v>
                </c:pt>
                <c:pt idx="140">
                  <c:v>40389</c:v>
                </c:pt>
                <c:pt idx="141">
                  <c:v>40392</c:v>
                </c:pt>
                <c:pt idx="142">
                  <c:v>40393</c:v>
                </c:pt>
                <c:pt idx="143">
                  <c:v>40394</c:v>
                </c:pt>
                <c:pt idx="144">
                  <c:v>40395</c:v>
                </c:pt>
                <c:pt idx="145">
                  <c:v>40396</c:v>
                </c:pt>
                <c:pt idx="146">
                  <c:v>40399</c:v>
                </c:pt>
                <c:pt idx="147">
                  <c:v>40400</c:v>
                </c:pt>
                <c:pt idx="148">
                  <c:v>40401</c:v>
                </c:pt>
                <c:pt idx="149">
                  <c:v>40402</c:v>
                </c:pt>
                <c:pt idx="150">
                  <c:v>40403</c:v>
                </c:pt>
                <c:pt idx="151">
                  <c:v>40406</c:v>
                </c:pt>
                <c:pt idx="152">
                  <c:v>40407</c:v>
                </c:pt>
                <c:pt idx="153">
                  <c:v>40408</c:v>
                </c:pt>
                <c:pt idx="154">
                  <c:v>40409</c:v>
                </c:pt>
                <c:pt idx="155">
                  <c:v>40410</c:v>
                </c:pt>
                <c:pt idx="156">
                  <c:v>40413</c:v>
                </c:pt>
                <c:pt idx="157">
                  <c:v>40414</c:v>
                </c:pt>
                <c:pt idx="158">
                  <c:v>40415</c:v>
                </c:pt>
                <c:pt idx="159">
                  <c:v>40416</c:v>
                </c:pt>
                <c:pt idx="160">
                  <c:v>40417</c:v>
                </c:pt>
                <c:pt idx="161">
                  <c:v>40421</c:v>
                </c:pt>
                <c:pt idx="162">
                  <c:v>40422</c:v>
                </c:pt>
                <c:pt idx="163">
                  <c:v>40423</c:v>
                </c:pt>
                <c:pt idx="164">
                  <c:v>40424</c:v>
                </c:pt>
                <c:pt idx="165">
                  <c:v>40427</c:v>
                </c:pt>
                <c:pt idx="166">
                  <c:v>40428</c:v>
                </c:pt>
                <c:pt idx="167">
                  <c:v>40429</c:v>
                </c:pt>
                <c:pt idx="168">
                  <c:v>40430</c:v>
                </c:pt>
                <c:pt idx="169">
                  <c:v>40431</c:v>
                </c:pt>
                <c:pt idx="170">
                  <c:v>40434</c:v>
                </c:pt>
                <c:pt idx="171">
                  <c:v>40435</c:v>
                </c:pt>
                <c:pt idx="172">
                  <c:v>40436</c:v>
                </c:pt>
                <c:pt idx="173">
                  <c:v>40437</c:v>
                </c:pt>
                <c:pt idx="174">
                  <c:v>40438</c:v>
                </c:pt>
                <c:pt idx="175">
                  <c:v>40441</c:v>
                </c:pt>
                <c:pt idx="176">
                  <c:v>40442</c:v>
                </c:pt>
                <c:pt idx="177">
                  <c:v>40443</c:v>
                </c:pt>
                <c:pt idx="178">
                  <c:v>40444</c:v>
                </c:pt>
                <c:pt idx="179">
                  <c:v>40445</c:v>
                </c:pt>
                <c:pt idx="180">
                  <c:v>40448</c:v>
                </c:pt>
                <c:pt idx="181">
                  <c:v>40449</c:v>
                </c:pt>
                <c:pt idx="182">
                  <c:v>40450</c:v>
                </c:pt>
                <c:pt idx="183">
                  <c:v>40451</c:v>
                </c:pt>
                <c:pt idx="184">
                  <c:v>40452</c:v>
                </c:pt>
                <c:pt idx="185">
                  <c:v>40455</c:v>
                </c:pt>
                <c:pt idx="186">
                  <c:v>40456</c:v>
                </c:pt>
                <c:pt idx="187">
                  <c:v>40457</c:v>
                </c:pt>
                <c:pt idx="188">
                  <c:v>40458</c:v>
                </c:pt>
                <c:pt idx="189">
                  <c:v>40459</c:v>
                </c:pt>
                <c:pt idx="190">
                  <c:v>40462</c:v>
                </c:pt>
                <c:pt idx="191">
                  <c:v>40463</c:v>
                </c:pt>
                <c:pt idx="192">
                  <c:v>40464</c:v>
                </c:pt>
                <c:pt idx="193">
                  <c:v>40465</c:v>
                </c:pt>
                <c:pt idx="194">
                  <c:v>40466</c:v>
                </c:pt>
                <c:pt idx="195">
                  <c:v>40469</c:v>
                </c:pt>
                <c:pt idx="196">
                  <c:v>40470</c:v>
                </c:pt>
                <c:pt idx="197">
                  <c:v>40471</c:v>
                </c:pt>
                <c:pt idx="198">
                  <c:v>40472</c:v>
                </c:pt>
                <c:pt idx="199">
                  <c:v>40473</c:v>
                </c:pt>
                <c:pt idx="200">
                  <c:v>40476</c:v>
                </c:pt>
                <c:pt idx="201">
                  <c:v>40477</c:v>
                </c:pt>
                <c:pt idx="202">
                  <c:v>40478</c:v>
                </c:pt>
                <c:pt idx="203">
                  <c:v>40479</c:v>
                </c:pt>
                <c:pt idx="204">
                  <c:v>40480</c:v>
                </c:pt>
                <c:pt idx="205">
                  <c:v>40483</c:v>
                </c:pt>
                <c:pt idx="206">
                  <c:v>40484</c:v>
                </c:pt>
                <c:pt idx="207">
                  <c:v>40485</c:v>
                </c:pt>
                <c:pt idx="208">
                  <c:v>40486</c:v>
                </c:pt>
                <c:pt idx="209">
                  <c:v>40487</c:v>
                </c:pt>
                <c:pt idx="210">
                  <c:v>40490</c:v>
                </c:pt>
                <c:pt idx="211">
                  <c:v>40491</c:v>
                </c:pt>
                <c:pt idx="212">
                  <c:v>40492</c:v>
                </c:pt>
                <c:pt idx="213">
                  <c:v>40493</c:v>
                </c:pt>
                <c:pt idx="214">
                  <c:v>40494</c:v>
                </c:pt>
                <c:pt idx="215">
                  <c:v>40497</c:v>
                </c:pt>
                <c:pt idx="216">
                  <c:v>40499</c:v>
                </c:pt>
                <c:pt idx="217">
                  <c:v>40500</c:v>
                </c:pt>
                <c:pt idx="218">
                  <c:v>40501</c:v>
                </c:pt>
                <c:pt idx="219">
                  <c:v>40504</c:v>
                </c:pt>
                <c:pt idx="220">
                  <c:v>40505</c:v>
                </c:pt>
                <c:pt idx="221">
                  <c:v>40506</c:v>
                </c:pt>
                <c:pt idx="222">
                  <c:v>40507</c:v>
                </c:pt>
                <c:pt idx="223">
                  <c:v>40508</c:v>
                </c:pt>
                <c:pt idx="224">
                  <c:v>40511</c:v>
                </c:pt>
                <c:pt idx="225">
                  <c:v>40512</c:v>
                </c:pt>
                <c:pt idx="226">
                  <c:v>40513</c:v>
                </c:pt>
                <c:pt idx="227">
                  <c:v>40514</c:v>
                </c:pt>
                <c:pt idx="228">
                  <c:v>40515</c:v>
                </c:pt>
                <c:pt idx="229">
                  <c:v>40518</c:v>
                </c:pt>
                <c:pt idx="230">
                  <c:v>40519</c:v>
                </c:pt>
                <c:pt idx="231">
                  <c:v>40520</c:v>
                </c:pt>
                <c:pt idx="232">
                  <c:v>40521</c:v>
                </c:pt>
                <c:pt idx="233">
                  <c:v>40522</c:v>
                </c:pt>
                <c:pt idx="234">
                  <c:v>40525</c:v>
                </c:pt>
                <c:pt idx="235">
                  <c:v>40526</c:v>
                </c:pt>
                <c:pt idx="236">
                  <c:v>40527</c:v>
                </c:pt>
                <c:pt idx="237">
                  <c:v>40532</c:v>
                </c:pt>
                <c:pt idx="238">
                  <c:v>40533</c:v>
                </c:pt>
                <c:pt idx="239">
                  <c:v>40534</c:v>
                </c:pt>
                <c:pt idx="240">
                  <c:v>40535</c:v>
                </c:pt>
                <c:pt idx="241">
                  <c:v>40536</c:v>
                </c:pt>
                <c:pt idx="242">
                  <c:v>40539</c:v>
                </c:pt>
                <c:pt idx="243">
                  <c:v>40540</c:v>
                </c:pt>
                <c:pt idx="244">
                  <c:v>40541</c:v>
                </c:pt>
                <c:pt idx="245">
                  <c:v>40542</c:v>
                </c:pt>
                <c:pt idx="246">
                  <c:v>40543</c:v>
                </c:pt>
                <c:pt idx="247">
                  <c:v>40548</c:v>
                </c:pt>
                <c:pt idx="248">
                  <c:v>40549</c:v>
                </c:pt>
                <c:pt idx="249">
                  <c:v>40553</c:v>
                </c:pt>
                <c:pt idx="250">
                  <c:v>40554</c:v>
                </c:pt>
                <c:pt idx="251">
                  <c:v>40555</c:v>
                </c:pt>
                <c:pt idx="252">
                  <c:v>40556</c:v>
                </c:pt>
                <c:pt idx="253">
                  <c:v>40557</c:v>
                </c:pt>
                <c:pt idx="254">
                  <c:v>40560</c:v>
                </c:pt>
                <c:pt idx="255">
                  <c:v>40561</c:v>
                </c:pt>
                <c:pt idx="256">
                  <c:v>40562</c:v>
                </c:pt>
                <c:pt idx="257">
                  <c:v>40563</c:v>
                </c:pt>
                <c:pt idx="258">
                  <c:v>40564</c:v>
                </c:pt>
                <c:pt idx="259">
                  <c:v>40567</c:v>
                </c:pt>
                <c:pt idx="260">
                  <c:v>40568</c:v>
                </c:pt>
                <c:pt idx="261">
                  <c:v>40569</c:v>
                </c:pt>
                <c:pt idx="262">
                  <c:v>40570</c:v>
                </c:pt>
                <c:pt idx="263">
                  <c:v>40571</c:v>
                </c:pt>
                <c:pt idx="264">
                  <c:v>40574</c:v>
                </c:pt>
                <c:pt idx="265">
                  <c:v>40575</c:v>
                </c:pt>
                <c:pt idx="266">
                  <c:v>40576</c:v>
                </c:pt>
                <c:pt idx="267">
                  <c:v>40577</c:v>
                </c:pt>
                <c:pt idx="268">
                  <c:v>40578</c:v>
                </c:pt>
                <c:pt idx="269">
                  <c:v>40581</c:v>
                </c:pt>
                <c:pt idx="270">
                  <c:v>40582</c:v>
                </c:pt>
                <c:pt idx="271">
                  <c:v>40583</c:v>
                </c:pt>
                <c:pt idx="272">
                  <c:v>40584</c:v>
                </c:pt>
                <c:pt idx="273">
                  <c:v>40585</c:v>
                </c:pt>
                <c:pt idx="274">
                  <c:v>40588</c:v>
                </c:pt>
                <c:pt idx="275">
                  <c:v>40589</c:v>
                </c:pt>
                <c:pt idx="276">
                  <c:v>40590</c:v>
                </c:pt>
                <c:pt idx="277">
                  <c:v>40591</c:v>
                </c:pt>
                <c:pt idx="278">
                  <c:v>40592</c:v>
                </c:pt>
                <c:pt idx="279">
                  <c:v>40595</c:v>
                </c:pt>
                <c:pt idx="280">
                  <c:v>40596</c:v>
                </c:pt>
                <c:pt idx="281">
                  <c:v>40597</c:v>
                </c:pt>
                <c:pt idx="282">
                  <c:v>40598</c:v>
                </c:pt>
                <c:pt idx="283">
                  <c:v>40599</c:v>
                </c:pt>
                <c:pt idx="284">
                  <c:v>40602</c:v>
                </c:pt>
                <c:pt idx="285">
                  <c:v>40603</c:v>
                </c:pt>
                <c:pt idx="286">
                  <c:v>40604</c:v>
                </c:pt>
                <c:pt idx="287">
                  <c:v>40605</c:v>
                </c:pt>
                <c:pt idx="288">
                  <c:v>40606</c:v>
                </c:pt>
                <c:pt idx="289">
                  <c:v>40607</c:v>
                </c:pt>
                <c:pt idx="290">
                  <c:v>40611</c:v>
                </c:pt>
                <c:pt idx="291">
                  <c:v>40612</c:v>
                </c:pt>
                <c:pt idx="292">
                  <c:v>40613</c:v>
                </c:pt>
                <c:pt idx="293">
                  <c:v>40616</c:v>
                </c:pt>
                <c:pt idx="294">
                  <c:v>40617</c:v>
                </c:pt>
                <c:pt idx="295">
                  <c:v>40618</c:v>
                </c:pt>
                <c:pt idx="296">
                  <c:v>40619</c:v>
                </c:pt>
                <c:pt idx="297">
                  <c:v>40620</c:v>
                </c:pt>
                <c:pt idx="298">
                  <c:v>40626</c:v>
                </c:pt>
                <c:pt idx="299">
                  <c:v>40627</c:v>
                </c:pt>
                <c:pt idx="300">
                  <c:v>40630</c:v>
                </c:pt>
                <c:pt idx="301">
                  <c:v>40631</c:v>
                </c:pt>
                <c:pt idx="302">
                  <c:v>40632</c:v>
                </c:pt>
                <c:pt idx="303">
                  <c:v>40633</c:v>
                </c:pt>
                <c:pt idx="304">
                  <c:v>40634</c:v>
                </c:pt>
                <c:pt idx="305">
                  <c:v>40637</c:v>
                </c:pt>
                <c:pt idx="306">
                  <c:v>40638</c:v>
                </c:pt>
                <c:pt idx="307">
                  <c:v>40639</c:v>
                </c:pt>
                <c:pt idx="308">
                  <c:v>40640</c:v>
                </c:pt>
                <c:pt idx="309">
                  <c:v>40641</c:v>
                </c:pt>
                <c:pt idx="310">
                  <c:v>40644</c:v>
                </c:pt>
                <c:pt idx="311">
                  <c:v>40645</c:v>
                </c:pt>
                <c:pt idx="312">
                  <c:v>40647</c:v>
                </c:pt>
                <c:pt idx="313">
                  <c:v>40648</c:v>
                </c:pt>
                <c:pt idx="314">
                  <c:v>40651</c:v>
                </c:pt>
                <c:pt idx="315">
                  <c:v>40652</c:v>
                </c:pt>
                <c:pt idx="316">
                  <c:v>40653</c:v>
                </c:pt>
                <c:pt idx="317">
                  <c:v>40654</c:v>
                </c:pt>
                <c:pt idx="318">
                  <c:v>40655</c:v>
                </c:pt>
                <c:pt idx="319">
                  <c:v>40658</c:v>
                </c:pt>
                <c:pt idx="320">
                  <c:v>40659</c:v>
                </c:pt>
                <c:pt idx="321">
                  <c:v>40660</c:v>
                </c:pt>
                <c:pt idx="322">
                  <c:v>40661</c:v>
                </c:pt>
                <c:pt idx="323">
                  <c:v>40662</c:v>
                </c:pt>
                <c:pt idx="324">
                  <c:v>40666</c:v>
                </c:pt>
                <c:pt idx="325">
                  <c:v>40667</c:v>
                </c:pt>
                <c:pt idx="326">
                  <c:v>40668</c:v>
                </c:pt>
                <c:pt idx="327">
                  <c:v>40669</c:v>
                </c:pt>
                <c:pt idx="328">
                  <c:v>40673</c:v>
                </c:pt>
                <c:pt idx="329">
                  <c:v>40674</c:v>
                </c:pt>
                <c:pt idx="330">
                  <c:v>40675</c:v>
                </c:pt>
                <c:pt idx="331">
                  <c:v>40676</c:v>
                </c:pt>
                <c:pt idx="332">
                  <c:v>40679</c:v>
                </c:pt>
                <c:pt idx="333">
                  <c:v>40680</c:v>
                </c:pt>
                <c:pt idx="334">
                  <c:v>40681</c:v>
                </c:pt>
                <c:pt idx="335">
                  <c:v>40682</c:v>
                </c:pt>
                <c:pt idx="336">
                  <c:v>40683</c:v>
                </c:pt>
                <c:pt idx="337">
                  <c:v>40686</c:v>
                </c:pt>
                <c:pt idx="338">
                  <c:v>40687</c:v>
                </c:pt>
                <c:pt idx="339">
                  <c:v>40688</c:v>
                </c:pt>
                <c:pt idx="340">
                  <c:v>40689</c:v>
                </c:pt>
                <c:pt idx="341">
                  <c:v>40690</c:v>
                </c:pt>
                <c:pt idx="342">
                  <c:v>40693</c:v>
                </c:pt>
                <c:pt idx="343">
                  <c:v>40694</c:v>
                </c:pt>
                <c:pt idx="344">
                  <c:v>40695</c:v>
                </c:pt>
                <c:pt idx="345">
                  <c:v>40696</c:v>
                </c:pt>
                <c:pt idx="346">
                  <c:v>40697</c:v>
                </c:pt>
                <c:pt idx="347">
                  <c:v>40700</c:v>
                </c:pt>
                <c:pt idx="348">
                  <c:v>40701</c:v>
                </c:pt>
                <c:pt idx="349">
                  <c:v>40702</c:v>
                </c:pt>
                <c:pt idx="350">
                  <c:v>40703</c:v>
                </c:pt>
                <c:pt idx="351">
                  <c:v>40704</c:v>
                </c:pt>
                <c:pt idx="352">
                  <c:v>40707</c:v>
                </c:pt>
                <c:pt idx="353">
                  <c:v>40708</c:v>
                </c:pt>
                <c:pt idx="354">
                  <c:v>40709</c:v>
                </c:pt>
                <c:pt idx="355">
                  <c:v>40710</c:v>
                </c:pt>
                <c:pt idx="356">
                  <c:v>40711</c:v>
                </c:pt>
                <c:pt idx="357">
                  <c:v>40714</c:v>
                </c:pt>
                <c:pt idx="358">
                  <c:v>40715</c:v>
                </c:pt>
                <c:pt idx="359">
                  <c:v>40716</c:v>
                </c:pt>
                <c:pt idx="360">
                  <c:v>40717</c:v>
                </c:pt>
                <c:pt idx="361">
                  <c:v>40718</c:v>
                </c:pt>
                <c:pt idx="362">
                  <c:v>40721</c:v>
                </c:pt>
                <c:pt idx="363">
                  <c:v>40722</c:v>
                </c:pt>
                <c:pt idx="364">
                  <c:v>40723</c:v>
                </c:pt>
                <c:pt idx="365">
                  <c:v>40724</c:v>
                </c:pt>
                <c:pt idx="366">
                  <c:v>40725</c:v>
                </c:pt>
                <c:pt idx="367">
                  <c:v>40728</c:v>
                </c:pt>
                <c:pt idx="368">
                  <c:v>40729</c:v>
                </c:pt>
                <c:pt idx="369">
                  <c:v>40731</c:v>
                </c:pt>
                <c:pt idx="370">
                  <c:v>40732</c:v>
                </c:pt>
                <c:pt idx="371">
                  <c:v>40735</c:v>
                </c:pt>
                <c:pt idx="372">
                  <c:v>40736</c:v>
                </c:pt>
                <c:pt idx="373">
                  <c:v>40737</c:v>
                </c:pt>
                <c:pt idx="374">
                  <c:v>40738</c:v>
                </c:pt>
                <c:pt idx="375">
                  <c:v>40739</c:v>
                </c:pt>
                <c:pt idx="376">
                  <c:v>40742</c:v>
                </c:pt>
                <c:pt idx="377">
                  <c:v>40743</c:v>
                </c:pt>
                <c:pt idx="378">
                  <c:v>40744</c:v>
                </c:pt>
                <c:pt idx="379">
                  <c:v>40745</c:v>
                </c:pt>
                <c:pt idx="380">
                  <c:v>40746</c:v>
                </c:pt>
                <c:pt idx="381">
                  <c:v>40749</c:v>
                </c:pt>
                <c:pt idx="382">
                  <c:v>40750</c:v>
                </c:pt>
                <c:pt idx="383">
                  <c:v>40751</c:v>
                </c:pt>
                <c:pt idx="384">
                  <c:v>40752</c:v>
                </c:pt>
                <c:pt idx="385">
                  <c:v>40753</c:v>
                </c:pt>
                <c:pt idx="386">
                  <c:v>40756</c:v>
                </c:pt>
                <c:pt idx="387">
                  <c:v>40757</c:v>
                </c:pt>
                <c:pt idx="388">
                  <c:v>40758</c:v>
                </c:pt>
                <c:pt idx="389">
                  <c:v>40759</c:v>
                </c:pt>
                <c:pt idx="390">
                  <c:v>40760</c:v>
                </c:pt>
                <c:pt idx="391">
                  <c:v>40763</c:v>
                </c:pt>
                <c:pt idx="392">
                  <c:v>40764</c:v>
                </c:pt>
                <c:pt idx="393">
                  <c:v>40765</c:v>
                </c:pt>
                <c:pt idx="394">
                  <c:v>40766</c:v>
                </c:pt>
                <c:pt idx="395">
                  <c:v>40767</c:v>
                </c:pt>
                <c:pt idx="396">
                  <c:v>40770</c:v>
                </c:pt>
                <c:pt idx="397">
                  <c:v>40771</c:v>
                </c:pt>
                <c:pt idx="398">
                  <c:v>40772</c:v>
                </c:pt>
                <c:pt idx="399">
                  <c:v>40773</c:v>
                </c:pt>
                <c:pt idx="400">
                  <c:v>40774</c:v>
                </c:pt>
                <c:pt idx="401">
                  <c:v>40777</c:v>
                </c:pt>
                <c:pt idx="402">
                  <c:v>40778</c:v>
                </c:pt>
                <c:pt idx="403">
                  <c:v>40779</c:v>
                </c:pt>
                <c:pt idx="404">
                  <c:v>40780</c:v>
                </c:pt>
                <c:pt idx="405">
                  <c:v>40781</c:v>
                </c:pt>
                <c:pt idx="406">
                  <c:v>40782</c:v>
                </c:pt>
                <c:pt idx="407">
                  <c:v>40786</c:v>
                </c:pt>
                <c:pt idx="408">
                  <c:v>40787</c:v>
                </c:pt>
                <c:pt idx="409">
                  <c:v>40788</c:v>
                </c:pt>
                <c:pt idx="410">
                  <c:v>40791</c:v>
                </c:pt>
                <c:pt idx="411">
                  <c:v>40792</c:v>
                </c:pt>
                <c:pt idx="412">
                  <c:v>40793</c:v>
                </c:pt>
                <c:pt idx="413">
                  <c:v>40794</c:v>
                </c:pt>
                <c:pt idx="414">
                  <c:v>40795</c:v>
                </c:pt>
                <c:pt idx="415">
                  <c:v>40798</c:v>
                </c:pt>
                <c:pt idx="416">
                  <c:v>40799</c:v>
                </c:pt>
                <c:pt idx="417">
                  <c:v>40800</c:v>
                </c:pt>
                <c:pt idx="418">
                  <c:v>40801</c:v>
                </c:pt>
                <c:pt idx="419">
                  <c:v>40802</c:v>
                </c:pt>
                <c:pt idx="420">
                  <c:v>40805</c:v>
                </c:pt>
                <c:pt idx="421">
                  <c:v>40806</c:v>
                </c:pt>
                <c:pt idx="422">
                  <c:v>40807</c:v>
                </c:pt>
                <c:pt idx="423">
                  <c:v>40808</c:v>
                </c:pt>
                <c:pt idx="424">
                  <c:v>40809</c:v>
                </c:pt>
                <c:pt idx="425">
                  <c:v>40812</c:v>
                </c:pt>
                <c:pt idx="426">
                  <c:v>40813</c:v>
                </c:pt>
                <c:pt idx="427">
                  <c:v>40814</c:v>
                </c:pt>
                <c:pt idx="428">
                  <c:v>40815</c:v>
                </c:pt>
                <c:pt idx="429">
                  <c:v>40816</c:v>
                </c:pt>
                <c:pt idx="430">
                  <c:v>40819</c:v>
                </c:pt>
                <c:pt idx="431">
                  <c:v>40820</c:v>
                </c:pt>
                <c:pt idx="432">
                  <c:v>40821</c:v>
                </c:pt>
                <c:pt idx="433">
                  <c:v>40822</c:v>
                </c:pt>
                <c:pt idx="434">
                  <c:v>40823</c:v>
                </c:pt>
                <c:pt idx="435">
                  <c:v>40827</c:v>
                </c:pt>
                <c:pt idx="436">
                  <c:v>40828</c:v>
                </c:pt>
                <c:pt idx="437">
                  <c:v>40829</c:v>
                </c:pt>
                <c:pt idx="438">
                  <c:v>40830</c:v>
                </c:pt>
                <c:pt idx="439">
                  <c:v>40833</c:v>
                </c:pt>
                <c:pt idx="440">
                  <c:v>40834</c:v>
                </c:pt>
                <c:pt idx="441">
                  <c:v>40835</c:v>
                </c:pt>
                <c:pt idx="442">
                  <c:v>40836</c:v>
                </c:pt>
                <c:pt idx="443">
                  <c:v>40837</c:v>
                </c:pt>
                <c:pt idx="444">
                  <c:v>40840</c:v>
                </c:pt>
                <c:pt idx="445">
                  <c:v>40841</c:v>
                </c:pt>
                <c:pt idx="446">
                  <c:v>40842</c:v>
                </c:pt>
                <c:pt idx="447">
                  <c:v>40843</c:v>
                </c:pt>
                <c:pt idx="448">
                  <c:v>40844</c:v>
                </c:pt>
                <c:pt idx="449">
                  <c:v>40847</c:v>
                </c:pt>
                <c:pt idx="450">
                  <c:v>40848</c:v>
                </c:pt>
                <c:pt idx="451">
                  <c:v>40849</c:v>
                </c:pt>
                <c:pt idx="452">
                  <c:v>40850</c:v>
                </c:pt>
                <c:pt idx="453">
                  <c:v>40851</c:v>
                </c:pt>
                <c:pt idx="454">
                  <c:v>40854</c:v>
                </c:pt>
                <c:pt idx="455">
                  <c:v>40855</c:v>
                </c:pt>
                <c:pt idx="456">
                  <c:v>40856</c:v>
                </c:pt>
                <c:pt idx="457">
                  <c:v>40857</c:v>
                </c:pt>
                <c:pt idx="458">
                  <c:v>40861</c:v>
                </c:pt>
                <c:pt idx="459">
                  <c:v>40862</c:v>
                </c:pt>
                <c:pt idx="460">
                  <c:v>40863</c:v>
                </c:pt>
                <c:pt idx="461">
                  <c:v>40864</c:v>
                </c:pt>
                <c:pt idx="462">
                  <c:v>40865</c:v>
                </c:pt>
                <c:pt idx="463">
                  <c:v>40868</c:v>
                </c:pt>
                <c:pt idx="464">
                  <c:v>40869</c:v>
                </c:pt>
                <c:pt idx="465">
                  <c:v>40870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</c:v>
                </c:pt>
                <c:pt idx="471">
                  <c:v>40879</c:v>
                </c:pt>
                <c:pt idx="472">
                  <c:v>40882</c:v>
                </c:pt>
                <c:pt idx="473">
                  <c:v>40883</c:v>
                </c:pt>
                <c:pt idx="474">
                  <c:v>40884</c:v>
                </c:pt>
                <c:pt idx="475">
                  <c:v>40885</c:v>
                </c:pt>
                <c:pt idx="476">
                  <c:v>40886</c:v>
                </c:pt>
                <c:pt idx="477">
                  <c:v>40889</c:v>
                </c:pt>
                <c:pt idx="478">
                  <c:v>40890</c:v>
                </c:pt>
                <c:pt idx="479">
                  <c:v>40891</c:v>
                </c:pt>
                <c:pt idx="480">
                  <c:v>40892</c:v>
                </c:pt>
                <c:pt idx="481">
                  <c:v>40897</c:v>
                </c:pt>
                <c:pt idx="482">
                  <c:v>40898</c:v>
                </c:pt>
                <c:pt idx="483">
                  <c:v>40899</c:v>
                </c:pt>
                <c:pt idx="484">
                  <c:v>40900</c:v>
                </c:pt>
                <c:pt idx="485">
                  <c:v>40904</c:v>
                </c:pt>
                <c:pt idx="486">
                  <c:v>40905</c:v>
                </c:pt>
                <c:pt idx="487">
                  <c:v>40906</c:v>
                </c:pt>
                <c:pt idx="488">
                  <c:v>40907</c:v>
                </c:pt>
                <c:pt idx="489">
                  <c:v>40912</c:v>
                </c:pt>
                <c:pt idx="490">
                  <c:v>40913</c:v>
                </c:pt>
                <c:pt idx="491">
                  <c:v>40914</c:v>
                </c:pt>
                <c:pt idx="492">
                  <c:v>40917</c:v>
                </c:pt>
                <c:pt idx="493">
                  <c:v>40918</c:v>
                </c:pt>
                <c:pt idx="494">
                  <c:v>40919</c:v>
                </c:pt>
                <c:pt idx="495">
                  <c:v>40920</c:v>
                </c:pt>
                <c:pt idx="496">
                  <c:v>40921</c:v>
                </c:pt>
                <c:pt idx="497">
                  <c:v>40925</c:v>
                </c:pt>
                <c:pt idx="498">
                  <c:v>40926</c:v>
                </c:pt>
                <c:pt idx="499">
                  <c:v>40927</c:v>
                </c:pt>
                <c:pt idx="500">
                  <c:v>40928</c:v>
                </c:pt>
                <c:pt idx="501">
                  <c:v>40931</c:v>
                </c:pt>
                <c:pt idx="502">
                  <c:v>40932</c:v>
                </c:pt>
                <c:pt idx="503">
                  <c:v>40933</c:v>
                </c:pt>
                <c:pt idx="504">
                  <c:v>40934</c:v>
                </c:pt>
                <c:pt idx="505">
                  <c:v>40935</c:v>
                </c:pt>
                <c:pt idx="506">
                  <c:v>40938</c:v>
                </c:pt>
                <c:pt idx="507">
                  <c:v>40939</c:v>
                </c:pt>
                <c:pt idx="508">
                  <c:v>40940</c:v>
                </c:pt>
                <c:pt idx="509">
                  <c:v>40941</c:v>
                </c:pt>
                <c:pt idx="510">
                  <c:v>40942</c:v>
                </c:pt>
                <c:pt idx="511">
                  <c:v>40945</c:v>
                </c:pt>
                <c:pt idx="512">
                  <c:v>40946</c:v>
                </c:pt>
                <c:pt idx="513">
                  <c:v>40947</c:v>
                </c:pt>
                <c:pt idx="514">
                  <c:v>40948</c:v>
                </c:pt>
                <c:pt idx="515">
                  <c:v>40949</c:v>
                </c:pt>
                <c:pt idx="516">
                  <c:v>40952</c:v>
                </c:pt>
                <c:pt idx="517">
                  <c:v>40953</c:v>
                </c:pt>
                <c:pt idx="518">
                  <c:v>40954</c:v>
                </c:pt>
                <c:pt idx="519">
                  <c:v>40955</c:v>
                </c:pt>
                <c:pt idx="520">
                  <c:v>40956</c:v>
                </c:pt>
                <c:pt idx="521">
                  <c:v>40960</c:v>
                </c:pt>
                <c:pt idx="522">
                  <c:v>40961</c:v>
                </c:pt>
                <c:pt idx="523">
                  <c:v>40962</c:v>
                </c:pt>
                <c:pt idx="524">
                  <c:v>40963</c:v>
                </c:pt>
                <c:pt idx="525">
                  <c:v>40966</c:v>
                </c:pt>
                <c:pt idx="526">
                  <c:v>40967</c:v>
                </c:pt>
                <c:pt idx="527">
                  <c:v>40968</c:v>
                </c:pt>
                <c:pt idx="528">
                  <c:v>40969</c:v>
                </c:pt>
                <c:pt idx="529">
                  <c:v>40970</c:v>
                </c:pt>
                <c:pt idx="530">
                  <c:v>40973</c:v>
                </c:pt>
                <c:pt idx="531">
                  <c:v>40974</c:v>
                </c:pt>
                <c:pt idx="532">
                  <c:v>40975</c:v>
                </c:pt>
                <c:pt idx="533">
                  <c:v>40980</c:v>
                </c:pt>
                <c:pt idx="534">
                  <c:v>40981</c:v>
                </c:pt>
                <c:pt idx="535">
                  <c:v>40982</c:v>
                </c:pt>
                <c:pt idx="536">
                  <c:v>40983</c:v>
                </c:pt>
                <c:pt idx="537">
                  <c:v>40984</c:v>
                </c:pt>
                <c:pt idx="538">
                  <c:v>40987</c:v>
                </c:pt>
                <c:pt idx="539">
                  <c:v>40988</c:v>
                </c:pt>
                <c:pt idx="540">
                  <c:v>40994</c:v>
                </c:pt>
                <c:pt idx="541">
                  <c:v>40995</c:v>
                </c:pt>
                <c:pt idx="542">
                  <c:v>40996</c:v>
                </c:pt>
                <c:pt idx="543">
                  <c:v>40997</c:v>
                </c:pt>
                <c:pt idx="544">
                  <c:v>40998</c:v>
                </c:pt>
                <c:pt idx="545">
                  <c:v>41001</c:v>
                </c:pt>
                <c:pt idx="546">
                  <c:v>41002</c:v>
                </c:pt>
                <c:pt idx="547">
                  <c:v>41003</c:v>
                </c:pt>
                <c:pt idx="548">
                  <c:v>41004</c:v>
                </c:pt>
                <c:pt idx="549">
                  <c:v>41005</c:v>
                </c:pt>
                <c:pt idx="550">
                  <c:v>41008</c:v>
                </c:pt>
                <c:pt idx="551">
                  <c:v>41009</c:v>
                </c:pt>
                <c:pt idx="552">
                  <c:v>41010</c:v>
                </c:pt>
                <c:pt idx="553">
                  <c:v>41011</c:v>
                </c:pt>
                <c:pt idx="554">
                  <c:v>41012</c:v>
                </c:pt>
                <c:pt idx="555">
                  <c:v>41015</c:v>
                </c:pt>
                <c:pt idx="556">
                  <c:v>41016</c:v>
                </c:pt>
                <c:pt idx="557">
                  <c:v>41017</c:v>
                </c:pt>
                <c:pt idx="558">
                  <c:v>41018</c:v>
                </c:pt>
                <c:pt idx="559">
                  <c:v>41019</c:v>
                </c:pt>
                <c:pt idx="560">
                  <c:v>41022</c:v>
                </c:pt>
                <c:pt idx="561">
                  <c:v>41023</c:v>
                </c:pt>
                <c:pt idx="562">
                  <c:v>41024</c:v>
                </c:pt>
                <c:pt idx="563">
                  <c:v>41025</c:v>
                </c:pt>
                <c:pt idx="564">
                  <c:v>41026</c:v>
                </c:pt>
                <c:pt idx="565">
                  <c:v>41031</c:v>
                </c:pt>
                <c:pt idx="566">
                  <c:v>41032</c:v>
                </c:pt>
                <c:pt idx="567">
                  <c:v>41033</c:v>
                </c:pt>
                <c:pt idx="568">
                  <c:v>41036</c:v>
                </c:pt>
                <c:pt idx="569">
                  <c:v>41037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41058</c:v>
                </c:pt>
                <c:pt idx="583">
                  <c:v>41059</c:v>
                </c:pt>
                <c:pt idx="584">
                  <c:v>41060</c:v>
                </c:pt>
                <c:pt idx="585">
                  <c:v>41061</c:v>
                </c:pt>
                <c:pt idx="586">
                  <c:v>41064</c:v>
                </c:pt>
                <c:pt idx="587">
                  <c:v>41065</c:v>
                </c:pt>
                <c:pt idx="588">
                  <c:v>41066</c:v>
                </c:pt>
                <c:pt idx="589">
                  <c:v>41067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41095</c:v>
                </c:pt>
                <c:pt idx="609">
                  <c:v>41099</c:v>
                </c:pt>
                <c:pt idx="610">
                  <c:v>41100</c:v>
                </c:pt>
                <c:pt idx="611">
                  <c:v>41101</c:v>
                </c:pt>
                <c:pt idx="612">
                  <c:v>41102</c:v>
                </c:pt>
                <c:pt idx="613">
                  <c:v>41103</c:v>
                </c:pt>
                <c:pt idx="614">
                  <c:v>41106</c:v>
                </c:pt>
                <c:pt idx="615">
                  <c:v>41107</c:v>
                </c:pt>
                <c:pt idx="616">
                  <c:v>41108</c:v>
                </c:pt>
                <c:pt idx="617">
                  <c:v>41109</c:v>
                </c:pt>
                <c:pt idx="618">
                  <c:v>41110</c:v>
                </c:pt>
                <c:pt idx="619">
                  <c:v>41113</c:v>
                </c:pt>
                <c:pt idx="620">
                  <c:v>41114</c:v>
                </c:pt>
                <c:pt idx="621">
                  <c:v>41115</c:v>
                </c:pt>
                <c:pt idx="622">
                  <c:v>41116</c:v>
                </c:pt>
                <c:pt idx="623">
                  <c:v>41117</c:v>
                </c:pt>
                <c:pt idx="624">
                  <c:v>41120</c:v>
                </c:pt>
                <c:pt idx="625">
                  <c:v>41121</c:v>
                </c:pt>
                <c:pt idx="626">
                  <c:v>41122</c:v>
                </c:pt>
                <c:pt idx="627">
                  <c:v>41123</c:v>
                </c:pt>
                <c:pt idx="628">
                  <c:v>41124</c:v>
                </c:pt>
                <c:pt idx="629">
                  <c:v>41127</c:v>
                </c:pt>
                <c:pt idx="630">
                  <c:v>41128</c:v>
                </c:pt>
                <c:pt idx="631">
                  <c:v>41129</c:v>
                </c:pt>
                <c:pt idx="632">
                  <c:v>41130</c:v>
                </c:pt>
                <c:pt idx="633">
                  <c:v>41131</c:v>
                </c:pt>
                <c:pt idx="634">
                  <c:v>41134</c:v>
                </c:pt>
                <c:pt idx="635">
                  <c:v>41135</c:v>
                </c:pt>
                <c:pt idx="636">
                  <c:v>41136</c:v>
                </c:pt>
                <c:pt idx="637">
                  <c:v>41137</c:v>
                </c:pt>
                <c:pt idx="638">
                  <c:v>41138</c:v>
                </c:pt>
                <c:pt idx="639">
                  <c:v>41141</c:v>
                </c:pt>
                <c:pt idx="640">
                  <c:v>41142</c:v>
                </c:pt>
                <c:pt idx="641">
                  <c:v>41143</c:v>
                </c:pt>
                <c:pt idx="642">
                  <c:v>41144</c:v>
                </c:pt>
                <c:pt idx="643">
                  <c:v>41145</c:v>
                </c:pt>
                <c:pt idx="644">
                  <c:v>41148</c:v>
                </c:pt>
                <c:pt idx="645">
                  <c:v>41149</c:v>
                </c:pt>
                <c:pt idx="646">
                  <c:v>41150</c:v>
                </c:pt>
                <c:pt idx="647">
                  <c:v>41152</c:v>
                </c:pt>
                <c:pt idx="648">
                  <c:v>41156</c:v>
                </c:pt>
                <c:pt idx="649">
                  <c:v>41157</c:v>
                </c:pt>
                <c:pt idx="650">
                  <c:v>41158</c:v>
                </c:pt>
                <c:pt idx="651">
                  <c:v>41159</c:v>
                </c:pt>
                <c:pt idx="652">
                  <c:v>41162</c:v>
                </c:pt>
                <c:pt idx="653">
                  <c:v>41163</c:v>
                </c:pt>
                <c:pt idx="654">
                  <c:v>41164</c:v>
                </c:pt>
                <c:pt idx="655">
                  <c:v>41165</c:v>
                </c:pt>
                <c:pt idx="656">
                  <c:v>41166</c:v>
                </c:pt>
                <c:pt idx="657">
                  <c:v>41169</c:v>
                </c:pt>
                <c:pt idx="658">
                  <c:v>41170</c:v>
                </c:pt>
                <c:pt idx="659">
                  <c:v>41171</c:v>
                </c:pt>
                <c:pt idx="660">
                  <c:v>41172</c:v>
                </c:pt>
                <c:pt idx="661">
                  <c:v>41173</c:v>
                </c:pt>
                <c:pt idx="662">
                  <c:v>41176</c:v>
                </c:pt>
                <c:pt idx="663">
                  <c:v>41177</c:v>
                </c:pt>
                <c:pt idx="664">
                  <c:v>41178</c:v>
                </c:pt>
                <c:pt idx="665">
                  <c:v>41179</c:v>
                </c:pt>
                <c:pt idx="666">
                  <c:v>41180</c:v>
                </c:pt>
              </c:numCache>
            </c:numRef>
          </c:cat>
          <c:val>
            <c:numRef>
              <c:f>'График 2.3.3'!$D$5:$D$671</c:f>
              <c:numCache>
                <c:formatCode>0.000</c:formatCode>
                <c:ptCount val="667"/>
                <c:pt idx="0">
                  <c:v>-0.24839068908384715</c:v>
                </c:pt>
                <c:pt idx="1">
                  <c:v>-0.46011436190671556</c:v>
                </c:pt>
                <c:pt idx="2">
                  <c:v>-0.68722466960352424</c:v>
                </c:pt>
                <c:pt idx="3">
                  <c:v>-0.20243016724677382</c:v>
                </c:pt>
                <c:pt idx="4">
                  <c:v>-4.5623972384584259E-3</c:v>
                </c:pt>
                <c:pt idx="5">
                  <c:v>-6.4481923407485126E-2</c:v>
                </c:pt>
                <c:pt idx="6">
                  <c:v>-9.1021172677051468E-2</c:v>
                </c:pt>
                <c:pt idx="7">
                  <c:v>-0.38040499218555346</c:v>
                </c:pt>
                <c:pt idx="8">
                  <c:v>-0.68740902474526933</c:v>
                </c:pt>
                <c:pt idx="9">
                  <c:v>-0.2818801229200118</c:v>
                </c:pt>
                <c:pt idx="10">
                  <c:v>-9.6039182282793872E-2</c:v>
                </c:pt>
                <c:pt idx="11">
                  <c:v>-0.43803644029513628</c:v>
                </c:pt>
                <c:pt idx="12">
                  <c:v>-0.22759014103900702</c:v>
                </c:pt>
                <c:pt idx="13">
                  <c:v>2.8591851322373124E-3</c:v>
                </c:pt>
                <c:pt idx="14">
                  <c:v>0.25432817527194729</c:v>
                </c:pt>
                <c:pt idx="15">
                  <c:v>0.22807169827698451</c:v>
                </c:pt>
                <c:pt idx="16">
                  <c:v>0.29030417734471925</c:v>
                </c:pt>
                <c:pt idx="17">
                  <c:v>4.4328802408757854E-2</c:v>
                </c:pt>
                <c:pt idx="18">
                  <c:v>-0.17640232108317214</c:v>
                </c:pt>
                <c:pt idx="19">
                  <c:v>-0.11615017064846417</c:v>
                </c:pt>
                <c:pt idx="20">
                  <c:v>-0.3152220173074195</c:v>
                </c:pt>
                <c:pt idx="21">
                  <c:v>-0.35836985948175842</c:v>
                </c:pt>
                <c:pt idx="22">
                  <c:v>-4.5229438930922669E-2</c:v>
                </c:pt>
                <c:pt idx="23">
                  <c:v>5.704915792710006E-2</c:v>
                </c:pt>
                <c:pt idx="24">
                  <c:v>0.45711808292606021</c:v>
                </c:pt>
                <c:pt idx="25">
                  <c:v>5.6996121722325904E-2</c:v>
                </c:pt>
                <c:pt idx="26">
                  <c:v>-0.39969793286896149</c:v>
                </c:pt>
                <c:pt idx="27">
                  <c:v>-1.4597698941666827E-2</c:v>
                </c:pt>
                <c:pt idx="28">
                  <c:v>-0.29757785467128028</c:v>
                </c:pt>
                <c:pt idx="29">
                  <c:v>-1.1681990265008112E-2</c:v>
                </c:pt>
                <c:pt idx="30">
                  <c:v>-0.29184978552067159</c:v>
                </c:pt>
                <c:pt idx="31">
                  <c:v>-0.28576977967690448</c:v>
                </c:pt>
                <c:pt idx="32">
                  <c:v>-4.2060552321839736E-2</c:v>
                </c:pt>
                <c:pt idx="33">
                  <c:v>-0.31712368779762434</c:v>
                </c:pt>
                <c:pt idx="34">
                  <c:v>-0.61396879029031259</c:v>
                </c:pt>
                <c:pt idx="35">
                  <c:v>-0.5717411331183786</c:v>
                </c:pt>
                <c:pt idx="36">
                  <c:v>-5.9218773956726825E-2</c:v>
                </c:pt>
                <c:pt idx="37">
                  <c:v>5.7163341827095428E-3</c:v>
                </c:pt>
                <c:pt idx="38">
                  <c:v>-0.32393878197513265</c:v>
                </c:pt>
                <c:pt idx="39">
                  <c:v>-2.3488688109890585E-3</c:v>
                </c:pt>
                <c:pt idx="40">
                  <c:v>1.5672976797586308E-2</c:v>
                </c:pt>
                <c:pt idx="41">
                  <c:v>-1.1070758346946766E-3</c:v>
                </c:pt>
                <c:pt idx="42">
                  <c:v>-0.18732394366197183</c:v>
                </c:pt>
                <c:pt idx="43">
                  <c:v>-0.13930818242116053</c:v>
                </c:pt>
                <c:pt idx="44">
                  <c:v>-7.2028811524609843E-3</c:v>
                </c:pt>
                <c:pt idx="45">
                  <c:v>-0.26921774466644088</c:v>
                </c:pt>
                <c:pt idx="46">
                  <c:v>-0.13371150729335493</c:v>
                </c:pt>
                <c:pt idx="47">
                  <c:v>-3.5787583376090303E-2</c:v>
                </c:pt>
                <c:pt idx="48">
                  <c:v>-8.8318966895037987E-2</c:v>
                </c:pt>
                <c:pt idx="49">
                  <c:v>-0.22785446822779859</c:v>
                </c:pt>
                <c:pt idx="50">
                  <c:v>-2.8684907325684024E-2</c:v>
                </c:pt>
                <c:pt idx="51">
                  <c:v>-1.7379440625491946E-2</c:v>
                </c:pt>
                <c:pt idx="52">
                  <c:v>-0.14174611138986454</c:v>
                </c:pt>
                <c:pt idx="53">
                  <c:v>-2.1549893022932486E-2</c:v>
                </c:pt>
                <c:pt idx="54">
                  <c:v>-2.9658272874881508E-3</c:v>
                </c:pt>
                <c:pt idx="55">
                  <c:v>0.1861441567529741</c:v>
                </c:pt>
                <c:pt idx="56">
                  <c:v>9.2620451852542168E-2</c:v>
                </c:pt>
                <c:pt idx="57">
                  <c:v>-6.9795765411279744E-3</c:v>
                </c:pt>
                <c:pt idx="58">
                  <c:v>3.2868427683981024E-3</c:v>
                </c:pt>
                <c:pt idx="59">
                  <c:v>-0.10119538334707337</c:v>
                </c:pt>
                <c:pt idx="60">
                  <c:v>-3.2740615297770254E-2</c:v>
                </c:pt>
                <c:pt idx="61">
                  <c:v>0.11220448817952718</c:v>
                </c:pt>
                <c:pt idx="62">
                  <c:v>-0.10579331863252479</c:v>
                </c:pt>
                <c:pt idx="63">
                  <c:v>-0.2678783692614129</c:v>
                </c:pt>
                <c:pt idx="64">
                  <c:v>-0.15034534232131644</c:v>
                </c:pt>
                <c:pt idx="65">
                  <c:v>-0.11154354454353414</c:v>
                </c:pt>
                <c:pt idx="66">
                  <c:v>-0.20542644568573815</c:v>
                </c:pt>
                <c:pt idx="67">
                  <c:v>-0.31417035664736526</c:v>
                </c:pt>
                <c:pt idx="68">
                  <c:v>-9.4883031241900187E-2</c:v>
                </c:pt>
                <c:pt idx="69">
                  <c:v>3.4923799547190215E-2</c:v>
                </c:pt>
                <c:pt idx="70">
                  <c:v>2.9931569873822041E-3</c:v>
                </c:pt>
                <c:pt idx="71">
                  <c:v>-0.10712535589561636</c:v>
                </c:pt>
                <c:pt idx="72">
                  <c:v>-2.5247971145175834E-3</c:v>
                </c:pt>
                <c:pt idx="73">
                  <c:v>1.6187008650077689E-2</c:v>
                </c:pt>
                <c:pt idx="74">
                  <c:v>-4.1575492341356671E-2</c:v>
                </c:pt>
                <c:pt idx="75">
                  <c:v>-0.36177110348866393</c:v>
                </c:pt>
                <c:pt idx="76">
                  <c:v>0.20710070620102544</c:v>
                </c:pt>
                <c:pt idx="77">
                  <c:v>0.28031879566083684</c:v>
                </c:pt>
                <c:pt idx="78">
                  <c:v>-4.5841542358570221E-2</c:v>
                </c:pt>
                <c:pt idx="79">
                  <c:v>9.6020589982181742E-2</c:v>
                </c:pt>
                <c:pt idx="80">
                  <c:v>0.15140419449615755</c:v>
                </c:pt>
                <c:pt idx="81">
                  <c:v>0.41682590953361359</c:v>
                </c:pt>
                <c:pt idx="82">
                  <c:v>0.46715130933114007</c:v>
                </c:pt>
                <c:pt idx="83">
                  <c:v>-0.21163339772483367</c:v>
                </c:pt>
                <c:pt idx="84">
                  <c:v>-0.17306895122288241</c:v>
                </c:pt>
                <c:pt idx="85">
                  <c:v>-8.9088993198582239E-2</c:v>
                </c:pt>
                <c:pt idx="86">
                  <c:v>-0.36820221030747347</c:v>
                </c:pt>
                <c:pt idx="87">
                  <c:v>2.3594180102241448E-4</c:v>
                </c:pt>
                <c:pt idx="88">
                  <c:v>-5.5167693360711839E-2</c:v>
                </c:pt>
                <c:pt idx="89">
                  <c:v>3.3769394584727712E-2</c:v>
                </c:pt>
                <c:pt idx="90">
                  <c:v>-3.9517749497655727E-2</c:v>
                </c:pt>
                <c:pt idx="91">
                  <c:v>0.19591690544412607</c:v>
                </c:pt>
                <c:pt idx="92">
                  <c:v>-0.10947241402426762</c:v>
                </c:pt>
                <c:pt idx="93">
                  <c:v>-6.5044121833190999E-2</c:v>
                </c:pt>
                <c:pt idx="94">
                  <c:v>-3.2814238042269191E-2</c:v>
                </c:pt>
                <c:pt idx="95">
                  <c:v>-1.8479033404406538E-2</c:v>
                </c:pt>
                <c:pt idx="96">
                  <c:v>8.6455331412103754E-3</c:v>
                </c:pt>
                <c:pt idx="97">
                  <c:v>-2.8571428571428571E-2</c:v>
                </c:pt>
                <c:pt idx="98">
                  <c:v>9.111759799833194E-2</c:v>
                </c:pt>
                <c:pt idx="99">
                  <c:v>4.82251449582803E-2</c:v>
                </c:pt>
                <c:pt idx="100">
                  <c:v>3.9300057372346528E-2</c:v>
                </c:pt>
                <c:pt idx="101">
                  <c:v>2.2210654173173694E-2</c:v>
                </c:pt>
                <c:pt idx="102">
                  <c:v>0.41712996535331559</c:v>
                </c:pt>
                <c:pt idx="103">
                  <c:v>0.13656387665198239</c:v>
                </c:pt>
                <c:pt idx="104">
                  <c:v>8.6931311329170383E-2</c:v>
                </c:pt>
                <c:pt idx="105">
                  <c:v>1.2170385395537525E-2</c:v>
                </c:pt>
                <c:pt idx="106">
                  <c:v>4.8615877373598716E-3</c:v>
                </c:pt>
                <c:pt idx="107">
                  <c:v>-5.8013052936910807E-3</c:v>
                </c:pt>
                <c:pt idx="108">
                  <c:v>0.10798258345428156</c:v>
                </c:pt>
                <c:pt idx="109">
                  <c:v>-1.7825800789820097E-2</c:v>
                </c:pt>
                <c:pt idx="110">
                  <c:v>-1.6646200027288852E-2</c:v>
                </c:pt>
                <c:pt idx="111">
                  <c:v>-7.651267127440281E-2</c:v>
                </c:pt>
                <c:pt idx="112">
                  <c:v>-0.15469982617997058</c:v>
                </c:pt>
                <c:pt idx="113">
                  <c:v>4.8390999274135014E-3</c:v>
                </c:pt>
                <c:pt idx="114">
                  <c:v>-1.5151515151515152E-2</c:v>
                </c:pt>
                <c:pt idx="115">
                  <c:v>-0.1492265696087352</c:v>
                </c:pt>
                <c:pt idx="116">
                  <c:v>0.23324070857936782</c:v>
                </c:pt>
                <c:pt idx="117">
                  <c:v>0.2630701242391395</c:v>
                </c:pt>
                <c:pt idx="118">
                  <c:v>9.0851685215881287E-2</c:v>
                </c:pt>
                <c:pt idx="119">
                  <c:v>0.32031943212067437</c:v>
                </c:pt>
                <c:pt idx="120">
                  <c:v>-1.7225497420781135E-2</c:v>
                </c:pt>
                <c:pt idx="121">
                  <c:v>0.16337929830685985</c:v>
                </c:pt>
                <c:pt idx="122">
                  <c:v>1.0869565217391304E-2</c:v>
                </c:pt>
                <c:pt idx="123">
                  <c:v>0.13938252716645091</c:v>
                </c:pt>
                <c:pt idx="124">
                  <c:v>0.1718567536006228</c:v>
                </c:pt>
                <c:pt idx="125">
                  <c:v>3.6249217973723914E-2</c:v>
                </c:pt>
                <c:pt idx="126">
                  <c:v>0.22988436521320163</c:v>
                </c:pt>
                <c:pt idx="127">
                  <c:v>0.209011522761329</c:v>
                </c:pt>
                <c:pt idx="128">
                  <c:v>9.0512592036767814E-2</c:v>
                </c:pt>
                <c:pt idx="129">
                  <c:v>1.8466591892324948E-2</c:v>
                </c:pt>
                <c:pt idx="130">
                  <c:v>0.13151714419915453</c:v>
                </c:pt>
                <c:pt idx="131">
                  <c:v>-6.8786085964787228E-3</c:v>
                </c:pt>
                <c:pt idx="132">
                  <c:v>-6.9958476259252573E-3</c:v>
                </c:pt>
                <c:pt idx="133">
                  <c:v>-3.4669099585935857E-2</c:v>
                </c:pt>
                <c:pt idx="134">
                  <c:v>-1.3316739265712509E-2</c:v>
                </c:pt>
                <c:pt idx="135">
                  <c:v>7.842290812288653E-3</c:v>
                </c:pt>
                <c:pt idx="136">
                  <c:v>-0.20835913312693499</c:v>
                </c:pt>
                <c:pt idx="137">
                  <c:v>-3.1303497187576426E-2</c:v>
                </c:pt>
                <c:pt idx="138">
                  <c:v>-4.4170030871526954E-2</c:v>
                </c:pt>
                <c:pt idx="139">
                  <c:v>-1.7521548678818707E-2</c:v>
                </c:pt>
                <c:pt idx="140">
                  <c:v>0.17141652105802255</c:v>
                </c:pt>
                <c:pt idx="141">
                  <c:v>2.5549637579592326E-2</c:v>
                </c:pt>
                <c:pt idx="142">
                  <c:v>-4.6182235299985039E-2</c:v>
                </c:pt>
                <c:pt idx="143">
                  <c:v>-2.1072965141803496E-3</c:v>
                </c:pt>
                <c:pt idx="144">
                  <c:v>-6.892366379123499E-2</c:v>
                </c:pt>
                <c:pt idx="145">
                  <c:v>-3.2031038527474513E-2</c:v>
                </c:pt>
                <c:pt idx="146">
                  <c:v>0.11877991762217523</c:v>
                </c:pt>
                <c:pt idx="147">
                  <c:v>9.8849324997734897E-2</c:v>
                </c:pt>
                <c:pt idx="148">
                  <c:v>0.10610162432319867</c:v>
                </c:pt>
                <c:pt idx="149">
                  <c:v>0.11144924595928857</c:v>
                </c:pt>
                <c:pt idx="150">
                  <c:v>0.22528116213683225</c:v>
                </c:pt>
                <c:pt idx="151">
                  <c:v>0.20891218872870249</c:v>
                </c:pt>
                <c:pt idx="152">
                  <c:v>4.4154088758729441E-2</c:v>
                </c:pt>
                <c:pt idx="153">
                  <c:v>-9.5160546935013066E-2</c:v>
                </c:pt>
                <c:pt idx="154">
                  <c:v>3.2886387463444244E-2</c:v>
                </c:pt>
                <c:pt idx="155">
                  <c:v>-0.10818838905574442</c:v>
                </c:pt>
                <c:pt idx="156">
                  <c:v>-2.2520773472082005E-3</c:v>
                </c:pt>
                <c:pt idx="157">
                  <c:v>-0.20407471931862176</c:v>
                </c:pt>
                <c:pt idx="158">
                  <c:v>-7.0679844264749927E-3</c:v>
                </c:pt>
                <c:pt idx="159">
                  <c:v>-0.29613910186199344</c:v>
                </c:pt>
                <c:pt idx="160">
                  <c:v>-0.12778227438284095</c:v>
                </c:pt>
                <c:pt idx="161">
                  <c:v>-4.250029596306381E-2</c:v>
                </c:pt>
                <c:pt idx="162">
                  <c:v>9.4661436124850763E-3</c:v>
                </c:pt>
                <c:pt idx="163">
                  <c:v>-6.563207242159716E-2</c:v>
                </c:pt>
                <c:pt idx="164">
                  <c:v>-9.8076197661259908E-3</c:v>
                </c:pt>
                <c:pt idx="165">
                  <c:v>-1.605351170568562E-3</c:v>
                </c:pt>
                <c:pt idx="166">
                  <c:v>1.2903542341281523E-2</c:v>
                </c:pt>
                <c:pt idx="167">
                  <c:v>-3.2913833404089468E-3</c:v>
                </c:pt>
                <c:pt idx="168">
                  <c:v>-3.2718204544035811E-3</c:v>
                </c:pt>
                <c:pt idx="169">
                  <c:v>-4.8866580387381946E-2</c:v>
                </c:pt>
                <c:pt idx="170">
                  <c:v>-3.5279844700625341E-3</c:v>
                </c:pt>
                <c:pt idx="171">
                  <c:v>-1.5130436658380134E-3</c:v>
                </c:pt>
                <c:pt idx="172">
                  <c:v>-7.0426925550568162E-2</c:v>
                </c:pt>
                <c:pt idx="173">
                  <c:v>-1.0136520939559504E-2</c:v>
                </c:pt>
                <c:pt idx="174">
                  <c:v>-7.6690811741169755E-3</c:v>
                </c:pt>
                <c:pt idx="175">
                  <c:v>2.9997173521491824E-2</c:v>
                </c:pt>
                <c:pt idx="176">
                  <c:v>-7.8027235921972762E-2</c:v>
                </c:pt>
                <c:pt idx="177">
                  <c:v>-1.0827197921177999E-4</c:v>
                </c:pt>
                <c:pt idx="178">
                  <c:v>4.448838358872961E-3</c:v>
                </c:pt>
                <c:pt idx="179">
                  <c:v>-4.1006014215418263E-3</c:v>
                </c:pt>
                <c:pt idx="180">
                  <c:v>-2.9492833517089305E-2</c:v>
                </c:pt>
                <c:pt idx="181">
                  <c:v>-3.6593207458934941E-2</c:v>
                </c:pt>
                <c:pt idx="182">
                  <c:v>-4.3078611606530391E-2</c:v>
                </c:pt>
                <c:pt idx="183">
                  <c:v>-3.5341951626355297E-2</c:v>
                </c:pt>
                <c:pt idx="184">
                  <c:v>8.4562792371356606E-3</c:v>
                </c:pt>
                <c:pt idx="185">
                  <c:v>2.7472527472527472E-2</c:v>
                </c:pt>
                <c:pt idx="186">
                  <c:v>-3.9377505305352514E-2</c:v>
                </c:pt>
                <c:pt idx="187">
                  <c:v>-0.29055288062427359</c:v>
                </c:pt>
                <c:pt idx="188">
                  <c:v>-4.6516079632465547E-2</c:v>
                </c:pt>
                <c:pt idx="189">
                  <c:v>7.0756605284227378E-2</c:v>
                </c:pt>
                <c:pt idx="190">
                  <c:v>4.7380156075808248E-2</c:v>
                </c:pt>
                <c:pt idx="191">
                  <c:v>0.21162790697674419</c:v>
                </c:pt>
                <c:pt idx="192">
                  <c:v>0.10439068100358423</c:v>
                </c:pt>
                <c:pt idx="193">
                  <c:v>-7.1565366394516685E-3</c:v>
                </c:pt>
                <c:pt idx="194">
                  <c:v>6.0210293303818482E-2</c:v>
                </c:pt>
                <c:pt idx="195">
                  <c:v>-3.0953066513101065E-3</c:v>
                </c:pt>
                <c:pt idx="196">
                  <c:v>4.3460476531342676E-2</c:v>
                </c:pt>
                <c:pt idx="197">
                  <c:v>0.13366431162879511</c:v>
                </c:pt>
                <c:pt idx="198">
                  <c:v>0</c:v>
                </c:pt>
                <c:pt idx="199">
                  <c:v>-1.9890525017346387E-2</c:v>
                </c:pt>
                <c:pt idx="200">
                  <c:v>-3.6977726015431651E-2</c:v>
                </c:pt>
                <c:pt idx="201">
                  <c:v>0.44022850694689331</c:v>
                </c:pt>
                <c:pt idx="202">
                  <c:v>-9.9560560285635813E-2</c:v>
                </c:pt>
                <c:pt idx="203">
                  <c:v>-7.2037914691943122E-2</c:v>
                </c:pt>
                <c:pt idx="204">
                  <c:v>-5.2681572409761804E-2</c:v>
                </c:pt>
                <c:pt idx="205">
                  <c:v>-1.1452735441811294E-2</c:v>
                </c:pt>
                <c:pt idx="206">
                  <c:v>2.5248756218905474E-2</c:v>
                </c:pt>
                <c:pt idx="207">
                  <c:v>0.15299666398251466</c:v>
                </c:pt>
                <c:pt idx="208">
                  <c:v>-3.9912917271407835E-3</c:v>
                </c:pt>
                <c:pt idx="209">
                  <c:v>0.16546085949934886</c:v>
                </c:pt>
                <c:pt idx="210">
                  <c:v>0.10327602230483271</c:v>
                </c:pt>
                <c:pt idx="211">
                  <c:v>3.1577617784514338E-2</c:v>
                </c:pt>
                <c:pt idx="212">
                  <c:v>-5.3198563638781756E-4</c:v>
                </c:pt>
                <c:pt idx="213">
                  <c:v>9.1081593927893733E-3</c:v>
                </c:pt>
                <c:pt idx="214">
                  <c:v>0.25896290138210537</c:v>
                </c:pt>
                <c:pt idx="215">
                  <c:v>1.8322475570032574E-2</c:v>
                </c:pt>
                <c:pt idx="216">
                  <c:v>7.950419431576311E-2</c:v>
                </c:pt>
                <c:pt idx="217">
                  <c:v>0.11821486774476621</c:v>
                </c:pt>
                <c:pt idx="218">
                  <c:v>-6.4404377608062363E-2</c:v>
                </c:pt>
                <c:pt idx="219">
                  <c:v>-8.4839650145772591E-2</c:v>
                </c:pt>
                <c:pt idx="220">
                  <c:v>-0.38383707355039565</c:v>
                </c:pt>
                <c:pt idx="221">
                  <c:v>-0.23307944764381697</c:v>
                </c:pt>
                <c:pt idx="222">
                  <c:v>-9.9767209843698037E-4</c:v>
                </c:pt>
                <c:pt idx="223">
                  <c:v>-5.1442630284052784E-2</c:v>
                </c:pt>
                <c:pt idx="224">
                  <c:v>1.9119153294639809E-2</c:v>
                </c:pt>
                <c:pt idx="225">
                  <c:v>-4.701627486437613E-2</c:v>
                </c:pt>
                <c:pt idx="226">
                  <c:v>-1.2902290518991012E-2</c:v>
                </c:pt>
                <c:pt idx="227">
                  <c:v>-6.7162046298942554E-2</c:v>
                </c:pt>
                <c:pt idx="228">
                  <c:v>-7.8742560659240041E-2</c:v>
                </c:pt>
                <c:pt idx="229">
                  <c:v>-1.2966553484206535E-2</c:v>
                </c:pt>
                <c:pt idx="230">
                  <c:v>1.4854682454251884E-2</c:v>
                </c:pt>
                <c:pt idx="231">
                  <c:v>2.6759401155251678E-2</c:v>
                </c:pt>
                <c:pt idx="232">
                  <c:v>-0.1245136186770428</c:v>
                </c:pt>
                <c:pt idx="233">
                  <c:v>-0.06</c:v>
                </c:pt>
                <c:pt idx="234">
                  <c:v>-0.31268791340950092</c:v>
                </c:pt>
                <c:pt idx="235">
                  <c:v>-0.18583525789068514</c:v>
                </c:pt>
                <c:pt idx="236">
                  <c:v>8.4550345887778634E-3</c:v>
                </c:pt>
                <c:pt idx="237">
                  <c:v>7.0756720674798226E-2</c:v>
                </c:pt>
                <c:pt idx="238">
                  <c:v>-9.0809025866813428E-2</c:v>
                </c:pt>
                <c:pt idx="239">
                  <c:v>-0.20549714074893932</c:v>
                </c:pt>
                <c:pt idx="240">
                  <c:v>-0.19383015893306063</c:v>
                </c:pt>
                <c:pt idx="241">
                  <c:v>-0.20028045863235172</c:v>
                </c:pt>
                <c:pt idx="242">
                  <c:v>-5.6772653652715027E-2</c:v>
                </c:pt>
                <c:pt idx="243">
                  <c:v>-1.0424003380757853E-2</c:v>
                </c:pt>
                <c:pt idx="244">
                  <c:v>1.6241923905240489E-2</c:v>
                </c:pt>
                <c:pt idx="245">
                  <c:v>-6.3904569176696129E-4</c:v>
                </c:pt>
                <c:pt idx="246">
                  <c:v>-1.8429954508340139E-2</c:v>
                </c:pt>
                <c:pt idx="247">
                  <c:v>-0.23335280373831777</c:v>
                </c:pt>
                <c:pt idx="248">
                  <c:v>0</c:v>
                </c:pt>
                <c:pt idx="249">
                  <c:v>-9.2028784943260444E-2</c:v>
                </c:pt>
                <c:pt idx="250">
                  <c:v>4.6917046917046915E-2</c:v>
                </c:pt>
                <c:pt idx="251">
                  <c:v>1.5379415244211594E-2</c:v>
                </c:pt>
                <c:pt idx="252">
                  <c:v>-0.36735445836403829</c:v>
                </c:pt>
                <c:pt idx="253">
                  <c:v>-0.13189208829139795</c:v>
                </c:pt>
                <c:pt idx="254">
                  <c:v>-0.67039800995024879</c:v>
                </c:pt>
                <c:pt idx="255">
                  <c:v>-2.421893921046258E-3</c:v>
                </c:pt>
                <c:pt idx="256">
                  <c:v>-0.46622773044151822</c:v>
                </c:pt>
                <c:pt idx="257">
                  <c:v>-0.25529617014206196</c:v>
                </c:pt>
                <c:pt idx="258">
                  <c:v>-5.3882438316400577E-2</c:v>
                </c:pt>
                <c:pt idx="259">
                  <c:v>-0.31058749110460981</c:v>
                </c:pt>
                <c:pt idx="260">
                  <c:v>-0.26860927152317882</c:v>
                </c:pt>
                <c:pt idx="261">
                  <c:v>1.7556279201472461E-2</c:v>
                </c:pt>
                <c:pt idx="262">
                  <c:v>-0.29090372120496161</c:v>
                </c:pt>
                <c:pt idx="263">
                  <c:v>-8.1849511774842038E-3</c:v>
                </c:pt>
                <c:pt idx="264">
                  <c:v>3.5943713673906391E-2</c:v>
                </c:pt>
                <c:pt idx="265">
                  <c:v>1.2563884156729131E-2</c:v>
                </c:pt>
                <c:pt idx="266">
                  <c:v>3.2944277108433737E-3</c:v>
                </c:pt>
                <c:pt idx="267">
                  <c:v>-6.9198419778259204E-2</c:v>
                </c:pt>
                <c:pt idx="268">
                  <c:v>-2.408912978018669E-2</c:v>
                </c:pt>
                <c:pt idx="269">
                  <c:v>-1.8294758339006126E-2</c:v>
                </c:pt>
                <c:pt idx="270">
                  <c:v>-0.45023213679085039</c:v>
                </c:pt>
                <c:pt idx="271">
                  <c:v>-0.49065387094463941</c:v>
                </c:pt>
                <c:pt idx="272">
                  <c:v>-0.411917579357713</c:v>
                </c:pt>
                <c:pt idx="273">
                  <c:v>-2.7593582887700533E-2</c:v>
                </c:pt>
                <c:pt idx="274">
                  <c:v>0.22921539442908781</c:v>
                </c:pt>
                <c:pt idx="275">
                  <c:v>-0.23457131023056743</c:v>
                </c:pt>
                <c:pt idx="276">
                  <c:v>-6.9420927869962748E-2</c:v>
                </c:pt>
                <c:pt idx="277">
                  <c:v>-0.52796156983594666</c:v>
                </c:pt>
                <c:pt idx="278">
                  <c:v>-0.30138900304101257</c:v>
                </c:pt>
                <c:pt idx="279">
                  <c:v>0.13138156302927656</c:v>
                </c:pt>
                <c:pt idx="280">
                  <c:v>-0.18076319916361736</c:v>
                </c:pt>
                <c:pt idx="281">
                  <c:v>-0.28671274961597543</c:v>
                </c:pt>
                <c:pt idx="282">
                  <c:v>-0.4386339381003202</c:v>
                </c:pt>
                <c:pt idx="283">
                  <c:v>-4.074952026188057E-2</c:v>
                </c:pt>
                <c:pt idx="284">
                  <c:v>-0.17516826071555083</c:v>
                </c:pt>
                <c:pt idx="285">
                  <c:v>-0.57907041990086972</c:v>
                </c:pt>
                <c:pt idx="286">
                  <c:v>-8.2696629213483142E-2</c:v>
                </c:pt>
                <c:pt idx="287">
                  <c:v>-0.38728668941979522</c:v>
                </c:pt>
                <c:pt idx="288">
                  <c:v>-0.5475202429149798</c:v>
                </c:pt>
                <c:pt idx="289">
                  <c:v>-0.5499260355029586</c:v>
                </c:pt>
                <c:pt idx="290">
                  <c:v>-0.11611858319836631</c:v>
                </c:pt>
                <c:pt idx="291">
                  <c:v>-0.28177203507152748</c:v>
                </c:pt>
                <c:pt idx="292">
                  <c:v>0.10076441973592773</c:v>
                </c:pt>
                <c:pt idx="293">
                  <c:v>0.23743297587131368</c:v>
                </c:pt>
                <c:pt idx="294">
                  <c:v>0.15692532141880186</c:v>
                </c:pt>
                <c:pt idx="295">
                  <c:v>-0.14509959763548755</c:v>
                </c:pt>
                <c:pt idx="296">
                  <c:v>1.027317300957273E-2</c:v>
                </c:pt>
                <c:pt idx="297">
                  <c:v>9.5949439816144788E-2</c:v>
                </c:pt>
                <c:pt idx="298">
                  <c:v>0.54150013941816155</c:v>
                </c:pt>
                <c:pt idx="299">
                  <c:v>-0.14221120186697783</c:v>
                </c:pt>
                <c:pt idx="300">
                  <c:v>0.2032542372881356</c:v>
                </c:pt>
                <c:pt idx="301">
                  <c:v>6.8455031166518257E-2</c:v>
                </c:pt>
                <c:pt idx="302">
                  <c:v>-0.36538241682862693</c:v>
                </c:pt>
                <c:pt idx="303">
                  <c:v>1.3937282229965157E-2</c:v>
                </c:pt>
                <c:pt idx="304">
                  <c:v>-2.5101320434043665E-2</c:v>
                </c:pt>
                <c:pt idx="305">
                  <c:v>7.0717967158096612E-2</c:v>
                </c:pt>
                <c:pt idx="306">
                  <c:v>-8.2030214683275912E-2</c:v>
                </c:pt>
                <c:pt idx="307">
                  <c:v>-0.27633191550717323</c:v>
                </c:pt>
                <c:pt idx="308">
                  <c:v>0.13958333333333334</c:v>
                </c:pt>
                <c:pt idx="309">
                  <c:v>3.2509537236689333E-2</c:v>
                </c:pt>
                <c:pt idx="310">
                  <c:v>0.21480435659540137</c:v>
                </c:pt>
                <c:pt idx="311">
                  <c:v>-0.24043154379655793</c:v>
                </c:pt>
                <c:pt idx="312">
                  <c:v>-0.16644420715429792</c:v>
                </c:pt>
                <c:pt idx="313">
                  <c:v>-4.0662108672184241E-2</c:v>
                </c:pt>
                <c:pt idx="314">
                  <c:v>-0.31148384441243054</c:v>
                </c:pt>
                <c:pt idx="315">
                  <c:v>-4.7637565623177133E-3</c:v>
                </c:pt>
                <c:pt idx="316">
                  <c:v>-5.3157992220781623E-2</c:v>
                </c:pt>
                <c:pt idx="317">
                  <c:v>3.6733790661650806E-2</c:v>
                </c:pt>
                <c:pt idx="318">
                  <c:v>-0.1261507334344967</c:v>
                </c:pt>
                <c:pt idx="319">
                  <c:v>0.16674013665417678</c:v>
                </c:pt>
                <c:pt idx="320">
                  <c:v>0.14243453489646105</c:v>
                </c:pt>
                <c:pt idx="321">
                  <c:v>0.12216046399226679</c:v>
                </c:pt>
                <c:pt idx="322">
                  <c:v>2.4068830320191678E-2</c:v>
                </c:pt>
                <c:pt idx="323">
                  <c:v>8.1437873517081441E-2</c:v>
                </c:pt>
                <c:pt idx="324">
                  <c:v>0.26934905176832391</c:v>
                </c:pt>
                <c:pt idx="325">
                  <c:v>-5.5285385206040441E-2</c:v>
                </c:pt>
                <c:pt idx="326">
                  <c:v>-3.9489489489489486E-2</c:v>
                </c:pt>
                <c:pt idx="327">
                  <c:v>-1.8117369042930289E-2</c:v>
                </c:pt>
                <c:pt idx="328">
                  <c:v>0.23442136498516319</c:v>
                </c:pt>
                <c:pt idx="329">
                  <c:v>0.10912476722532588</c:v>
                </c:pt>
                <c:pt idx="330">
                  <c:v>-1.842319154700623E-2</c:v>
                </c:pt>
                <c:pt idx="331">
                  <c:v>-3.3654517525485268E-2</c:v>
                </c:pt>
                <c:pt idx="332">
                  <c:v>0.11879332958590968</c:v>
                </c:pt>
                <c:pt idx="333">
                  <c:v>1.2939425168899576E-2</c:v>
                </c:pt>
                <c:pt idx="334">
                  <c:v>-7.2627501613944478E-4</c:v>
                </c:pt>
                <c:pt idx="335">
                  <c:v>3.6529680365296802E-2</c:v>
                </c:pt>
                <c:pt idx="336">
                  <c:v>-2.0164851339417134E-2</c:v>
                </c:pt>
                <c:pt idx="337">
                  <c:v>-7.5240410017964707E-2</c:v>
                </c:pt>
                <c:pt idx="338">
                  <c:v>-0.14339660141111002</c:v>
                </c:pt>
                <c:pt idx="339">
                  <c:v>-5.9370816599732264E-2</c:v>
                </c:pt>
                <c:pt idx="340">
                  <c:v>-0.17124067282155053</c:v>
                </c:pt>
                <c:pt idx="341">
                  <c:v>-7.7558114273300019E-2</c:v>
                </c:pt>
                <c:pt idx="342">
                  <c:v>-2.7491408934707903E-2</c:v>
                </c:pt>
                <c:pt idx="343">
                  <c:v>-0.1244349274327861</c:v>
                </c:pt>
                <c:pt idx="344">
                  <c:v>-8.9300582847626972E-2</c:v>
                </c:pt>
                <c:pt idx="345">
                  <c:v>-0.13067929554536037</c:v>
                </c:pt>
                <c:pt idx="346">
                  <c:v>-1.9820601851851853E-2</c:v>
                </c:pt>
                <c:pt idx="347">
                  <c:v>-0.18192868719611022</c:v>
                </c:pt>
                <c:pt idx="348">
                  <c:v>6.6974252120851315E-3</c:v>
                </c:pt>
                <c:pt idx="349">
                  <c:v>-2.1127808361850915E-2</c:v>
                </c:pt>
                <c:pt idx="350">
                  <c:v>-2.3529411764705882E-2</c:v>
                </c:pt>
                <c:pt idx="351">
                  <c:v>-0.3213657162970785</c:v>
                </c:pt>
                <c:pt idx="352">
                  <c:v>5.2868094105207507E-2</c:v>
                </c:pt>
                <c:pt idx="353">
                  <c:v>-0.15629095674967233</c:v>
                </c:pt>
                <c:pt idx="354">
                  <c:v>-1.9988577955454025E-2</c:v>
                </c:pt>
                <c:pt idx="355">
                  <c:v>3.3731553056921992E-2</c:v>
                </c:pt>
                <c:pt idx="356">
                  <c:v>0.21185496844449944</c:v>
                </c:pt>
                <c:pt idx="357">
                  <c:v>0.46904379729419859</c:v>
                </c:pt>
                <c:pt idx="358">
                  <c:v>0.10507004669779853</c:v>
                </c:pt>
                <c:pt idx="359">
                  <c:v>6.3475724824155087E-3</c:v>
                </c:pt>
                <c:pt idx="360">
                  <c:v>-1.7850312380466658E-3</c:v>
                </c:pt>
                <c:pt idx="361">
                  <c:v>0.53296966216862862</c:v>
                </c:pt>
                <c:pt idx="362">
                  <c:v>0.37530487804878049</c:v>
                </c:pt>
                <c:pt idx="363">
                  <c:v>0.29089128305582762</c:v>
                </c:pt>
                <c:pt idx="364">
                  <c:v>-6.774313288789903E-2</c:v>
                </c:pt>
                <c:pt idx="365">
                  <c:v>-6.4053867403314924E-2</c:v>
                </c:pt>
                <c:pt idx="366">
                  <c:v>-1.5286270150083379E-2</c:v>
                </c:pt>
                <c:pt idx="367">
                  <c:v>-4.424379232505643E-2</c:v>
                </c:pt>
                <c:pt idx="368">
                  <c:v>-5.0920801046593536E-2</c:v>
                </c:pt>
                <c:pt idx="369">
                  <c:v>-0.38545793521323701</c:v>
                </c:pt>
                <c:pt idx="370">
                  <c:v>-0.3121937157682329</c:v>
                </c:pt>
                <c:pt idx="371">
                  <c:v>-7.9867674858223062E-2</c:v>
                </c:pt>
                <c:pt idx="372">
                  <c:v>0.195822454308094</c:v>
                </c:pt>
                <c:pt idx="373">
                  <c:v>-5.1293847038527893E-2</c:v>
                </c:pt>
                <c:pt idx="374">
                  <c:v>-0.15392706872370265</c:v>
                </c:pt>
                <c:pt idx="375">
                  <c:v>6.5692026546119067E-2</c:v>
                </c:pt>
                <c:pt idx="376">
                  <c:v>8.4629235554100513E-2</c:v>
                </c:pt>
                <c:pt idx="377">
                  <c:v>0.22354694485842028</c:v>
                </c:pt>
                <c:pt idx="378">
                  <c:v>0.53532240167673528</c:v>
                </c:pt>
                <c:pt idx="379">
                  <c:v>-8.6840484500102649E-2</c:v>
                </c:pt>
                <c:pt idx="380">
                  <c:v>-2.206449621971918E-2</c:v>
                </c:pt>
                <c:pt idx="381">
                  <c:v>-4.7415024278777494E-2</c:v>
                </c:pt>
                <c:pt idx="382">
                  <c:v>-0.33685700016647246</c:v>
                </c:pt>
                <c:pt idx="383">
                  <c:v>-3.2148900169204735E-2</c:v>
                </c:pt>
                <c:pt idx="384">
                  <c:v>-3.8765254845656856E-2</c:v>
                </c:pt>
                <c:pt idx="385">
                  <c:v>-2.615062761506276E-2</c:v>
                </c:pt>
                <c:pt idx="386">
                  <c:v>-0.16067702295386041</c:v>
                </c:pt>
                <c:pt idx="387">
                  <c:v>-0.12209910098264687</c:v>
                </c:pt>
                <c:pt idx="388">
                  <c:v>-1.69971671388102E-2</c:v>
                </c:pt>
                <c:pt idx="389">
                  <c:v>9.4847906611291957E-2</c:v>
                </c:pt>
                <c:pt idx="390">
                  <c:v>0.59072011878247954</c:v>
                </c:pt>
                <c:pt idx="391">
                  <c:v>0.53175342830515249</c:v>
                </c:pt>
                <c:pt idx="392">
                  <c:v>0.6090308370044053</c:v>
                </c:pt>
                <c:pt idx="393">
                  <c:v>0.14125519985530838</c:v>
                </c:pt>
                <c:pt idx="394">
                  <c:v>0.21938824431872664</c:v>
                </c:pt>
                <c:pt idx="395">
                  <c:v>0.48964518464880519</c:v>
                </c:pt>
                <c:pt idx="396">
                  <c:v>2.2023111706581812E-2</c:v>
                </c:pt>
                <c:pt idx="397">
                  <c:v>3.2163466086462963E-3</c:v>
                </c:pt>
                <c:pt idx="398">
                  <c:v>-0.21308538769939436</c:v>
                </c:pt>
                <c:pt idx="399">
                  <c:v>-4.0656763096168884E-2</c:v>
                </c:pt>
                <c:pt idx="400">
                  <c:v>-4.3276661514683151E-2</c:v>
                </c:pt>
                <c:pt idx="401">
                  <c:v>-6.5015479876160992E-2</c:v>
                </c:pt>
                <c:pt idx="402">
                  <c:v>-0.28489507076622744</c:v>
                </c:pt>
                <c:pt idx="403">
                  <c:v>-3.5375868603916616E-2</c:v>
                </c:pt>
                <c:pt idx="404">
                  <c:v>5.8101472995090019E-2</c:v>
                </c:pt>
                <c:pt idx="405">
                  <c:v>1.9946808510638299E-2</c:v>
                </c:pt>
                <c:pt idx="406">
                  <c:v>1.8681318681318681E-2</c:v>
                </c:pt>
                <c:pt idx="407">
                  <c:v>-0.39012797074954297</c:v>
                </c:pt>
                <c:pt idx="408">
                  <c:v>-9.1165617538528324E-2</c:v>
                </c:pt>
                <c:pt idx="409">
                  <c:v>-5.7104467584816933E-3</c:v>
                </c:pt>
                <c:pt idx="410">
                  <c:v>1.444043321299639E-2</c:v>
                </c:pt>
                <c:pt idx="411">
                  <c:v>-7.08480086697372E-2</c:v>
                </c:pt>
                <c:pt idx="412">
                  <c:v>-5.0760043431053205E-2</c:v>
                </c:pt>
                <c:pt idx="413">
                  <c:v>-4.7789725209080045E-3</c:v>
                </c:pt>
                <c:pt idx="414">
                  <c:v>4.3773584905660377E-2</c:v>
                </c:pt>
                <c:pt idx="415">
                  <c:v>0.46517270910648018</c:v>
                </c:pt>
                <c:pt idx="416">
                  <c:v>1.6253987543673097E-2</c:v>
                </c:pt>
                <c:pt idx="417">
                  <c:v>-2.7584732171495777E-2</c:v>
                </c:pt>
                <c:pt idx="418">
                  <c:v>-1.8505942275042445E-2</c:v>
                </c:pt>
                <c:pt idx="419">
                  <c:v>-5.3198226725775809E-2</c:v>
                </c:pt>
                <c:pt idx="420">
                  <c:v>2.3881893182805036E-2</c:v>
                </c:pt>
                <c:pt idx="421">
                  <c:v>-8.644126873475079E-2</c:v>
                </c:pt>
                <c:pt idx="422">
                  <c:v>0.20224586288416074</c:v>
                </c:pt>
                <c:pt idx="423">
                  <c:v>0.52270456311757518</c:v>
                </c:pt>
                <c:pt idx="424">
                  <c:v>0.49206984940724124</c:v>
                </c:pt>
                <c:pt idx="425">
                  <c:v>0.37487645779798379</c:v>
                </c:pt>
                <c:pt idx="426">
                  <c:v>-1.7623885548413851E-2</c:v>
                </c:pt>
                <c:pt idx="427">
                  <c:v>5.5211186391812023E-2</c:v>
                </c:pt>
                <c:pt idx="428">
                  <c:v>0.32545847681588852</c:v>
                </c:pt>
                <c:pt idx="429">
                  <c:v>0.61595212299437652</c:v>
                </c:pt>
                <c:pt idx="430">
                  <c:v>0.79854813709207428</c:v>
                </c:pt>
                <c:pt idx="431">
                  <c:v>3.7139199307538009</c:v>
                </c:pt>
                <c:pt idx="432">
                  <c:v>1.3937788490186072</c:v>
                </c:pt>
                <c:pt idx="433">
                  <c:v>3.1415347717861879</c:v>
                </c:pt>
                <c:pt idx="434">
                  <c:v>-0.56126174669928175</c:v>
                </c:pt>
                <c:pt idx="435">
                  <c:v>0.15366952886350002</c:v>
                </c:pt>
                <c:pt idx="436">
                  <c:v>-1.008401073450184</c:v>
                </c:pt>
                <c:pt idx="437">
                  <c:v>1.2469016188359385</c:v>
                </c:pt>
                <c:pt idx="438">
                  <c:v>-0.18509948025985073</c:v>
                </c:pt>
                <c:pt idx="439">
                  <c:v>-2.8610192030374346</c:v>
                </c:pt>
                <c:pt idx="440">
                  <c:v>0.20842299834853453</c:v>
                </c:pt>
                <c:pt idx="441">
                  <c:v>-0.3267014335392715</c:v>
                </c:pt>
                <c:pt idx="442">
                  <c:v>0.46368983810299813</c:v>
                </c:pt>
                <c:pt idx="443">
                  <c:v>0.64346235580297162</c:v>
                </c:pt>
                <c:pt idx="444">
                  <c:v>0.71501759236950868</c:v>
                </c:pt>
                <c:pt idx="445">
                  <c:v>-0.49469247175397069</c:v>
                </c:pt>
                <c:pt idx="446">
                  <c:v>-0.49540874502851884</c:v>
                </c:pt>
                <c:pt idx="447">
                  <c:v>-0.51024255969532206</c:v>
                </c:pt>
                <c:pt idx="448">
                  <c:v>-1.7200989900410983</c:v>
                </c:pt>
                <c:pt idx="449">
                  <c:v>0.26532955779437195</c:v>
                </c:pt>
                <c:pt idx="450">
                  <c:v>-0.11307492025856598</c:v>
                </c:pt>
                <c:pt idx="451">
                  <c:v>0.28886691008682175</c:v>
                </c:pt>
                <c:pt idx="452">
                  <c:v>2.0907879338894261E-2</c:v>
                </c:pt>
                <c:pt idx="453">
                  <c:v>-0.10441616152988843</c:v>
                </c:pt>
                <c:pt idx="454">
                  <c:v>-0.27270236525502273</c:v>
                </c:pt>
                <c:pt idx="455">
                  <c:v>-0.60799487609520197</c:v>
                </c:pt>
                <c:pt idx="456">
                  <c:v>-0.45093354564038979</c:v>
                </c:pt>
                <c:pt idx="457">
                  <c:v>0.14456663104458692</c:v>
                </c:pt>
                <c:pt idx="458">
                  <c:v>0.48207657608380095</c:v>
                </c:pt>
                <c:pt idx="459">
                  <c:v>0.46187806789553881</c:v>
                </c:pt>
                <c:pt idx="460">
                  <c:v>-0.50570729897949651</c:v>
                </c:pt>
                <c:pt idx="461">
                  <c:v>-3.7176192642058833E-2</c:v>
                </c:pt>
                <c:pt idx="462">
                  <c:v>-0.8525688424884752</c:v>
                </c:pt>
                <c:pt idx="463">
                  <c:v>-0.54898130962466052</c:v>
                </c:pt>
                <c:pt idx="464">
                  <c:v>-0.18543704048269988</c:v>
                </c:pt>
                <c:pt idx="465">
                  <c:v>-1.4412076392494344</c:v>
                </c:pt>
                <c:pt idx="466">
                  <c:v>-0.50596094859039031</c:v>
                </c:pt>
                <c:pt idx="467">
                  <c:v>-0.49398120933913947</c:v>
                </c:pt>
                <c:pt idx="468">
                  <c:v>-0.69833792077948365</c:v>
                </c:pt>
                <c:pt idx="469">
                  <c:v>-0.64881872490175907</c:v>
                </c:pt>
                <c:pt idx="470">
                  <c:v>-1.3986442265162022</c:v>
                </c:pt>
                <c:pt idx="471">
                  <c:v>0.19694638685548324</c:v>
                </c:pt>
                <c:pt idx="472">
                  <c:v>1.2564672631876461</c:v>
                </c:pt>
                <c:pt idx="473">
                  <c:v>0.23727911717858891</c:v>
                </c:pt>
                <c:pt idx="474">
                  <c:v>-0.53121876803072055</c:v>
                </c:pt>
                <c:pt idx="475">
                  <c:v>-0.15702651544259688</c:v>
                </c:pt>
                <c:pt idx="476">
                  <c:v>-0.69683589066288887</c:v>
                </c:pt>
                <c:pt idx="477">
                  <c:v>0.14057111595293356</c:v>
                </c:pt>
                <c:pt idx="478">
                  <c:v>0.53848912567708929</c:v>
                </c:pt>
                <c:pt idx="479">
                  <c:v>0.32860501644716794</c:v>
                </c:pt>
                <c:pt idx="480">
                  <c:v>0.92035793457763038</c:v>
                </c:pt>
                <c:pt idx="481">
                  <c:v>-0.11724165736751289</c:v>
                </c:pt>
                <c:pt idx="482">
                  <c:v>4.8618839986368503E-3</c:v>
                </c:pt>
                <c:pt idx="483">
                  <c:v>0.40688066407302398</c:v>
                </c:pt>
                <c:pt idx="484">
                  <c:v>0.12141212341792186</c:v>
                </c:pt>
                <c:pt idx="485">
                  <c:v>0.35134896475815836</c:v>
                </c:pt>
                <c:pt idx="486">
                  <c:v>-0.10636545901196563</c:v>
                </c:pt>
                <c:pt idx="487">
                  <c:v>-0.1495553782987056</c:v>
                </c:pt>
                <c:pt idx="488">
                  <c:v>1.5248117787862532</c:v>
                </c:pt>
                <c:pt idx="489">
                  <c:v>-1.350127430150611</c:v>
                </c:pt>
                <c:pt idx="490">
                  <c:v>1.3270567607310941</c:v>
                </c:pt>
                <c:pt idx="491">
                  <c:v>0.52155502303887702</c:v>
                </c:pt>
                <c:pt idx="492">
                  <c:v>1.663027321869317</c:v>
                </c:pt>
                <c:pt idx="493">
                  <c:v>0.46910294383060763</c:v>
                </c:pt>
                <c:pt idx="494">
                  <c:v>-0.29683720807141012</c:v>
                </c:pt>
                <c:pt idx="495">
                  <c:v>1.0682925381706565</c:v>
                </c:pt>
                <c:pt idx="496">
                  <c:v>0.55485340877718603</c:v>
                </c:pt>
                <c:pt idx="497">
                  <c:v>0.43302345214567212</c:v>
                </c:pt>
                <c:pt idx="498">
                  <c:v>0.1224982687553153</c:v>
                </c:pt>
                <c:pt idx="499">
                  <c:v>1.3540511935155304</c:v>
                </c:pt>
                <c:pt idx="500">
                  <c:v>1.2677351409024864</c:v>
                </c:pt>
                <c:pt idx="501">
                  <c:v>0.36186734824508898</c:v>
                </c:pt>
                <c:pt idx="502">
                  <c:v>1.7290672985197577</c:v>
                </c:pt>
                <c:pt idx="503">
                  <c:v>-0.18368853360942927</c:v>
                </c:pt>
                <c:pt idx="504">
                  <c:v>0.391215558602027</c:v>
                </c:pt>
                <c:pt idx="505">
                  <c:v>0.72962753988580342</c:v>
                </c:pt>
                <c:pt idx="506">
                  <c:v>0.74595150698633539</c:v>
                </c:pt>
                <c:pt idx="507">
                  <c:v>0.49083921445200679</c:v>
                </c:pt>
                <c:pt idx="508">
                  <c:v>0.35817015811314185</c:v>
                </c:pt>
                <c:pt idx="509">
                  <c:v>0.88327218057370172</c:v>
                </c:pt>
                <c:pt idx="510">
                  <c:v>0.24807966553196031</c:v>
                </c:pt>
                <c:pt idx="511">
                  <c:v>0.77615438448509688</c:v>
                </c:pt>
                <c:pt idx="512">
                  <c:v>-0.14749018341479303</c:v>
                </c:pt>
                <c:pt idx="513">
                  <c:v>-1.9510539791302084</c:v>
                </c:pt>
                <c:pt idx="514">
                  <c:v>-1.0653775092481808</c:v>
                </c:pt>
                <c:pt idx="515">
                  <c:v>-0.78334093274508099</c:v>
                </c:pt>
                <c:pt idx="516">
                  <c:v>-1.4435436611948436</c:v>
                </c:pt>
                <c:pt idx="517">
                  <c:v>-0.30585584541567401</c:v>
                </c:pt>
                <c:pt idx="518">
                  <c:v>-0.16106286486326818</c:v>
                </c:pt>
                <c:pt idx="519">
                  <c:v>-1.134381193241278</c:v>
                </c:pt>
                <c:pt idx="520">
                  <c:v>-0.73463846762380869</c:v>
                </c:pt>
                <c:pt idx="521">
                  <c:v>-1.261678048581891</c:v>
                </c:pt>
                <c:pt idx="522">
                  <c:v>-1.8982937825166994</c:v>
                </c:pt>
                <c:pt idx="523">
                  <c:v>-1.2962028497609632</c:v>
                </c:pt>
                <c:pt idx="524">
                  <c:v>-2.0272136684928954</c:v>
                </c:pt>
                <c:pt idx="525">
                  <c:v>-0.53581096183835841</c:v>
                </c:pt>
                <c:pt idx="526">
                  <c:v>-0.28332587474099719</c:v>
                </c:pt>
                <c:pt idx="527">
                  <c:v>-0.28795048226053277</c:v>
                </c:pt>
                <c:pt idx="528">
                  <c:v>2.2220272055693158E-2</c:v>
                </c:pt>
                <c:pt idx="529">
                  <c:v>-0.47533535495638141</c:v>
                </c:pt>
                <c:pt idx="530">
                  <c:v>-0.66581500404754823</c:v>
                </c:pt>
                <c:pt idx="531">
                  <c:v>-0.84894123677939992</c:v>
                </c:pt>
                <c:pt idx="532">
                  <c:v>-3.7216812574569581E-2</c:v>
                </c:pt>
                <c:pt idx="533">
                  <c:v>-0.58037992184032672</c:v>
                </c:pt>
                <c:pt idx="534">
                  <c:v>-0.1574162526996423</c:v>
                </c:pt>
                <c:pt idx="535">
                  <c:v>-1.4017525513310278</c:v>
                </c:pt>
                <c:pt idx="536">
                  <c:v>-0.97117748283579974</c:v>
                </c:pt>
                <c:pt idx="537">
                  <c:v>-0.70897788281106</c:v>
                </c:pt>
                <c:pt idx="538">
                  <c:v>0.90813595555545557</c:v>
                </c:pt>
                <c:pt idx="539">
                  <c:v>-0.41893184375841414</c:v>
                </c:pt>
                <c:pt idx="540">
                  <c:v>-0.55149370457667535</c:v>
                </c:pt>
                <c:pt idx="541">
                  <c:v>-0.67504078777545606</c:v>
                </c:pt>
                <c:pt idx="542">
                  <c:v>-0.38315683410949053</c:v>
                </c:pt>
                <c:pt idx="543">
                  <c:v>0.68206860649494794</c:v>
                </c:pt>
                <c:pt idx="544">
                  <c:v>0.32290514446928487</c:v>
                </c:pt>
                <c:pt idx="545">
                  <c:v>0.30542992335644314</c:v>
                </c:pt>
                <c:pt idx="546">
                  <c:v>1.001935015409249</c:v>
                </c:pt>
                <c:pt idx="547">
                  <c:v>0.2454953519837664</c:v>
                </c:pt>
                <c:pt idx="548">
                  <c:v>-1.2550058308911893</c:v>
                </c:pt>
                <c:pt idx="549">
                  <c:v>-0.22124101666729143</c:v>
                </c:pt>
                <c:pt idx="550">
                  <c:v>0.3338111511254232</c:v>
                </c:pt>
                <c:pt idx="551">
                  <c:v>0.44349204908551265</c:v>
                </c:pt>
                <c:pt idx="552">
                  <c:v>0.65148947594933604</c:v>
                </c:pt>
                <c:pt idx="553">
                  <c:v>3.8038367478049231E-3</c:v>
                </c:pt>
                <c:pt idx="554">
                  <c:v>-1.1691147807046851</c:v>
                </c:pt>
                <c:pt idx="555">
                  <c:v>-0.18693775618785863</c:v>
                </c:pt>
                <c:pt idx="556">
                  <c:v>0.74251227677959386</c:v>
                </c:pt>
                <c:pt idx="557">
                  <c:v>0.22893348377327752</c:v>
                </c:pt>
                <c:pt idx="558">
                  <c:v>0.51658341412050246</c:v>
                </c:pt>
                <c:pt idx="559">
                  <c:v>2.4908657844742561E-2</c:v>
                </c:pt>
                <c:pt idx="560">
                  <c:v>-0.65281178395325246</c:v>
                </c:pt>
                <c:pt idx="561">
                  <c:v>5.7499553499800356E-3</c:v>
                </c:pt>
                <c:pt idx="562">
                  <c:v>0.85275525264697039</c:v>
                </c:pt>
                <c:pt idx="563">
                  <c:v>0.70900718400846074</c:v>
                </c:pt>
                <c:pt idx="564">
                  <c:v>-0.66834691831988546</c:v>
                </c:pt>
                <c:pt idx="565">
                  <c:v>0.53547052120173222</c:v>
                </c:pt>
                <c:pt idx="566">
                  <c:v>0.25928020905496535</c:v>
                </c:pt>
                <c:pt idx="567">
                  <c:v>0.34877586685698531</c:v>
                </c:pt>
                <c:pt idx="568">
                  <c:v>0.12273602607721978</c:v>
                </c:pt>
                <c:pt idx="569">
                  <c:v>-0.11448206905606757</c:v>
                </c:pt>
                <c:pt idx="570">
                  <c:v>-0.29199390696358252</c:v>
                </c:pt>
                <c:pt idx="571">
                  <c:v>0.83529318721624968</c:v>
                </c:pt>
                <c:pt idx="572">
                  <c:v>0.78048095444653143</c:v>
                </c:pt>
                <c:pt idx="573">
                  <c:v>-0.94748976047448985</c:v>
                </c:pt>
                <c:pt idx="574">
                  <c:v>-0.26531693192348244</c:v>
                </c:pt>
                <c:pt idx="575">
                  <c:v>-7.304537154012479E-2</c:v>
                </c:pt>
                <c:pt idx="576">
                  <c:v>-0.27624531855357976</c:v>
                </c:pt>
                <c:pt idx="577">
                  <c:v>0.55060157379763397</c:v>
                </c:pt>
                <c:pt idx="578">
                  <c:v>-1.5861443537127333</c:v>
                </c:pt>
                <c:pt idx="579">
                  <c:v>-0.40806866061759761</c:v>
                </c:pt>
                <c:pt idx="580">
                  <c:v>-0.3716375536066544</c:v>
                </c:pt>
                <c:pt idx="581">
                  <c:v>-0.26250325047080253</c:v>
                </c:pt>
                <c:pt idx="582">
                  <c:v>-0.55057023778927627</c:v>
                </c:pt>
                <c:pt idx="583">
                  <c:v>-0.17156173583226103</c:v>
                </c:pt>
                <c:pt idx="584">
                  <c:v>3.0928251857126198E-3</c:v>
                </c:pt>
                <c:pt idx="585">
                  <c:v>-0.98656053753736506</c:v>
                </c:pt>
                <c:pt idx="586">
                  <c:v>0.9461779677295854</c:v>
                </c:pt>
                <c:pt idx="587">
                  <c:v>0.58830359041604308</c:v>
                </c:pt>
                <c:pt idx="588">
                  <c:v>-0.1221096726160498</c:v>
                </c:pt>
                <c:pt idx="589">
                  <c:v>0.13786987371680978</c:v>
                </c:pt>
                <c:pt idx="590">
                  <c:v>-0.33616983751614327</c:v>
                </c:pt>
                <c:pt idx="591">
                  <c:v>-0.67032252294530603</c:v>
                </c:pt>
                <c:pt idx="592">
                  <c:v>-0.15767488474868321</c:v>
                </c:pt>
                <c:pt idx="593">
                  <c:v>0.75085551186266608</c:v>
                </c:pt>
                <c:pt idx="594">
                  <c:v>-0.21633922373881348</c:v>
                </c:pt>
                <c:pt idx="595">
                  <c:v>-0.44054528007669769</c:v>
                </c:pt>
                <c:pt idx="596">
                  <c:v>0.69776479960043769</c:v>
                </c:pt>
                <c:pt idx="597">
                  <c:v>-0.10088027988644324</c:v>
                </c:pt>
                <c:pt idx="598">
                  <c:v>0.5909322899265258</c:v>
                </c:pt>
                <c:pt idx="599">
                  <c:v>0.75722805213408673</c:v>
                </c:pt>
                <c:pt idx="600">
                  <c:v>1.1080156085810013</c:v>
                </c:pt>
                <c:pt idx="601">
                  <c:v>0.13801939071190678</c:v>
                </c:pt>
                <c:pt idx="602">
                  <c:v>0.85827813722483237</c:v>
                </c:pt>
                <c:pt idx="603">
                  <c:v>-0.1373974196448528</c:v>
                </c:pt>
                <c:pt idx="604">
                  <c:v>0.12313501106341083</c:v>
                </c:pt>
                <c:pt idx="605">
                  <c:v>0.40428518026735188</c:v>
                </c:pt>
                <c:pt idx="606">
                  <c:v>0.56622163461376274</c:v>
                </c:pt>
                <c:pt idx="607">
                  <c:v>-9.3634975531763295E-3</c:v>
                </c:pt>
                <c:pt idx="608">
                  <c:v>0.4071400654634037</c:v>
                </c:pt>
                <c:pt idx="609">
                  <c:v>1.1343237090149674</c:v>
                </c:pt>
                <c:pt idx="610">
                  <c:v>-0.27153002899029899</c:v>
                </c:pt>
                <c:pt idx="611">
                  <c:v>-0.70464909004457521</c:v>
                </c:pt>
                <c:pt idx="612">
                  <c:v>7.6762249699262416E-2</c:v>
                </c:pt>
                <c:pt idx="613">
                  <c:v>-0.64895356748916422</c:v>
                </c:pt>
                <c:pt idx="614">
                  <c:v>0.29148841699078726</c:v>
                </c:pt>
                <c:pt idx="615">
                  <c:v>-0.62968425254907912</c:v>
                </c:pt>
                <c:pt idx="616">
                  <c:v>-0.13529891307280939</c:v>
                </c:pt>
                <c:pt idx="617">
                  <c:v>0.86681384418728946</c:v>
                </c:pt>
                <c:pt idx="618">
                  <c:v>-0.72164563272328497</c:v>
                </c:pt>
                <c:pt idx="619">
                  <c:v>-0.50237191958515248</c:v>
                </c:pt>
                <c:pt idx="620">
                  <c:v>-0.24937791209751783</c:v>
                </c:pt>
                <c:pt idx="621">
                  <c:v>0.26643104804842116</c:v>
                </c:pt>
                <c:pt idx="622">
                  <c:v>-0.11047495261002364</c:v>
                </c:pt>
                <c:pt idx="623">
                  <c:v>7.7094840381646004E-2</c:v>
                </c:pt>
                <c:pt idx="624">
                  <c:v>0.22341787128185131</c:v>
                </c:pt>
                <c:pt idx="625">
                  <c:v>5.05814992654652E-2</c:v>
                </c:pt>
                <c:pt idx="626">
                  <c:v>0.20013421458772696</c:v>
                </c:pt>
                <c:pt idx="627">
                  <c:v>0.69879083537256081</c:v>
                </c:pt>
                <c:pt idx="628">
                  <c:v>1.0776621981509984</c:v>
                </c:pt>
                <c:pt idx="629">
                  <c:v>-0.42646866326560218</c:v>
                </c:pt>
                <c:pt idx="630">
                  <c:v>9.6381269683828236E-2</c:v>
                </c:pt>
                <c:pt idx="631">
                  <c:v>1.2340855015513588</c:v>
                </c:pt>
                <c:pt idx="632">
                  <c:v>-2.3550619805566497</c:v>
                </c:pt>
                <c:pt idx="633">
                  <c:v>-0.93541657497491881</c:v>
                </c:pt>
                <c:pt idx="634">
                  <c:v>-0.58724250128410804</c:v>
                </c:pt>
                <c:pt idx="635">
                  <c:v>-2.0759654933713647</c:v>
                </c:pt>
                <c:pt idx="636">
                  <c:v>-0.16900880672224761</c:v>
                </c:pt>
                <c:pt idx="637">
                  <c:v>-1.0068853655229211</c:v>
                </c:pt>
                <c:pt idx="638">
                  <c:v>-3.2869556866220673E-2</c:v>
                </c:pt>
                <c:pt idx="639">
                  <c:v>0.63306515324613744</c:v>
                </c:pt>
                <c:pt idx="640">
                  <c:v>-2.1585432761212896E-2</c:v>
                </c:pt>
                <c:pt idx="641">
                  <c:v>-0.44301372918094073</c:v>
                </c:pt>
                <c:pt idx="642">
                  <c:v>-1.1784539310483728</c:v>
                </c:pt>
                <c:pt idx="643">
                  <c:v>-0.99737545083141421</c:v>
                </c:pt>
                <c:pt idx="644">
                  <c:v>-0.25280939013286274</c:v>
                </c:pt>
                <c:pt idx="645">
                  <c:v>0.23850557541289616</c:v>
                </c:pt>
                <c:pt idx="646">
                  <c:v>2.1320058755158677</c:v>
                </c:pt>
                <c:pt idx="647">
                  <c:v>0.36490976849590084</c:v>
                </c:pt>
                <c:pt idx="648">
                  <c:v>-3.7019279521993492E-2</c:v>
                </c:pt>
                <c:pt idx="649">
                  <c:v>0.75375373432370296</c:v>
                </c:pt>
                <c:pt idx="650">
                  <c:v>0.5004044041943202</c:v>
                </c:pt>
                <c:pt idx="651">
                  <c:v>0.5068928352846539</c:v>
                </c:pt>
                <c:pt idx="652">
                  <c:v>0.30920538919840979</c:v>
                </c:pt>
                <c:pt idx="653">
                  <c:v>1.0548116779867289</c:v>
                </c:pt>
                <c:pt idx="654">
                  <c:v>1.6868542955007007</c:v>
                </c:pt>
                <c:pt idx="655">
                  <c:v>0.70294729352092844</c:v>
                </c:pt>
                <c:pt idx="656">
                  <c:v>0.69612650689453592</c:v>
                </c:pt>
                <c:pt idx="657">
                  <c:v>-0.25674818542365591</c:v>
                </c:pt>
                <c:pt idx="658">
                  <c:v>2.5570030689933079</c:v>
                </c:pt>
                <c:pt idx="659">
                  <c:v>1.3974256664815736</c:v>
                </c:pt>
                <c:pt idx="660">
                  <c:v>-0.3512565935197452</c:v>
                </c:pt>
                <c:pt idx="661">
                  <c:v>0.85523233205198057</c:v>
                </c:pt>
                <c:pt idx="662">
                  <c:v>-9.1926735311150282E-2</c:v>
                </c:pt>
                <c:pt idx="663">
                  <c:v>-1.9102491550188783E-2</c:v>
                </c:pt>
                <c:pt idx="664">
                  <c:v>-0.30966931173203999</c:v>
                </c:pt>
                <c:pt idx="665">
                  <c:v>0.1044404241633751</c:v>
                </c:pt>
                <c:pt idx="666">
                  <c:v>-1.0008948197651555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2.3.3'!$E$4</c:f>
              <c:strCache>
                <c:ptCount val="1"/>
                <c:pt idx="0">
                  <c:v>Индекс асимметрии рынка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2.3.3'!$B$5:$B$671</c:f>
              <c:numCache>
                <c:formatCode>m/d/yyyy</c:formatCode>
                <c:ptCount val="667"/>
                <c:pt idx="0">
                  <c:v>40183</c:v>
                </c:pt>
                <c:pt idx="1">
                  <c:v>40184</c:v>
                </c:pt>
                <c:pt idx="2">
                  <c:v>40188</c:v>
                </c:pt>
                <c:pt idx="3">
                  <c:v>40189</c:v>
                </c:pt>
                <c:pt idx="4">
                  <c:v>40190</c:v>
                </c:pt>
                <c:pt idx="5">
                  <c:v>40191</c:v>
                </c:pt>
                <c:pt idx="6">
                  <c:v>40192</c:v>
                </c:pt>
                <c:pt idx="7">
                  <c:v>40193</c:v>
                </c:pt>
                <c:pt idx="8">
                  <c:v>40196</c:v>
                </c:pt>
                <c:pt idx="9">
                  <c:v>40197</c:v>
                </c:pt>
                <c:pt idx="10">
                  <c:v>40198</c:v>
                </c:pt>
                <c:pt idx="11">
                  <c:v>40199</c:v>
                </c:pt>
                <c:pt idx="12">
                  <c:v>40200</c:v>
                </c:pt>
                <c:pt idx="13">
                  <c:v>40203</c:v>
                </c:pt>
                <c:pt idx="14">
                  <c:v>40204</c:v>
                </c:pt>
                <c:pt idx="15">
                  <c:v>40205</c:v>
                </c:pt>
                <c:pt idx="16">
                  <c:v>40206</c:v>
                </c:pt>
                <c:pt idx="17">
                  <c:v>40207</c:v>
                </c:pt>
                <c:pt idx="18">
                  <c:v>40210</c:v>
                </c:pt>
                <c:pt idx="19">
                  <c:v>40211</c:v>
                </c:pt>
                <c:pt idx="20">
                  <c:v>40212</c:v>
                </c:pt>
                <c:pt idx="21">
                  <c:v>40213</c:v>
                </c:pt>
                <c:pt idx="22">
                  <c:v>40214</c:v>
                </c:pt>
                <c:pt idx="23">
                  <c:v>40217</c:v>
                </c:pt>
                <c:pt idx="24">
                  <c:v>40218</c:v>
                </c:pt>
                <c:pt idx="25">
                  <c:v>40219</c:v>
                </c:pt>
                <c:pt idx="26">
                  <c:v>40220</c:v>
                </c:pt>
                <c:pt idx="27">
                  <c:v>40221</c:v>
                </c:pt>
                <c:pt idx="28">
                  <c:v>40224</c:v>
                </c:pt>
                <c:pt idx="29">
                  <c:v>40225</c:v>
                </c:pt>
                <c:pt idx="30">
                  <c:v>40226</c:v>
                </c:pt>
                <c:pt idx="31">
                  <c:v>40227</c:v>
                </c:pt>
                <c:pt idx="32">
                  <c:v>40228</c:v>
                </c:pt>
                <c:pt idx="33">
                  <c:v>40231</c:v>
                </c:pt>
                <c:pt idx="34">
                  <c:v>40232</c:v>
                </c:pt>
                <c:pt idx="35">
                  <c:v>40233</c:v>
                </c:pt>
                <c:pt idx="36">
                  <c:v>40234</c:v>
                </c:pt>
                <c:pt idx="37">
                  <c:v>40235</c:v>
                </c:pt>
                <c:pt idx="38">
                  <c:v>40238</c:v>
                </c:pt>
                <c:pt idx="39">
                  <c:v>40239</c:v>
                </c:pt>
                <c:pt idx="40">
                  <c:v>40240</c:v>
                </c:pt>
                <c:pt idx="41">
                  <c:v>40241</c:v>
                </c:pt>
                <c:pt idx="42">
                  <c:v>40242</c:v>
                </c:pt>
                <c:pt idx="43">
                  <c:v>40246</c:v>
                </c:pt>
                <c:pt idx="44">
                  <c:v>40247</c:v>
                </c:pt>
                <c:pt idx="45">
                  <c:v>40248</c:v>
                </c:pt>
                <c:pt idx="46">
                  <c:v>40249</c:v>
                </c:pt>
                <c:pt idx="47">
                  <c:v>40252</c:v>
                </c:pt>
                <c:pt idx="48">
                  <c:v>40253</c:v>
                </c:pt>
                <c:pt idx="49">
                  <c:v>40254</c:v>
                </c:pt>
                <c:pt idx="50">
                  <c:v>40255</c:v>
                </c:pt>
                <c:pt idx="51">
                  <c:v>40256</c:v>
                </c:pt>
                <c:pt idx="52">
                  <c:v>40262</c:v>
                </c:pt>
                <c:pt idx="53">
                  <c:v>40263</c:v>
                </c:pt>
                <c:pt idx="54">
                  <c:v>40266</c:v>
                </c:pt>
                <c:pt idx="55">
                  <c:v>40267</c:v>
                </c:pt>
                <c:pt idx="56">
                  <c:v>40268</c:v>
                </c:pt>
                <c:pt idx="57">
                  <c:v>40269</c:v>
                </c:pt>
                <c:pt idx="58">
                  <c:v>40270</c:v>
                </c:pt>
                <c:pt idx="59">
                  <c:v>40273</c:v>
                </c:pt>
                <c:pt idx="60">
                  <c:v>40274</c:v>
                </c:pt>
                <c:pt idx="61">
                  <c:v>40275</c:v>
                </c:pt>
                <c:pt idx="62">
                  <c:v>40276</c:v>
                </c:pt>
                <c:pt idx="63">
                  <c:v>40277</c:v>
                </c:pt>
                <c:pt idx="64">
                  <c:v>40280</c:v>
                </c:pt>
                <c:pt idx="65">
                  <c:v>40281</c:v>
                </c:pt>
                <c:pt idx="66">
                  <c:v>40282</c:v>
                </c:pt>
                <c:pt idx="67">
                  <c:v>40283</c:v>
                </c:pt>
                <c:pt idx="68">
                  <c:v>40284</c:v>
                </c:pt>
                <c:pt idx="69">
                  <c:v>40287</c:v>
                </c:pt>
                <c:pt idx="70">
                  <c:v>40288</c:v>
                </c:pt>
                <c:pt idx="71">
                  <c:v>40289</c:v>
                </c:pt>
                <c:pt idx="72">
                  <c:v>40290</c:v>
                </c:pt>
                <c:pt idx="73">
                  <c:v>40291</c:v>
                </c:pt>
                <c:pt idx="74">
                  <c:v>40294</c:v>
                </c:pt>
                <c:pt idx="75">
                  <c:v>40295</c:v>
                </c:pt>
                <c:pt idx="76">
                  <c:v>40296</c:v>
                </c:pt>
                <c:pt idx="77">
                  <c:v>40297</c:v>
                </c:pt>
                <c:pt idx="78">
                  <c:v>40298</c:v>
                </c:pt>
                <c:pt idx="79">
                  <c:v>40302</c:v>
                </c:pt>
                <c:pt idx="80">
                  <c:v>40303</c:v>
                </c:pt>
                <c:pt idx="81">
                  <c:v>40304</c:v>
                </c:pt>
                <c:pt idx="82">
                  <c:v>40305</c:v>
                </c:pt>
                <c:pt idx="83">
                  <c:v>40309</c:v>
                </c:pt>
                <c:pt idx="84">
                  <c:v>40310</c:v>
                </c:pt>
                <c:pt idx="85">
                  <c:v>40311</c:v>
                </c:pt>
                <c:pt idx="86">
                  <c:v>40312</c:v>
                </c:pt>
                <c:pt idx="87">
                  <c:v>40315</c:v>
                </c:pt>
                <c:pt idx="88">
                  <c:v>40316</c:v>
                </c:pt>
                <c:pt idx="89">
                  <c:v>40317</c:v>
                </c:pt>
                <c:pt idx="90">
                  <c:v>40318</c:v>
                </c:pt>
                <c:pt idx="91">
                  <c:v>40319</c:v>
                </c:pt>
                <c:pt idx="92">
                  <c:v>40322</c:v>
                </c:pt>
                <c:pt idx="93">
                  <c:v>40323</c:v>
                </c:pt>
                <c:pt idx="94">
                  <c:v>40324</c:v>
                </c:pt>
                <c:pt idx="95">
                  <c:v>40325</c:v>
                </c:pt>
                <c:pt idx="96">
                  <c:v>40326</c:v>
                </c:pt>
                <c:pt idx="97">
                  <c:v>40329</c:v>
                </c:pt>
                <c:pt idx="98">
                  <c:v>40330</c:v>
                </c:pt>
                <c:pt idx="99">
                  <c:v>40331</c:v>
                </c:pt>
                <c:pt idx="100">
                  <c:v>40332</c:v>
                </c:pt>
                <c:pt idx="101">
                  <c:v>40333</c:v>
                </c:pt>
                <c:pt idx="102">
                  <c:v>40336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40362</c:v>
                </c:pt>
                <c:pt idx="123">
                  <c:v>40366</c:v>
                </c:pt>
                <c:pt idx="124">
                  <c:v>40367</c:v>
                </c:pt>
                <c:pt idx="125">
                  <c:v>40368</c:v>
                </c:pt>
                <c:pt idx="126">
                  <c:v>40371</c:v>
                </c:pt>
                <c:pt idx="127">
                  <c:v>40372</c:v>
                </c:pt>
                <c:pt idx="128">
                  <c:v>40373</c:v>
                </c:pt>
                <c:pt idx="129">
                  <c:v>40374</c:v>
                </c:pt>
                <c:pt idx="130">
                  <c:v>40375</c:v>
                </c:pt>
                <c:pt idx="131">
                  <c:v>40378</c:v>
                </c:pt>
                <c:pt idx="132">
                  <c:v>40379</c:v>
                </c:pt>
                <c:pt idx="133">
                  <c:v>40380</c:v>
                </c:pt>
                <c:pt idx="134">
                  <c:v>40381</c:v>
                </c:pt>
                <c:pt idx="135">
                  <c:v>40382</c:v>
                </c:pt>
                <c:pt idx="136">
                  <c:v>40385</c:v>
                </c:pt>
                <c:pt idx="137">
                  <c:v>40386</c:v>
                </c:pt>
                <c:pt idx="138">
                  <c:v>40387</c:v>
                </c:pt>
                <c:pt idx="139">
                  <c:v>40388</c:v>
                </c:pt>
                <c:pt idx="140">
                  <c:v>40389</c:v>
                </c:pt>
                <c:pt idx="141">
                  <c:v>40392</c:v>
                </c:pt>
                <c:pt idx="142">
                  <c:v>40393</c:v>
                </c:pt>
                <c:pt idx="143">
                  <c:v>40394</c:v>
                </c:pt>
                <c:pt idx="144">
                  <c:v>40395</c:v>
                </c:pt>
                <c:pt idx="145">
                  <c:v>40396</c:v>
                </c:pt>
                <c:pt idx="146">
                  <c:v>40399</c:v>
                </c:pt>
                <c:pt idx="147">
                  <c:v>40400</c:v>
                </c:pt>
                <c:pt idx="148">
                  <c:v>40401</c:v>
                </c:pt>
                <c:pt idx="149">
                  <c:v>40402</c:v>
                </c:pt>
                <c:pt idx="150">
                  <c:v>40403</c:v>
                </c:pt>
                <c:pt idx="151">
                  <c:v>40406</c:v>
                </c:pt>
                <c:pt idx="152">
                  <c:v>40407</c:v>
                </c:pt>
                <c:pt idx="153">
                  <c:v>40408</c:v>
                </c:pt>
                <c:pt idx="154">
                  <c:v>40409</c:v>
                </c:pt>
                <c:pt idx="155">
                  <c:v>40410</c:v>
                </c:pt>
                <c:pt idx="156">
                  <c:v>40413</c:v>
                </c:pt>
                <c:pt idx="157">
                  <c:v>40414</c:v>
                </c:pt>
                <c:pt idx="158">
                  <c:v>40415</c:v>
                </c:pt>
                <c:pt idx="159">
                  <c:v>40416</c:v>
                </c:pt>
                <c:pt idx="160">
                  <c:v>40417</c:v>
                </c:pt>
                <c:pt idx="161">
                  <c:v>40421</c:v>
                </c:pt>
                <c:pt idx="162">
                  <c:v>40422</c:v>
                </c:pt>
                <c:pt idx="163">
                  <c:v>40423</c:v>
                </c:pt>
                <c:pt idx="164">
                  <c:v>40424</c:v>
                </c:pt>
                <c:pt idx="165">
                  <c:v>40427</c:v>
                </c:pt>
                <c:pt idx="166">
                  <c:v>40428</c:v>
                </c:pt>
                <c:pt idx="167">
                  <c:v>40429</c:v>
                </c:pt>
                <c:pt idx="168">
                  <c:v>40430</c:v>
                </c:pt>
                <c:pt idx="169">
                  <c:v>40431</c:v>
                </c:pt>
                <c:pt idx="170">
                  <c:v>40434</c:v>
                </c:pt>
                <c:pt idx="171">
                  <c:v>40435</c:v>
                </c:pt>
                <c:pt idx="172">
                  <c:v>40436</c:v>
                </c:pt>
                <c:pt idx="173">
                  <c:v>40437</c:v>
                </c:pt>
                <c:pt idx="174">
                  <c:v>40438</c:v>
                </c:pt>
                <c:pt idx="175">
                  <c:v>40441</c:v>
                </c:pt>
                <c:pt idx="176">
                  <c:v>40442</c:v>
                </c:pt>
                <c:pt idx="177">
                  <c:v>40443</c:v>
                </c:pt>
                <c:pt idx="178">
                  <c:v>40444</c:v>
                </c:pt>
                <c:pt idx="179">
                  <c:v>40445</c:v>
                </c:pt>
                <c:pt idx="180">
                  <c:v>40448</c:v>
                </c:pt>
                <c:pt idx="181">
                  <c:v>40449</c:v>
                </c:pt>
                <c:pt idx="182">
                  <c:v>40450</c:v>
                </c:pt>
                <c:pt idx="183">
                  <c:v>40451</c:v>
                </c:pt>
                <c:pt idx="184">
                  <c:v>40452</c:v>
                </c:pt>
                <c:pt idx="185">
                  <c:v>40455</c:v>
                </c:pt>
                <c:pt idx="186">
                  <c:v>40456</c:v>
                </c:pt>
                <c:pt idx="187">
                  <c:v>40457</c:v>
                </c:pt>
                <c:pt idx="188">
                  <c:v>40458</c:v>
                </c:pt>
                <c:pt idx="189">
                  <c:v>40459</c:v>
                </c:pt>
                <c:pt idx="190">
                  <c:v>40462</c:v>
                </c:pt>
                <c:pt idx="191">
                  <c:v>40463</c:v>
                </c:pt>
                <c:pt idx="192">
                  <c:v>40464</c:v>
                </c:pt>
                <c:pt idx="193">
                  <c:v>40465</c:v>
                </c:pt>
                <c:pt idx="194">
                  <c:v>40466</c:v>
                </c:pt>
                <c:pt idx="195">
                  <c:v>40469</c:v>
                </c:pt>
                <c:pt idx="196">
                  <c:v>40470</c:v>
                </c:pt>
                <c:pt idx="197">
                  <c:v>40471</c:v>
                </c:pt>
                <c:pt idx="198">
                  <c:v>40472</c:v>
                </c:pt>
                <c:pt idx="199">
                  <c:v>40473</c:v>
                </c:pt>
                <c:pt idx="200">
                  <c:v>40476</c:v>
                </c:pt>
                <c:pt idx="201">
                  <c:v>40477</c:v>
                </c:pt>
                <c:pt idx="202">
                  <c:v>40478</c:v>
                </c:pt>
                <c:pt idx="203">
                  <c:v>40479</c:v>
                </c:pt>
                <c:pt idx="204">
                  <c:v>40480</c:v>
                </c:pt>
                <c:pt idx="205">
                  <c:v>40483</c:v>
                </c:pt>
                <c:pt idx="206">
                  <c:v>40484</c:v>
                </c:pt>
                <c:pt idx="207">
                  <c:v>40485</c:v>
                </c:pt>
                <c:pt idx="208">
                  <c:v>40486</c:v>
                </c:pt>
                <c:pt idx="209">
                  <c:v>40487</c:v>
                </c:pt>
                <c:pt idx="210">
                  <c:v>40490</c:v>
                </c:pt>
                <c:pt idx="211">
                  <c:v>40491</c:v>
                </c:pt>
                <c:pt idx="212">
                  <c:v>40492</c:v>
                </c:pt>
                <c:pt idx="213">
                  <c:v>40493</c:v>
                </c:pt>
                <c:pt idx="214">
                  <c:v>40494</c:v>
                </c:pt>
                <c:pt idx="215">
                  <c:v>40497</c:v>
                </c:pt>
                <c:pt idx="216">
                  <c:v>40499</c:v>
                </c:pt>
                <c:pt idx="217">
                  <c:v>40500</c:v>
                </c:pt>
                <c:pt idx="218">
                  <c:v>40501</c:v>
                </c:pt>
                <c:pt idx="219">
                  <c:v>40504</c:v>
                </c:pt>
                <c:pt idx="220">
                  <c:v>40505</c:v>
                </c:pt>
                <c:pt idx="221">
                  <c:v>40506</c:v>
                </c:pt>
                <c:pt idx="222">
                  <c:v>40507</c:v>
                </c:pt>
                <c:pt idx="223">
                  <c:v>40508</c:v>
                </c:pt>
                <c:pt idx="224">
                  <c:v>40511</c:v>
                </c:pt>
                <c:pt idx="225">
                  <c:v>40512</c:v>
                </c:pt>
                <c:pt idx="226">
                  <c:v>40513</c:v>
                </c:pt>
                <c:pt idx="227">
                  <c:v>40514</c:v>
                </c:pt>
                <c:pt idx="228">
                  <c:v>40515</c:v>
                </c:pt>
                <c:pt idx="229">
                  <c:v>40518</c:v>
                </c:pt>
                <c:pt idx="230">
                  <c:v>40519</c:v>
                </c:pt>
                <c:pt idx="231">
                  <c:v>40520</c:v>
                </c:pt>
                <c:pt idx="232">
                  <c:v>40521</c:v>
                </c:pt>
                <c:pt idx="233">
                  <c:v>40522</c:v>
                </c:pt>
                <c:pt idx="234">
                  <c:v>40525</c:v>
                </c:pt>
                <c:pt idx="235">
                  <c:v>40526</c:v>
                </c:pt>
                <c:pt idx="236">
                  <c:v>40527</c:v>
                </c:pt>
                <c:pt idx="237">
                  <c:v>40532</c:v>
                </c:pt>
                <c:pt idx="238">
                  <c:v>40533</c:v>
                </c:pt>
                <c:pt idx="239">
                  <c:v>40534</c:v>
                </c:pt>
                <c:pt idx="240">
                  <c:v>40535</c:v>
                </c:pt>
                <c:pt idx="241">
                  <c:v>40536</c:v>
                </c:pt>
                <c:pt idx="242">
                  <c:v>40539</c:v>
                </c:pt>
                <c:pt idx="243">
                  <c:v>40540</c:v>
                </c:pt>
                <c:pt idx="244">
                  <c:v>40541</c:v>
                </c:pt>
                <c:pt idx="245">
                  <c:v>40542</c:v>
                </c:pt>
                <c:pt idx="246">
                  <c:v>40543</c:v>
                </c:pt>
                <c:pt idx="247">
                  <c:v>40548</c:v>
                </c:pt>
                <c:pt idx="248">
                  <c:v>40549</c:v>
                </c:pt>
                <c:pt idx="249">
                  <c:v>40553</c:v>
                </c:pt>
                <c:pt idx="250">
                  <c:v>40554</c:v>
                </c:pt>
                <c:pt idx="251">
                  <c:v>40555</c:v>
                </c:pt>
                <c:pt idx="252">
                  <c:v>40556</c:v>
                </c:pt>
                <c:pt idx="253">
                  <c:v>40557</c:v>
                </c:pt>
                <c:pt idx="254">
                  <c:v>40560</c:v>
                </c:pt>
                <c:pt idx="255">
                  <c:v>40561</c:v>
                </c:pt>
                <c:pt idx="256">
                  <c:v>40562</c:v>
                </c:pt>
                <c:pt idx="257">
                  <c:v>40563</c:v>
                </c:pt>
                <c:pt idx="258">
                  <c:v>40564</c:v>
                </c:pt>
                <c:pt idx="259">
                  <c:v>40567</c:v>
                </c:pt>
                <c:pt idx="260">
                  <c:v>40568</c:v>
                </c:pt>
                <c:pt idx="261">
                  <c:v>40569</c:v>
                </c:pt>
                <c:pt idx="262">
                  <c:v>40570</c:v>
                </c:pt>
                <c:pt idx="263">
                  <c:v>40571</c:v>
                </c:pt>
                <c:pt idx="264">
                  <c:v>40574</c:v>
                </c:pt>
                <c:pt idx="265">
                  <c:v>40575</c:v>
                </c:pt>
                <c:pt idx="266">
                  <c:v>40576</c:v>
                </c:pt>
                <c:pt idx="267">
                  <c:v>40577</c:v>
                </c:pt>
                <c:pt idx="268">
                  <c:v>40578</c:v>
                </c:pt>
                <c:pt idx="269">
                  <c:v>40581</c:v>
                </c:pt>
                <c:pt idx="270">
                  <c:v>40582</c:v>
                </c:pt>
                <c:pt idx="271">
                  <c:v>40583</c:v>
                </c:pt>
                <c:pt idx="272">
                  <c:v>40584</c:v>
                </c:pt>
                <c:pt idx="273">
                  <c:v>40585</c:v>
                </c:pt>
                <c:pt idx="274">
                  <c:v>40588</c:v>
                </c:pt>
                <c:pt idx="275">
                  <c:v>40589</c:v>
                </c:pt>
                <c:pt idx="276">
                  <c:v>40590</c:v>
                </c:pt>
                <c:pt idx="277">
                  <c:v>40591</c:v>
                </c:pt>
                <c:pt idx="278">
                  <c:v>40592</c:v>
                </c:pt>
                <c:pt idx="279">
                  <c:v>40595</c:v>
                </c:pt>
                <c:pt idx="280">
                  <c:v>40596</c:v>
                </c:pt>
                <c:pt idx="281">
                  <c:v>40597</c:v>
                </c:pt>
                <c:pt idx="282">
                  <c:v>40598</c:v>
                </c:pt>
                <c:pt idx="283">
                  <c:v>40599</c:v>
                </c:pt>
                <c:pt idx="284">
                  <c:v>40602</c:v>
                </c:pt>
                <c:pt idx="285">
                  <c:v>40603</c:v>
                </c:pt>
                <c:pt idx="286">
                  <c:v>40604</c:v>
                </c:pt>
                <c:pt idx="287">
                  <c:v>40605</c:v>
                </c:pt>
                <c:pt idx="288">
                  <c:v>40606</c:v>
                </c:pt>
                <c:pt idx="289">
                  <c:v>40607</c:v>
                </c:pt>
                <c:pt idx="290">
                  <c:v>40611</c:v>
                </c:pt>
                <c:pt idx="291">
                  <c:v>40612</c:v>
                </c:pt>
                <c:pt idx="292">
                  <c:v>40613</c:v>
                </c:pt>
                <c:pt idx="293">
                  <c:v>40616</c:v>
                </c:pt>
                <c:pt idx="294">
                  <c:v>40617</c:v>
                </c:pt>
                <c:pt idx="295">
                  <c:v>40618</c:v>
                </c:pt>
                <c:pt idx="296">
                  <c:v>40619</c:v>
                </c:pt>
                <c:pt idx="297">
                  <c:v>40620</c:v>
                </c:pt>
                <c:pt idx="298">
                  <c:v>40626</c:v>
                </c:pt>
                <c:pt idx="299">
                  <c:v>40627</c:v>
                </c:pt>
                <c:pt idx="300">
                  <c:v>40630</c:v>
                </c:pt>
                <c:pt idx="301">
                  <c:v>40631</c:v>
                </c:pt>
                <c:pt idx="302">
                  <c:v>40632</c:v>
                </c:pt>
                <c:pt idx="303">
                  <c:v>40633</c:v>
                </c:pt>
                <c:pt idx="304">
                  <c:v>40634</c:v>
                </c:pt>
                <c:pt idx="305">
                  <c:v>40637</c:v>
                </c:pt>
                <c:pt idx="306">
                  <c:v>40638</c:v>
                </c:pt>
                <c:pt idx="307">
                  <c:v>40639</c:v>
                </c:pt>
                <c:pt idx="308">
                  <c:v>40640</c:v>
                </c:pt>
                <c:pt idx="309">
                  <c:v>40641</c:v>
                </c:pt>
                <c:pt idx="310">
                  <c:v>40644</c:v>
                </c:pt>
                <c:pt idx="311">
                  <c:v>40645</c:v>
                </c:pt>
                <c:pt idx="312">
                  <c:v>40647</c:v>
                </c:pt>
                <c:pt idx="313">
                  <c:v>40648</c:v>
                </c:pt>
                <c:pt idx="314">
                  <c:v>40651</c:v>
                </c:pt>
                <c:pt idx="315">
                  <c:v>40652</c:v>
                </c:pt>
                <c:pt idx="316">
                  <c:v>40653</c:v>
                </c:pt>
                <c:pt idx="317">
                  <c:v>40654</c:v>
                </c:pt>
                <c:pt idx="318">
                  <c:v>40655</c:v>
                </c:pt>
                <c:pt idx="319">
                  <c:v>40658</c:v>
                </c:pt>
                <c:pt idx="320">
                  <c:v>40659</c:v>
                </c:pt>
                <c:pt idx="321">
                  <c:v>40660</c:v>
                </c:pt>
                <c:pt idx="322">
                  <c:v>40661</c:v>
                </c:pt>
                <c:pt idx="323">
                  <c:v>40662</c:v>
                </c:pt>
                <c:pt idx="324">
                  <c:v>40666</c:v>
                </c:pt>
                <c:pt idx="325">
                  <c:v>40667</c:v>
                </c:pt>
                <c:pt idx="326">
                  <c:v>40668</c:v>
                </c:pt>
                <c:pt idx="327">
                  <c:v>40669</c:v>
                </c:pt>
                <c:pt idx="328">
                  <c:v>40673</c:v>
                </c:pt>
                <c:pt idx="329">
                  <c:v>40674</c:v>
                </c:pt>
                <c:pt idx="330">
                  <c:v>40675</c:v>
                </c:pt>
                <c:pt idx="331">
                  <c:v>40676</c:v>
                </c:pt>
                <c:pt idx="332">
                  <c:v>40679</c:v>
                </c:pt>
                <c:pt idx="333">
                  <c:v>40680</c:v>
                </c:pt>
                <c:pt idx="334">
                  <c:v>40681</c:v>
                </c:pt>
                <c:pt idx="335">
                  <c:v>40682</c:v>
                </c:pt>
                <c:pt idx="336">
                  <c:v>40683</c:v>
                </c:pt>
                <c:pt idx="337">
                  <c:v>40686</c:v>
                </c:pt>
                <c:pt idx="338">
                  <c:v>40687</c:v>
                </c:pt>
                <c:pt idx="339">
                  <c:v>40688</c:v>
                </c:pt>
                <c:pt idx="340">
                  <c:v>40689</c:v>
                </c:pt>
                <c:pt idx="341">
                  <c:v>40690</c:v>
                </c:pt>
                <c:pt idx="342">
                  <c:v>40693</c:v>
                </c:pt>
                <c:pt idx="343">
                  <c:v>40694</c:v>
                </c:pt>
                <c:pt idx="344">
                  <c:v>40695</c:v>
                </c:pt>
                <c:pt idx="345">
                  <c:v>40696</c:v>
                </c:pt>
                <c:pt idx="346">
                  <c:v>40697</c:v>
                </c:pt>
                <c:pt idx="347">
                  <c:v>40700</c:v>
                </c:pt>
                <c:pt idx="348">
                  <c:v>40701</c:v>
                </c:pt>
                <c:pt idx="349">
                  <c:v>40702</c:v>
                </c:pt>
                <c:pt idx="350">
                  <c:v>40703</c:v>
                </c:pt>
                <c:pt idx="351">
                  <c:v>40704</c:v>
                </c:pt>
                <c:pt idx="352">
                  <c:v>40707</c:v>
                </c:pt>
                <c:pt idx="353">
                  <c:v>40708</c:v>
                </c:pt>
                <c:pt idx="354">
                  <c:v>40709</c:v>
                </c:pt>
                <c:pt idx="355">
                  <c:v>40710</c:v>
                </c:pt>
                <c:pt idx="356">
                  <c:v>40711</c:v>
                </c:pt>
                <c:pt idx="357">
                  <c:v>40714</c:v>
                </c:pt>
                <c:pt idx="358">
                  <c:v>40715</c:v>
                </c:pt>
                <c:pt idx="359">
                  <c:v>40716</c:v>
                </c:pt>
                <c:pt idx="360">
                  <c:v>40717</c:v>
                </c:pt>
                <c:pt idx="361">
                  <c:v>40718</c:v>
                </c:pt>
                <c:pt idx="362">
                  <c:v>40721</c:v>
                </c:pt>
                <c:pt idx="363">
                  <c:v>40722</c:v>
                </c:pt>
                <c:pt idx="364">
                  <c:v>40723</c:v>
                </c:pt>
                <c:pt idx="365">
                  <c:v>40724</c:v>
                </c:pt>
                <c:pt idx="366">
                  <c:v>40725</c:v>
                </c:pt>
                <c:pt idx="367">
                  <c:v>40728</c:v>
                </c:pt>
                <c:pt idx="368">
                  <c:v>40729</c:v>
                </c:pt>
                <c:pt idx="369">
                  <c:v>40731</c:v>
                </c:pt>
                <c:pt idx="370">
                  <c:v>40732</c:v>
                </c:pt>
                <c:pt idx="371">
                  <c:v>40735</c:v>
                </c:pt>
                <c:pt idx="372">
                  <c:v>40736</c:v>
                </c:pt>
                <c:pt idx="373">
                  <c:v>40737</c:v>
                </c:pt>
                <c:pt idx="374">
                  <c:v>40738</c:v>
                </c:pt>
                <c:pt idx="375">
                  <c:v>40739</c:v>
                </c:pt>
                <c:pt idx="376">
                  <c:v>40742</c:v>
                </c:pt>
                <c:pt idx="377">
                  <c:v>40743</c:v>
                </c:pt>
                <c:pt idx="378">
                  <c:v>40744</c:v>
                </c:pt>
                <c:pt idx="379">
                  <c:v>40745</c:v>
                </c:pt>
                <c:pt idx="380">
                  <c:v>40746</c:v>
                </c:pt>
                <c:pt idx="381">
                  <c:v>40749</c:v>
                </c:pt>
                <c:pt idx="382">
                  <c:v>40750</c:v>
                </c:pt>
                <c:pt idx="383">
                  <c:v>40751</c:v>
                </c:pt>
                <c:pt idx="384">
                  <c:v>40752</c:v>
                </c:pt>
                <c:pt idx="385">
                  <c:v>40753</c:v>
                </c:pt>
                <c:pt idx="386">
                  <c:v>40756</c:v>
                </c:pt>
                <c:pt idx="387">
                  <c:v>40757</c:v>
                </c:pt>
                <c:pt idx="388">
                  <c:v>40758</c:v>
                </c:pt>
                <c:pt idx="389">
                  <c:v>40759</c:v>
                </c:pt>
                <c:pt idx="390">
                  <c:v>40760</c:v>
                </c:pt>
                <c:pt idx="391">
                  <c:v>40763</c:v>
                </c:pt>
                <c:pt idx="392">
                  <c:v>40764</c:v>
                </c:pt>
                <c:pt idx="393">
                  <c:v>40765</c:v>
                </c:pt>
                <c:pt idx="394">
                  <c:v>40766</c:v>
                </c:pt>
                <c:pt idx="395">
                  <c:v>40767</c:v>
                </c:pt>
                <c:pt idx="396">
                  <c:v>40770</c:v>
                </c:pt>
                <c:pt idx="397">
                  <c:v>40771</c:v>
                </c:pt>
                <c:pt idx="398">
                  <c:v>40772</c:v>
                </c:pt>
                <c:pt idx="399">
                  <c:v>40773</c:v>
                </c:pt>
                <c:pt idx="400">
                  <c:v>40774</c:v>
                </c:pt>
                <c:pt idx="401">
                  <c:v>40777</c:v>
                </c:pt>
                <c:pt idx="402">
                  <c:v>40778</c:v>
                </c:pt>
                <c:pt idx="403">
                  <c:v>40779</c:v>
                </c:pt>
                <c:pt idx="404">
                  <c:v>40780</c:v>
                </c:pt>
                <c:pt idx="405">
                  <c:v>40781</c:v>
                </c:pt>
                <c:pt idx="406">
                  <c:v>40782</c:v>
                </c:pt>
                <c:pt idx="407">
                  <c:v>40786</c:v>
                </c:pt>
                <c:pt idx="408">
                  <c:v>40787</c:v>
                </c:pt>
                <c:pt idx="409">
                  <c:v>40788</c:v>
                </c:pt>
                <c:pt idx="410">
                  <c:v>40791</c:v>
                </c:pt>
                <c:pt idx="411">
                  <c:v>40792</c:v>
                </c:pt>
                <c:pt idx="412">
                  <c:v>40793</c:v>
                </c:pt>
                <c:pt idx="413">
                  <c:v>40794</c:v>
                </c:pt>
                <c:pt idx="414">
                  <c:v>40795</c:v>
                </c:pt>
                <c:pt idx="415">
                  <c:v>40798</c:v>
                </c:pt>
                <c:pt idx="416">
                  <c:v>40799</c:v>
                </c:pt>
                <c:pt idx="417">
                  <c:v>40800</c:v>
                </c:pt>
                <c:pt idx="418">
                  <c:v>40801</c:v>
                </c:pt>
                <c:pt idx="419">
                  <c:v>40802</c:v>
                </c:pt>
                <c:pt idx="420">
                  <c:v>40805</c:v>
                </c:pt>
                <c:pt idx="421">
                  <c:v>40806</c:v>
                </c:pt>
                <c:pt idx="422">
                  <c:v>40807</c:v>
                </c:pt>
                <c:pt idx="423">
                  <c:v>40808</c:v>
                </c:pt>
                <c:pt idx="424">
                  <c:v>40809</c:v>
                </c:pt>
                <c:pt idx="425">
                  <c:v>40812</c:v>
                </c:pt>
                <c:pt idx="426">
                  <c:v>40813</c:v>
                </c:pt>
                <c:pt idx="427">
                  <c:v>40814</c:v>
                </c:pt>
                <c:pt idx="428">
                  <c:v>40815</c:v>
                </c:pt>
                <c:pt idx="429">
                  <c:v>40816</c:v>
                </c:pt>
                <c:pt idx="430">
                  <c:v>40819</c:v>
                </c:pt>
                <c:pt idx="431">
                  <c:v>40820</c:v>
                </c:pt>
                <c:pt idx="432">
                  <c:v>40821</c:v>
                </c:pt>
                <c:pt idx="433">
                  <c:v>40822</c:v>
                </c:pt>
                <c:pt idx="434">
                  <c:v>40823</c:v>
                </c:pt>
                <c:pt idx="435">
                  <c:v>40827</c:v>
                </c:pt>
                <c:pt idx="436">
                  <c:v>40828</c:v>
                </c:pt>
                <c:pt idx="437">
                  <c:v>40829</c:v>
                </c:pt>
                <c:pt idx="438">
                  <c:v>40830</c:v>
                </c:pt>
                <c:pt idx="439">
                  <c:v>40833</c:v>
                </c:pt>
                <c:pt idx="440">
                  <c:v>40834</c:v>
                </c:pt>
                <c:pt idx="441">
                  <c:v>40835</c:v>
                </c:pt>
                <c:pt idx="442">
                  <c:v>40836</c:v>
                </c:pt>
                <c:pt idx="443">
                  <c:v>40837</c:v>
                </c:pt>
                <c:pt idx="444">
                  <c:v>40840</c:v>
                </c:pt>
                <c:pt idx="445">
                  <c:v>40841</c:v>
                </c:pt>
                <c:pt idx="446">
                  <c:v>40842</c:v>
                </c:pt>
                <c:pt idx="447">
                  <c:v>40843</c:v>
                </c:pt>
                <c:pt idx="448">
                  <c:v>40844</c:v>
                </c:pt>
                <c:pt idx="449">
                  <c:v>40847</c:v>
                </c:pt>
                <c:pt idx="450">
                  <c:v>40848</c:v>
                </c:pt>
                <c:pt idx="451">
                  <c:v>40849</c:v>
                </c:pt>
                <c:pt idx="452">
                  <c:v>40850</c:v>
                </c:pt>
                <c:pt idx="453">
                  <c:v>40851</c:v>
                </c:pt>
                <c:pt idx="454">
                  <c:v>40854</c:v>
                </c:pt>
                <c:pt idx="455">
                  <c:v>40855</c:v>
                </c:pt>
                <c:pt idx="456">
                  <c:v>40856</c:v>
                </c:pt>
                <c:pt idx="457">
                  <c:v>40857</c:v>
                </c:pt>
                <c:pt idx="458">
                  <c:v>40861</c:v>
                </c:pt>
                <c:pt idx="459">
                  <c:v>40862</c:v>
                </c:pt>
                <c:pt idx="460">
                  <c:v>40863</c:v>
                </c:pt>
                <c:pt idx="461">
                  <c:v>40864</c:v>
                </c:pt>
                <c:pt idx="462">
                  <c:v>40865</c:v>
                </c:pt>
                <c:pt idx="463">
                  <c:v>40868</c:v>
                </c:pt>
                <c:pt idx="464">
                  <c:v>40869</c:v>
                </c:pt>
                <c:pt idx="465">
                  <c:v>40870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</c:v>
                </c:pt>
                <c:pt idx="471">
                  <c:v>40879</c:v>
                </c:pt>
                <c:pt idx="472">
                  <c:v>40882</c:v>
                </c:pt>
                <c:pt idx="473">
                  <c:v>40883</c:v>
                </c:pt>
                <c:pt idx="474">
                  <c:v>40884</c:v>
                </c:pt>
                <c:pt idx="475">
                  <c:v>40885</c:v>
                </c:pt>
                <c:pt idx="476">
                  <c:v>40886</c:v>
                </c:pt>
                <c:pt idx="477">
                  <c:v>40889</c:v>
                </c:pt>
                <c:pt idx="478">
                  <c:v>40890</c:v>
                </c:pt>
                <c:pt idx="479">
                  <c:v>40891</c:v>
                </c:pt>
                <c:pt idx="480">
                  <c:v>40892</c:v>
                </c:pt>
                <c:pt idx="481">
                  <c:v>40897</c:v>
                </c:pt>
                <c:pt idx="482">
                  <c:v>40898</c:v>
                </c:pt>
                <c:pt idx="483">
                  <c:v>40899</c:v>
                </c:pt>
                <c:pt idx="484">
                  <c:v>40900</c:v>
                </c:pt>
                <c:pt idx="485">
                  <c:v>40904</c:v>
                </c:pt>
                <c:pt idx="486">
                  <c:v>40905</c:v>
                </c:pt>
                <c:pt idx="487">
                  <c:v>40906</c:v>
                </c:pt>
                <c:pt idx="488">
                  <c:v>40907</c:v>
                </c:pt>
                <c:pt idx="489">
                  <c:v>40912</c:v>
                </c:pt>
                <c:pt idx="490">
                  <c:v>40913</c:v>
                </c:pt>
                <c:pt idx="491">
                  <c:v>40914</c:v>
                </c:pt>
                <c:pt idx="492">
                  <c:v>40917</c:v>
                </c:pt>
                <c:pt idx="493">
                  <c:v>40918</c:v>
                </c:pt>
                <c:pt idx="494">
                  <c:v>40919</c:v>
                </c:pt>
                <c:pt idx="495">
                  <c:v>40920</c:v>
                </c:pt>
                <c:pt idx="496">
                  <c:v>40921</c:v>
                </c:pt>
                <c:pt idx="497">
                  <c:v>40925</c:v>
                </c:pt>
                <c:pt idx="498">
                  <c:v>40926</c:v>
                </c:pt>
                <c:pt idx="499">
                  <c:v>40927</c:v>
                </c:pt>
                <c:pt idx="500">
                  <c:v>40928</c:v>
                </c:pt>
                <c:pt idx="501">
                  <c:v>40931</c:v>
                </c:pt>
                <c:pt idx="502">
                  <c:v>40932</c:v>
                </c:pt>
                <c:pt idx="503">
                  <c:v>40933</c:v>
                </c:pt>
                <c:pt idx="504">
                  <c:v>40934</c:v>
                </c:pt>
                <c:pt idx="505">
                  <c:v>40935</c:v>
                </c:pt>
                <c:pt idx="506">
                  <c:v>40938</c:v>
                </c:pt>
                <c:pt idx="507">
                  <c:v>40939</c:v>
                </c:pt>
                <c:pt idx="508">
                  <c:v>40940</c:v>
                </c:pt>
                <c:pt idx="509">
                  <c:v>40941</c:v>
                </c:pt>
                <c:pt idx="510">
                  <c:v>40942</c:v>
                </c:pt>
                <c:pt idx="511">
                  <c:v>40945</c:v>
                </c:pt>
                <c:pt idx="512">
                  <c:v>40946</c:v>
                </c:pt>
                <c:pt idx="513">
                  <c:v>40947</c:v>
                </c:pt>
                <c:pt idx="514">
                  <c:v>40948</c:v>
                </c:pt>
                <c:pt idx="515">
                  <c:v>40949</c:v>
                </c:pt>
                <c:pt idx="516">
                  <c:v>40952</c:v>
                </c:pt>
                <c:pt idx="517">
                  <c:v>40953</c:v>
                </c:pt>
                <c:pt idx="518">
                  <c:v>40954</c:v>
                </c:pt>
                <c:pt idx="519">
                  <c:v>40955</c:v>
                </c:pt>
                <c:pt idx="520">
                  <c:v>40956</c:v>
                </c:pt>
                <c:pt idx="521">
                  <c:v>40960</c:v>
                </c:pt>
                <c:pt idx="522">
                  <c:v>40961</c:v>
                </c:pt>
                <c:pt idx="523">
                  <c:v>40962</c:v>
                </c:pt>
                <c:pt idx="524">
                  <c:v>40963</c:v>
                </c:pt>
                <c:pt idx="525">
                  <c:v>40966</c:v>
                </c:pt>
                <c:pt idx="526">
                  <c:v>40967</c:v>
                </c:pt>
                <c:pt idx="527">
                  <c:v>40968</c:v>
                </c:pt>
                <c:pt idx="528">
                  <c:v>40969</c:v>
                </c:pt>
                <c:pt idx="529">
                  <c:v>40970</c:v>
                </c:pt>
                <c:pt idx="530">
                  <c:v>40973</c:v>
                </c:pt>
                <c:pt idx="531">
                  <c:v>40974</c:v>
                </c:pt>
                <c:pt idx="532">
                  <c:v>40975</c:v>
                </c:pt>
                <c:pt idx="533">
                  <c:v>40980</c:v>
                </c:pt>
                <c:pt idx="534">
                  <c:v>40981</c:v>
                </c:pt>
                <c:pt idx="535">
                  <c:v>40982</c:v>
                </c:pt>
                <c:pt idx="536">
                  <c:v>40983</c:v>
                </c:pt>
                <c:pt idx="537">
                  <c:v>40984</c:v>
                </c:pt>
                <c:pt idx="538">
                  <c:v>40987</c:v>
                </c:pt>
                <c:pt idx="539">
                  <c:v>40988</c:v>
                </c:pt>
                <c:pt idx="540">
                  <c:v>40994</c:v>
                </c:pt>
                <c:pt idx="541">
                  <c:v>40995</c:v>
                </c:pt>
                <c:pt idx="542">
                  <c:v>40996</c:v>
                </c:pt>
                <c:pt idx="543">
                  <c:v>40997</c:v>
                </c:pt>
                <c:pt idx="544">
                  <c:v>40998</c:v>
                </c:pt>
                <c:pt idx="545">
                  <c:v>41001</c:v>
                </c:pt>
                <c:pt idx="546">
                  <c:v>41002</c:v>
                </c:pt>
                <c:pt idx="547">
                  <c:v>41003</c:v>
                </c:pt>
                <c:pt idx="548">
                  <c:v>41004</c:v>
                </c:pt>
                <c:pt idx="549">
                  <c:v>41005</c:v>
                </c:pt>
                <c:pt idx="550">
                  <c:v>41008</c:v>
                </c:pt>
                <c:pt idx="551">
                  <c:v>41009</c:v>
                </c:pt>
                <c:pt idx="552">
                  <c:v>41010</c:v>
                </c:pt>
                <c:pt idx="553">
                  <c:v>41011</c:v>
                </c:pt>
                <c:pt idx="554">
                  <c:v>41012</c:v>
                </c:pt>
                <c:pt idx="555">
                  <c:v>41015</c:v>
                </c:pt>
                <c:pt idx="556">
                  <c:v>41016</c:v>
                </c:pt>
                <c:pt idx="557">
                  <c:v>41017</c:v>
                </c:pt>
                <c:pt idx="558">
                  <c:v>41018</c:v>
                </c:pt>
                <c:pt idx="559">
                  <c:v>41019</c:v>
                </c:pt>
                <c:pt idx="560">
                  <c:v>41022</c:v>
                </c:pt>
                <c:pt idx="561">
                  <c:v>41023</c:v>
                </c:pt>
                <c:pt idx="562">
                  <c:v>41024</c:v>
                </c:pt>
                <c:pt idx="563">
                  <c:v>41025</c:v>
                </c:pt>
                <c:pt idx="564">
                  <c:v>41026</c:v>
                </c:pt>
                <c:pt idx="565">
                  <c:v>41031</c:v>
                </c:pt>
                <c:pt idx="566">
                  <c:v>41032</c:v>
                </c:pt>
                <c:pt idx="567">
                  <c:v>41033</c:v>
                </c:pt>
                <c:pt idx="568">
                  <c:v>41036</c:v>
                </c:pt>
                <c:pt idx="569">
                  <c:v>41037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41058</c:v>
                </c:pt>
                <c:pt idx="583">
                  <c:v>41059</c:v>
                </c:pt>
                <c:pt idx="584">
                  <c:v>41060</c:v>
                </c:pt>
                <c:pt idx="585">
                  <c:v>41061</c:v>
                </c:pt>
                <c:pt idx="586">
                  <c:v>41064</c:v>
                </c:pt>
                <c:pt idx="587">
                  <c:v>41065</c:v>
                </c:pt>
                <c:pt idx="588">
                  <c:v>41066</c:v>
                </c:pt>
                <c:pt idx="589">
                  <c:v>41067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41095</c:v>
                </c:pt>
                <c:pt idx="609">
                  <c:v>41099</c:v>
                </c:pt>
                <c:pt idx="610">
                  <c:v>41100</c:v>
                </c:pt>
                <c:pt idx="611">
                  <c:v>41101</c:v>
                </c:pt>
                <c:pt idx="612">
                  <c:v>41102</c:v>
                </c:pt>
                <c:pt idx="613">
                  <c:v>41103</c:v>
                </c:pt>
                <c:pt idx="614">
                  <c:v>41106</c:v>
                </c:pt>
                <c:pt idx="615">
                  <c:v>41107</c:v>
                </c:pt>
                <c:pt idx="616">
                  <c:v>41108</c:v>
                </c:pt>
                <c:pt idx="617">
                  <c:v>41109</c:v>
                </c:pt>
                <c:pt idx="618">
                  <c:v>41110</c:v>
                </c:pt>
                <c:pt idx="619">
                  <c:v>41113</c:v>
                </c:pt>
                <c:pt idx="620">
                  <c:v>41114</c:v>
                </c:pt>
                <c:pt idx="621">
                  <c:v>41115</c:v>
                </c:pt>
                <c:pt idx="622">
                  <c:v>41116</c:v>
                </c:pt>
                <c:pt idx="623">
                  <c:v>41117</c:v>
                </c:pt>
                <c:pt idx="624">
                  <c:v>41120</c:v>
                </c:pt>
                <c:pt idx="625">
                  <c:v>41121</c:v>
                </c:pt>
                <c:pt idx="626">
                  <c:v>41122</c:v>
                </c:pt>
                <c:pt idx="627">
                  <c:v>41123</c:v>
                </c:pt>
                <c:pt idx="628">
                  <c:v>41124</c:v>
                </c:pt>
                <c:pt idx="629">
                  <c:v>41127</c:v>
                </c:pt>
                <c:pt idx="630">
                  <c:v>41128</c:v>
                </c:pt>
                <c:pt idx="631">
                  <c:v>41129</c:v>
                </c:pt>
                <c:pt idx="632">
                  <c:v>41130</c:v>
                </c:pt>
                <c:pt idx="633">
                  <c:v>41131</c:v>
                </c:pt>
                <c:pt idx="634">
                  <c:v>41134</c:v>
                </c:pt>
                <c:pt idx="635">
                  <c:v>41135</c:v>
                </c:pt>
                <c:pt idx="636">
                  <c:v>41136</c:v>
                </c:pt>
                <c:pt idx="637">
                  <c:v>41137</c:v>
                </c:pt>
                <c:pt idx="638">
                  <c:v>41138</c:v>
                </c:pt>
                <c:pt idx="639">
                  <c:v>41141</c:v>
                </c:pt>
                <c:pt idx="640">
                  <c:v>41142</c:v>
                </c:pt>
                <c:pt idx="641">
                  <c:v>41143</c:v>
                </c:pt>
                <c:pt idx="642">
                  <c:v>41144</c:v>
                </c:pt>
                <c:pt idx="643">
                  <c:v>41145</c:v>
                </c:pt>
                <c:pt idx="644">
                  <c:v>41148</c:v>
                </c:pt>
                <c:pt idx="645">
                  <c:v>41149</c:v>
                </c:pt>
                <c:pt idx="646">
                  <c:v>41150</c:v>
                </c:pt>
                <c:pt idx="647">
                  <c:v>41152</c:v>
                </c:pt>
                <c:pt idx="648">
                  <c:v>41156</c:v>
                </c:pt>
                <c:pt idx="649">
                  <c:v>41157</c:v>
                </c:pt>
                <c:pt idx="650">
                  <c:v>41158</c:v>
                </c:pt>
                <c:pt idx="651">
                  <c:v>41159</c:v>
                </c:pt>
                <c:pt idx="652">
                  <c:v>41162</c:v>
                </c:pt>
                <c:pt idx="653">
                  <c:v>41163</c:v>
                </c:pt>
                <c:pt idx="654">
                  <c:v>41164</c:v>
                </c:pt>
                <c:pt idx="655">
                  <c:v>41165</c:v>
                </c:pt>
                <c:pt idx="656">
                  <c:v>41166</c:v>
                </c:pt>
                <c:pt idx="657">
                  <c:v>41169</c:v>
                </c:pt>
                <c:pt idx="658">
                  <c:v>41170</c:v>
                </c:pt>
                <c:pt idx="659">
                  <c:v>41171</c:v>
                </c:pt>
                <c:pt idx="660">
                  <c:v>41172</c:v>
                </c:pt>
                <c:pt idx="661">
                  <c:v>41173</c:v>
                </c:pt>
                <c:pt idx="662">
                  <c:v>41176</c:v>
                </c:pt>
                <c:pt idx="663">
                  <c:v>41177</c:v>
                </c:pt>
                <c:pt idx="664">
                  <c:v>41178</c:v>
                </c:pt>
                <c:pt idx="665">
                  <c:v>41179</c:v>
                </c:pt>
                <c:pt idx="666">
                  <c:v>41180</c:v>
                </c:pt>
              </c:numCache>
            </c:numRef>
          </c:cat>
          <c:val>
            <c:numRef>
              <c:f>'График 2.3.3'!$E$5:$E$671</c:f>
              <c:numCache>
                <c:formatCode>0.000</c:formatCode>
                <c:ptCount val="667"/>
                <c:pt idx="0">
                  <c:v>-5.8261129369584705E-2</c:v>
                </c:pt>
                <c:pt idx="1">
                  <c:v>-4.6872996743506243E-2</c:v>
                </c:pt>
                <c:pt idx="2">
                  <c:v>-1.0279001468428781E-2</c:v>
                </c:pt>
                <c:pt idx="3">
                  <c:v>9.8387846650666605E-2</c:v>
                </c:pt>
                <c:pt idx="4">
                  <c:v>0.16252464124923602</c:v>
                </c:pt>
                <c:pt idx="5">
                  <c:v>0.20061166858278176</c:v>
                </c:pt>
                <c:pt idx="6">
                  <c:v>9.7161960310121628E-2</c:v>
                </c:pt>
                <c:pt idx="7">
                  <c:v>-6.1394369068382068E-2</c:v>
                </c:pt>
                <c:pt idx="8">
                  <c:v>4.0029112081513829E-3</c:v>
                </c:pt>
                <c:pt idx="9">
                  <c:v>2.4818536626435021E-2</c:v>
                </c:pt>
                <c:pt idx="10">
                  <c:v>-4.7659608988399448E-3</c:v>
                </c:pt>
                <c:pt idx="11">
                  <c:v>-7.2980976760528032E-2</c:v>
                </c:pt>
                <c:pt idx="12">
                  <c:v>7.9272970474260879E-2</c:v>
                </c:pt>
                <c:pt idx="13">
                  <c:v>2.8591851322373124E-3</c:v>
                </c:pt>
                <c:pt idx="14">
                  <c:v>0.25432817527194729</c:v>
                </c:pt>
                <c:pt idx="15">
                  <c:v>0.19942710819842888</c:v>
                </c:pt>
                <c:pt idx="16">
                  <c:v>-2.734788868865968E-3</c:v>
                </c:pt>
                <c:pt idx="17">
                  <c:v>-2.5114433402370469E-2</c:v>
                </c:pt>
                <c:pt idx="18">
                  <c:v>-0.17408123791102514</c:v>
                </c:pt>
                <c:pt idx="19">
                  <c:v>1.7638225255972695E-2</c:v>
                </c:pt>
                <c:pt idx="20">
                  <c:v>-1.361895304298482E-2</c:v>
                </c:pt>
                <c:pt idx="21">
                  <c:v>4.4475957199948436E-3</c:v>
                </c:pt>
                <c:pt idx="22">
                  <c:v>5.696177655497691E-2</c:v>
                </c:pt>
                <c:pt idx="23">
                  <c:v>2.9720219997950329E-2</c:v>
                </c:pt>
                <c:pt idx="24">
                  <c:v>3.2634400126123286E-2</c:v>
                </c:pt>
                <c:pt idx="25">
                  <c:v>-2.4408000105891541E-2</c:v>
                </c:pt>
                <c:pt idx="26">
                  <c:v>-7.734271093978945E-2</c:v>
                </c:pt>
                <c:pt idx="27">
                  <c:v>4.4945546741447864E-2</c:v>
                </c:pt>
                <c:pt idx="28">
                  <c:v>-0.29757785467128028</c:v>
                </c:pt>
                <c:pt idx="29">
                  <c:v>-4.4131963223363983E-2</c:v>
                </c:pt>
                <c:pt idx="30">
                  <c:v>-3.7457126064721E-2</c:v>
                </c:pt>
                <c:pt idx="31">
                  <c:v>-2.8712093702762272E-3</c:v>
                </c:pt>
                <c:pt idx="32">
                  <c:v>8.4378530669450681E-4</c:v>
                </c:pt>
                <c:pt idx="33">
                  <c:v>6.8331887624139215E-3</c:v>
                </c:pt>
                <c:pt idx="34">
                  <c:v>-3.4740967031012822E-2</c:v>
                </c:pt>
                <c:pt idx="35">
                  <c:v>-5.4692538000921234E-2</c:v>
                </c:pt>
                <c:pt idx="36">
                  <c:v>-1.4971545045410681E-3</c:v>
                </c:pt>
                <c:pt idx="37">
                  <c:v>5.7163341827095428E-3</c:v>
                </c:pt>
                <c:pt idx="38">
                  <c:v>-2.2768670309653916E-4</c:v>
                </c:pt>
                <c:pt idx="39">
                  <c:v>-2.3488688109890585E-3</c:v>
                </c:pt>
                <c:pt idx="40">
                  <c:v>-5.6871278669265481E-3</c:v>
                </c:pt>
                <c:pt idx="41">
                  <c:v>-1.1070758346946766E-3</c:v>
                </c:pt>
                <c:pt idx="42">
                  <c:v>-9.5468462951622785E-2</c:v>
                </c:pt>
                <c:pt idx="43">
                  <c:v>-1.8712439450887384E-2</c:v>
                </c:pt>
                <c:pt idx="44">
                  <c:v>-7.2028811524609843E-3</c:v>
                </c:pt>
                <c:pt idx="45">
                  <c:v>4.063664070436844E-2</c:v>
                </c:pt>
                <c:pt idx="46">
                  <c:v>-6.3271412542077049E-2</c:v>
                </c:pt>
                <c:pt idx="47">
                  <c:v>-3.5787583376090303E-2</c:v>
                </c:pt>
                <c:pt idx="48">
                  <c:v>-8.8318966895037987E-2</c:v>
                </c:pt>
                <c:pt idx="49">
                  <c:v>-4.3033588554183197E-3</c:v>
                </c:pt>
                <c:pt idx="50">
                  <c:v>-2.8684907325684024E-2</c:v>
                </c:pt>
                <c:pt idx="51">
                  <c:v>9.9071207430340563E-3</c:v>
                </c:pt>
                <c:pt idx="52">
                  <c:v>-6.3973908680381338E-3</c:v>
                </c:pt>
                <c:pt idx="53">
                  <c:v>2.4793962940363182E-2</c:v>
                </c:pt>
                <c:pt idx="54">
                  <c:v>-2.9658272874881508E-3</c:v>
                </c:pt>
                <c:pt idx="55">
                  <c:v>3.9713086074177749E-2</c:v>
                </c:pt>
                <c:pt idx="56">
                  <c:v>9.2620451852542168E-2</c:v>
                </c:pt>
                <c:pt idx="57">
                  <c:v>-6.9795765411279744E-3</c:v>
                </c:pt>
                <c:pt idx="58">
                  <c:v>3.2868427683981024E-3</c:v>
                </c:pt>
                <c:pt idx="59">
                  <c:v>-8.4501236603462485E-3</c:v>
                </c:pt>
                <c:pt idx="60">
                  <c:v>-1.0160880609652836E-2</c:v>
                </c:pt>
                <c:pt idx="61">
                  <c:v>0.11220448817952718</c:v>
                </c:pt>
                <c:pt idx="62">
                  <c:v>-9.7880383421088159E-3</c:v>
                </c:pt>
                <c:pt idx="63">
                  <c:v>-7.9938638481061461E-2</c:v>
                </c:pt>
                <c:pt idx="64">
                  <c:v>-8.180407302538828E-3</c:v>
                </c:pt>
                <c:pt idx="65">
                  <c:v>5.4954889330572236E-2</c:v>
                </c:pt>
                <c:pt idx="66">
                  <c:v>-2.1531082147591352E-2</c:v>
                </c:pt>
                <c:pt idx="67">
                  <c:v>-2.0860506268121057E-2</c:v>
                </c:pt>
                <c:pt idx="68">
                  <c:v>2.6516133310025981E-2</c:v>
                </c:pt>
                <c:pt idx="69">
                  <c:v>1.1320244652451594E-3</c:v>
                </c:pt>
                <c:pt idx="70">
                  <c:v>2.9931569873822041E-3</c:v>
                </c:pt>
                <c:pt idx="71">
                  <c:v>-7.8777766061049661E-3</c:v>
                </c:pt>
                <c:pt idx="72">
                  <c:v>-2.5247971145175834E-3</c:v>
                </c:pt>
                <c:pt idx="73">
                  <c:v>2.7782287052712136E-2</c:v>
                </c:pt>
                <c:pt idx="74">
                  <c:v>-2.6987600291757841E-2</c:v>
                </c:pt>
                <c:pt idx="75">
                  <c:v>-4.7477620681000587E-2</c:v>
                </c:pt>
                <c:pt idx="76">
                  <c:v>-3.1363064718970685E-2</c:v>
                </c:pt>
                <c:pt idx="77">
                  <c:v>5.6829754261678106E-2</c:v>
                </c:pt>
                <c:pt idx="78">
                  <c:v>-3.1768927666760483E-2</c:v>
                </c:pt>
                <c:pt idx="79">
                  <c:v>0.10261994324556194</c:v>
                </c:pt>
                <c:pt idx="80">
                  <c:v>-2.8233882423525881E-3</c:v>
                </c:pt>
                <c:pt idx="81">
                  <c:v>-3.3225253658476443E-2</c:v>
                </c:pt>
                <c:pt idx="82">
                  <c:v>-2.808628054442705E-2</c:v>
                </c:pt>
                <c:pt idx="83">
                  <c:v>-1.80296200901481E-2</c:v>
                </c:pt>
                <c:pt idx="84">
                  <c:v>-1.2919718115241122E-2</c:v>
                </c:pt>
                <c:pt idx="85">
                  <c:v>-1.2453300124533001E-2</c:v>
                </c:pt>
                <c:pt idx="86">
                  <c:v>-8.5457927563190719E-2</c:v>
                </c:pt>
                <c:pt idx="87">
                  <c:v>2.3594180102241448E-4</c:v>
                </c:pt>
                <c:pt idx="88">
                  <c:v>-5.5167693360711839E-2</c:v>
                </c:pt>
                <c:pt idx="89">
                  <c:v>3.3769394584727712E-2</c:v>
                </c:pt>
                <c:pt idx="90">
                  <c:v>-3.9517749497655727E-2</c:v>
                </c:pt>
                <c:pt idx="91">
                  <c:v>-2.7148997134670488E-2</c:v>
                </c:pt>
                <c:pt idx="92">
                  <c:v>-1.7496815713615339E-2</c:v>
                </c:pt>
                <c:pt idx="93">
                  <c:v>-6.5044121833190999E-2</c:v>
                </c:pt>
                <c:pt idx="94">
                  <c:v>-3.2814238042269191E-2</c:v>
                </c:pt>
                <c:pt idx="95">
                  <c:v>-1.8479033404406538E-2</c:v>
                </c:pt>
                <c:pt idx="96">
                  <c:v>8.6455331412103754E-3</c:v>
                </c:pt>
                <c:pt idx="97">
                  <c:v>-2.8571428571428571E-2</c:v>
                </c:pt>
                <c:pt idx="98">
                  <c:v>1.7514595496246871E-2</c:v>
                </c:pt>
                <c:pt idx="99">
                  <c:v>4.82251449582803E-2</c:v>
                </c:pt>
                <c:pt idx="100">
                  <c:v>3.9300057372346528E-2</c:v>
                </c:pt>
                <c:pt idx="101">
                  <c:v>2.2210654173173694E-2</c:v>
                </c:pt>
                <c:pt idx="102">
                  <c:v>2.9812263314801385E-3</c:v>
                </c:pt>
                <c:pt idx="103">
                  <c:v>-1.6411851084045953E-3</c:v>
                </c:pt>
                <c:pt idx="104">
                  <c:v>-7.6271186440677969E-3</c:v>
                </c:pt>
                <c:pt idx="105">
                  <c:v>1.2170385395537525E-2</c:v>
                </c:pt>
                <c:pt idx="106">
                  <c:v>4.8615877373598716E-3</c:v>
                </c:pt>
                <c:pt idx="107">
                  <c:v>-1.0635726371766982E-2</c:v>
                </c:pt>
                <c:pt idx="108">
                  <c:v>-7.3343009192065794E-2</c:v>
                </c:pt>
                <c:pt idx="109">
                  <c:v>-1.7825800789820097E-2</c:v>
                </c:pt>
                <c:pt idx="110">
                  <c:v>-1.6646200027288852E-2</c:v>
                </c:pt>
                <c:pt idx="111">
                  <c:v>-7.651267127440281E-2</c:v>
                </c:pt>
                <c:pt idx="112">
                  <c:v>-0.15469982617997058</c:v>
                </c:pt>
                <c:pt idx="113">
                  <c:v>4.8390999274135014E-3</c:v>
                </c:pt>
                <c:pt idx="114">
                  <c:v>-1.5151515151515152E-2</c:v>
                </c:pt>
                <c:pt idx="115">
                  <c:v>-0.1492265696087352</c:v>
                </c:pt>
                <c:pt idx="116">
                  <c:v>-3.7686696769711703E-2</c:v>
                </c:pt>
                <c:pt idx="117">
                  <c:v>3.7521887767864586E-3</c:v>
                </c:pt>
                <c:pt idx="118">
                  <c:v>-9.3140737232615036E-3</c:v>
                </c:pt>
                <c:pt idx="119">
                  <c:v>-2.3312091635073001E-2</c:v>
                </c:pt>
                <c:pt idx="120">
                  <c:v>-1.7225497420781135E-2</c:v>
                </c:pt>
                <c:pt idx="121">
                  <c:v>0.1210217024495258</c:v>
                </c:pt>
                <c:pt idx="122">
                  <c:v>1.0869565217391304E-2</c:v>
                </c:pt>
                <c:pt idx="123">
                  <c:v>0.11949315444666746</c:v>
                </c:pt>
                <c:pt idx="124">
                  <c:v>0.12271311794472557</c:v>
                </c:pt>
                <c:pt idx="125">
                  <c:v>2.1528723365105067E-2</c:v>
                </c:pt>
                <c:pt idx="126">
                  <c:v>9.859070103589497E-2</c:v>
                </c:pt>
                <c:pt idx="127">
                  <c:v>-3.9012039477083656E-2</c:v>
                </c:pt>
                <c:pt idx="128">
                  <c:v>5.2759930591380198E-2</c:v>
                </c:pt>
                <c:pt idx="129">
                  <c:v>1.8466591892324948E-2</c:v>
                </c:pt>
                <c:pt idx="130">
                  <c:v>0.13151714419915453</c:v>
                </c:pt>
                <c:pt idx="131">
                  <c:v>-6.8786085964787228E-3</c:v>
                </c:pt>
                <c:pt idx="132">
                  <c:v>-6.9958476259252573E-3</c:v>
                </c:pt>
                <c:pt idx="133">
                  <c:v>-3.4669099585935857E-2</c:v>
                </c:pt>
                <c:pt idx="134">
                  <c:v>-0.11288114499066584</c:v>
                </c:pt>
                <c:pt idx="135">
                  <c:v>7.842290812288653E-3</c:v>
                </c:pt>
                <c:pt idx="136">
                  <c:v>-6.5944272445820434E-2</c:v>
                </c:pt>
                <c:pt idx="137">
                  <c:v>-3.1303497187576426E-2</c:v>
                </c:pt>
                <c:pt idx="138">
                  <c:v>-7.0292092139634291E-2</c:v>
                </c:pt>
                <c:pt idx="139">
                  <c:v>-1.7521548678818707E-2</c:v>
                </c:pt>
                <c:pt idx="140">
                  <c:v>-6.9590889919865034E-2</c:v>
                </c:pt>
                <c:pt idx="141">
                  <c:v>-5.6865964518841858E-3</c:v>
                </c:pt>
                <c:pt idx="142">
                  <c:v>-4.6182235299985039E-2</c:v>
                </c:pt>
                <c:pt idx="143">
                  <c:v>-2.1072965141803496E-3</c:v>
                </c:pt>
                <c:pt idx="144">
                  <c:v>-3.0777233516840783E-2</c:v>
                </c:pt>
                <c:pt idx="145">
                  <c:v>5.8197239014707212E-2</c:v>
                </c:pt>
                <c:pt idx="146">
                  <c:v>0.15829900923967494</c:v>
                </c:pt>
                <c:pt idx="147">
                  <c:v>9.8849324997734897E-2</c:v>
                </c:pt>
                <c:pt idx="148">
                  <c:v>0.10610162432319867</c:v>
                </c:pt>
                <c:pt idx="149">
                  <c:v>5.7347670250896057E-2</c:v>
                </c:pt>
                <c:pt idx="150">
                  <c:v>0.22528116213683225</c:v>
                </c:pt>
                <c:pt idx="151">
                  <c:v>0.20891218872870249</c:v>
                </c:pt>
                <c:pt idx="152">
                  <c:v>6.2551625741533376E-2</c:v>
                </c:pt>
                <c:pt idx="153">
                  <c:v>-1.0047626363496697E-2</c:v>
                </c:pt>
                <c:pt idx="154">
                  <c:v>5.9372068642057053E-2</c:v>
                </c:pt>
                <c:pt idx="155">
                  <c:v>-1.2541668041849566E-2</c:v>
                </c:pt>
                <c:pt idx="156">
                  <c:v>-2.2520773472082005E-3</c:v>
                </c:pt>
                <c:pt idx="157">
                  <c:v>-9.2866821525358106E-2</c:v>
                </c:pt>
                <c:pt idx="158">
                  <c:v>-7.0679844264749927E-3</c:v>
                </c:pt>
                <c:pt idx="159">
                  <c:v>-0.18661007667031762</c:v>
                </c:pt>
                <c:pt idx="160">
                  <c:v>-4.2796438688789962E-2</c:v>
                </c:pt>
                <c:pt idx="161">
                  <c:v>-4.250029596306381E-2</c:v>
                </c:pt>
                <c:pt idx="162">
                  <c:v>9.4661436124850763E-3</c:v>
                </c:pt>
                <c:pt idx="163">
                  <c:v>-6.563207242159716E-2</c:v>
                </c:pt>
                <c:pt idx="164">
                  <c:v>-9.8076197661259908E-3</c:v>
                </c:pt>
                <c:pt idx="165">
                  <c:v>-1.605351170568562E-3</c:v>
                </c:pt>
                <c:pt idx="166">
                  <c:v>1.2903542341281523E-2</c:v>
                </c:pt>
                <c:pt idx="167">
                  <c:v>-3.2913833404089468E-3</c:v>
                </c:pt>
                <c:pt idx="168">
                  <c:v>-3.2718204544035811E-3</c:v>
                </c:pt>
                <c:pt idx="169">
                  <c:v>-4.8866580387381946E-2</c:v>
                </c:pt>
                <c:pt idx="170">
                  <c:v>-3.5279844700625341E-3</c:v>
                </c:pt>
                <c:pt idx="171">
                  <c:v>-1.5130436658380134E-3</c:v>
                </c:pt>
                <c:pt idx="172">
                  <c:v>-3.8240858726812252E-2</c:v>
                </c:pt>
                <c:pt idx="173">
                  <c:v>-1.0136520939559504E-2</c:v>
                </c:pt>
                <c:pt idx="174">
                  <c:v>-7.6690811741169755E-3</c:v>
                </c:pt>
                <c:pt idx="175">
                  <c:v>2.9997173521491824E-2</c:v>
                </c:pt>
                <c:pt idx="176">
                  <c:v>-7.8027235921972762E-2</c:v>
                </c:pt>
                <c:pt idx="177">
                  <c:v>-1.0827197921177999E-4</c:v>
                </c:pt>
                <c:pt idx="178">
                  <c:v>4.448838358872961E-3</c:v>
                </c:pt>
                <c:pt idx="179">
                  <c:v>-4.1006014215418263E-3</c:v>
                </c:pt>
                <c:pt idx="180">
                  <c:v>-2.9492833517089305E-2</c:v>
                </c:pt>
                <c:pt idx="181">
                  <c:v>-3.6593207458934941E-2</c:v>
                </c:pt>
                <c:pt idx="182">
                  <c:v>-4.5822472218411306E-2</c:v>
                </c:pt>
                <c:pt idx="183">
                  <c:v>-4.5767306088407005E-2</c:v>
                </c:pt>
                <c:pt idx="184">
                  <c:v>8.4562792371356606E-3</c:v>
                </c:pt>
                <c:pt idx="185">
                  <c:v>2.7472527472527472E-2</c:v>
                </c:pt>
                <c:pt idx="186">
                  <c:v>-3.9377505305352514E-2</c:v>
                </c:pt>
                <c:pt idx="187">
                  <c:v>-1.3282417399966794E-2</c:v>
                </c:pt>
                <c:pt idx="188">
                  <c:v>1.8950995405819297E-2</c:v>
                </c:pt>
                <c:pt idx="189">
                  <c:v>7.0756605284227378E-2</c:v>
                </c:pt>
                <c:pt idx="190">
                  <c:v>4.7380156075808248E-2</c:v>
                </c:pt>
                <c:pt idx="191">
                  <c:v>7.8626799557032119E-3</c:v>
                </c:pt>
                <c:pt idx="192">
                  <c:v>3.569295101553166E-2</c:v>
                </c:pt>
                <c:pt idx="193">
                  <c:v>-7.1565366394516685E-3</c:v>
                </c:pt>
                <c:pt idx="194">
                  <c:v>0.12927504150525734</c:v>
                </c:pt>
                <c:pt idx="195">
                  <c:v>-3.0953066513101065E-3</c:v>
                </c:pt>
                <c:pt idx="196">
                  <c:v>4.3460476531342676E-2</c:v>
                </c:pt>
                <c:pt idx="197">
                  <c:v>0.13366431162879511</c:v>
                </c:pt>
                <c:pt idx="198">
                  <c:v>0</c:v>
                </c:pt>
                <c:pt idx="199">
                  <c:v>-1.9890525017346387E-2</c:v>
                </c:pt>
                <c:pt idx="200">
                  <c:v>-3.6977726015431651E-2</c:v>
                </c:pt>
                <c:pt idx="201">
                  <c:v>0.44022850694689331</c:v>
                </c:pt>
                <c:pt idx="202">
                  <c:v>-9.9560560285635813E-2</c:v>
                </c:pt>
                <c:pt idx="203">
                  <c:v>-7.2037914691943122E-2</c:v>
                </c:pt>
                <c:pt idx="204">
                  <c:v>-5.2681572409761804E-2</c:v>
                </c:pt>
                <c:pt idx="205">
                  <c:v>-1.1452735441811294E-2</c:v>
                </c:pt>
                <c:pt idx="206">
                  <c:v>2.5248756218905474E-2</c:v>
                </c:pt>
                <c:pt idx="207">
                  <c:v>0.15299666398251466</c:v>
                </c:pt>
                <c:pt idx="208">
                  <c:v>-3.9912917271407835E-3</c:v>
                </c:pt>
                <c:pt idx="209">
                  <c:v>0.16546085949934886</c:v>
                </c:pt>
                <c:pt idx="210">
                  <c:v>0.10327602230483271</c:v>
                </c:pt>
                <c:pt idx="211">
                  <c:v>3.1577617784514338E-2</c:v>
                </c:pt>
                <c:pt idx="212">
                  <c:v>-5.3198563638781756E-4</c:v>
                </c:pt>
                <c:pt idx="213">
                  <c:v>9.1081593927893733E-3</c:v>
                </c:pt>
                <c:pt idx="214">
                  <c:v>0.25896290138210537</c:v>
                </c:pt>
                <c:pt idx="215">
                  <c:v>1.8322475570032574E-2</c:v>
                </c:pt>
                <c:pt idx="216">
                  <c:v>7.950419431576311E-2</c:v>
                </c:pt>
                <c:pt idx="217">
                  <c:v>0.19343111445405542</c:v>
                </c:pt>
                <c:pt idx="218">
                  <c:v>1.7478938666246752E-2</c:v>
                </c:pt>
                <c:pt idx="219">
                  <c:v>1.4285714285714285E-2</c:v>
                </c:pt>
                <c:pt idx="220">
                  <c:v>-1.8290310027240887E-2</c:v>
                </c:pt>
                <c:pt idx="221">
                  <c:v>-2.0806241872561769E-2</c:v>
                </c:pt>
                <c:pt idx="222">
                  <c:v>-9.9767209843698037E-4</c:v>
                </c:pt>
                <c:pt idx="223">
                  <c:v>-5.1442630284052784E-2</c:v>
                </c:pt>
                <c:pt idx="224">
                  <c:v>1.9119153294639809E-2</c:v>
                </c:pt>
                <c:pt idx="225">
                  <c:v>-4.701627486437613E-2</c:v>
                </c:pt>
                <c:pt idx="226">
                  <c:v>-1.2902290518991012E-2</c:v>
                </c:pt>
                <c:pt idx="227">
                  <c:v>-6.7162046298942554E-2</c:v>
                </c:pt>
                <c:pt idx="228">
                  <c:v>-7.8742560659240041E-2</c:v>
                </c:pt>
                <c:pt idx="229">
                  <c:v>-1.2966553484206535E-2</c:v>
                </c:pt>
                <c:pt idx="230">
                  <c:v>1.4854682454251884E-2</c:v>
                </c:pt>
                <c:pt idx="231">
                  <c:v>2.6759401155251678E-2</c:v>
                </c:pt>
                <c:pt idx="232">
                  <c:v>-0.1245136186770428</c:v>
                </c:pt>
                <c:pt idx="233">
                  <c:v>-0.06</c:v>
                </c:pt>
                <c:pt idx="234">
                  <c:v>-0.16922944764195516</c:v>
                </c:pt>
                <c:pt idx="235">
                  <c:v>-0.15196304849884526</c:v>
                </c:pt>
                <c:pt idx="236">
                  <c:v>8.4550345887778634E-3</c:v>
                </c:pt>
                <c:pt idx="237">
                  <c:v>7.0756720674798226E-2</c:v>
                </c:pt>
                <c:pt idx="238">
                  <c:v>-2.720339649343502E-2</c:v>
                </c:pt>
                <c:pt idx="239">
                  <c:v>-3.4726065301604866E-2</c:v>
                </c:pt>
                <c:pt idx="240">
                  <c:v>-2.9400485747155822E-3</c:v>
                </c:pt>
                <c:pt idx="241">
                  <c:v>-9.1396519013445518E-2</c:v>
                </c:pt>
                <c:pt idx="242">
                  <c:v>-5.6772653652715027E-2</c:v>
                </c:pt>
                <c:pt idx="243">
                  <c:v>-1.0424003380757853E-2</c:v>
                </c:pt>
                <c:pt idx="244">
                  <c:v>1.6241923905240489E-2</c:v>
                </c:pt>
                <c:pt idx="245">
                  <c:v>-6.3904569176696129E-4</c:v>
                </c:pt>
                <c:pt idx="246">
                  <c:v>-1.8429954508340139E-2</c:v>
                </c:pt>
                <c:pt idx="247">
                  <c:v>-1.4310747663551402E-2</c:v>
                </c:pt>
                <c:pt idx="248">
                  <c:v>7.0871722182849041E-3</c:v>
                </c:pt>
                <c:pt idx="249">
                  <c:v>-9.2028784943260444E-2</c:v>
                </c:pt>
                <c:pt idx="250">
                  <c:v>4.6917046917046915E-2</c:v>
                </c:pt>
                <c:pt idx="251">
                  <c:v>1.5379415244211594E-2</c:v>
                </c:pt>
                <c:pt idx="252">
                  <c:v>-1.3633014001473839E-2</c:v>
                </c:pt>
                <c:pt idx="253">
                  <c:v>4.9777454809701152E-2</c:v>
                </c:pt>
                <c:pt idx="254">
                  <c:v>6.2189054726368158E-4</c:v>
                </c:pt>
                <c:pt idx="255">
                  <c:v>-2.421893921046258E-3</c:v>
                </c:pt>
                <c:pt idx="256">
                  <c:v>1.4329976762199844E-2</c:v>
                </c:pt>
                <c:pt idx="257">
                  <c:v>6.3720196062141729E-2</c:v>
                </c:pt>
                <c:pt idx="258">
                  <c:v>-5.3882438316400577E-2</c:v>
                </c:pt>
                <c:pt idx="259">
                  <c:v>9.6465564956116079E-3</c:v>
                </c:pt>
                <c:pt idx="260">
                  <c:v>6.0044150110375276E-3</c:v>
                </c:pt>
                <c:pt idx="261">
                  <c:v>3.1006654396148945E-2</c:v>
                </c:pt>
                <c:pt idx="262">
                  <c:v>1.4176018901358535E-2</c:v>
                </c:pt>
                <c:pt idx="263">
                  <c:v>9.9080987937966679E-3</c:v>
                </c:pt>
                <c:pt idx="264">
                  <c:v>3.5943713673906391E-2</c:v>
                </c:pt>
                <c:pt idx="265">
                  <c:v>1.2563884156729131E-2</c:v>
                </c:pt>
                <c:pt idx="266">
                  <c:v>3.2944277108433737E-3</c:v>
                </c:pt>
                <c:pt idx="267">
                  <c:v>5.7346756722314257E-3</c:v>
                </c:pt>
                <c:pt idx="268">
                  <c:v>-5.1189400782896714E-3</c:v>
                </c:pt>
                <c:pt idx="269">
                  <c:v>1.4380530973451327E-2</c:v>
                </c:pt>
                <c:pt idx="270">
                  <c:v>-3.1253538670592232E-2</c:v>
                </c:pt>
                <c:pt idx="271">
                  <c:v>1.7832843944711022E-2</c:v>
                </c:pt>
                <c:pt idx="272">
                  <c:v>-2.2090217189530352E-2</c:v>
                </c:pt>
                <c:pt idx="273">
                  <c:v>-2.7593582887700533E-2</c:v>
                </c:pt>
                <c:pt idx="274">
                  <c:v>0.22921539442908781</c:v>
                </c:pt>
                <c:pt idx="275">
                  <c:v>5.5501863868562748E-2</c:v>
                </c:pt>
                <c:pt idx="276">
                  <c:v>2.2124393272378372E-2</c:v>
                </c:pt>
                <c:pt idx="277">
                  <c:v>-3.58016858515363E-2</c:v>
                </c:pt>
                <c:pt idx="278">
                  <c:v>1.8328264979041671E-2</c:v>
                </c:pt>
                <c:pt idx="279">
                  <c:v>0.13138156302927656</c:v>
                </c:pt>
                <c:pt idx="280">
                  <c:v>7.4228959749085208E-3</c:v>
                </c:pt>
                <c:pt idx="281">
                  <c:v>3.6098310291858681E-3</c:v>
                </c:pt>
                <c:pt idx="282">
                  <c:v>4.1622198505869797E-2</c:v>
                </c:pt>
                <c:pt idx="283">
                  <c:v>-2.9461564510667119E-2</c:v>
                </c:pt>
                <c:pt idx="284">
                  <c:v>1.6117605384342898E-2</c:v>
                </c:pt>
                <c:pt idx="285">
                  <c:v>1.1970447956607125E-2</c:v>
                </c:pt>
                <c:pt idx="286">
                  <c:v>6.1123595505617981E-2</c:v>
                </c:pt>
                <c:pt idx="287">
                  <c:v>7.3464163822525602E-2</c:v>
                </c:pt>
                <c:pt idx="288">
                  <c:v>-5.1568825910931176E-2</c:v>
                </c:pt>
                <c:pt idx="289">
                  <c:v>1.1464497041420118E-2</c:v>
                </c:pt>
                <c:pt idx="290">
                  <c:v>-0.11449897894514471</c:v>
                </c:pt>
                <c:pt idx="291">
                  <c:v>2.0673742501153669E-2</c:v>
                </c:pt>
                <c:pt idx="292">
                  <c:v>0.10076441973592773</c:v>
                </c:pt>
                <c:pt idx="293">
                  <c:v>-6.9202412868632712E-2</c:v>
                </c:pt>
                <c:pt idx="294">
                  <c:v>-3.5470046503145801E-2</c:v>
                </c:pt>
                <c:pt idx="295">
                  <c:v>3.3729074561621379E-2</c:v>
                </c:pt>
                <c:pt idx="296">
                  <c:v>1.027317300957273E-2</c:v>
                </c:pt>
                <c:pt idx="297">
                  <c:v>9.5949439816144788E-2</c:v>
                </c:pt>
                <c:pt idx="298">
                  <c:v>7.249744400037178E-2</c:v>
                </c:pt>
                <c:pt idx="299">
                  <c:v>-2.2607934655775961E-2</c:v>
                </c:pt>
                <c:pt idx="300">
                  <c:v>0.2032542372881356</c:v>
                </c:pt>
                <c:pt idx="301">
                  <c:v>6.8455031166518257E-2</c:v>
                </c:pt>
                <c:pt idx="302">
                  <c:v>-0.36538241682862693</c:v>
                </c:pt>
                <c:pt idx="303">
                  <c:v>1.3937282229965157E-2</c:v>
                </c:pt>
                <c:pt idx="304">
                  <c:v>-2.5101320434043665E-2</c:v>
                </c:pt>
                <c:pt idx="305">
                  <c:v>7.0717967158096612E-2</c:v>
                </c:pt>
                <c:pt idx="306">
                  <c:v>-8.2030214683275912E-2</c:v>
                </c:pt>
                <c:pt idx="307">
                  <c:v>4.8302213250666862E-3</c:v>
                </c:pt>
                <c:pt idx="308">
                  <c:v>0.14479166666666668</c:v>
                </c:pt>
                <c:pt idx="309">
                  <c:v>6.7341184275999333E-2</c:v>
                </c:pt>
                <c:pt idx="310">
                  <c:v>0.22488906817265025</c:v>
                </c:pt>
                <c:pt idx="311">
                  <c:v>-2.9797071667094787E-2</c:v>
                </c:pt>
                <c:pt idx="312">
                  <c:v>6.3134009610250938E-2</c:v>
                </c:pt>
                <c:pt idx="313">
                  <c:v>3.8503058654192159E-2</c:v>
                </c:pt>
                <c:pt idx="314">
                  <c:v>2.9121218357686766E-2</c:v>
                </c:pt>
                <c:pt idx="315">
                  <c:v>-4.7637565623177133E-3</c:v>
                </c:pt>
                <c:pt idx="316">
                  <c:v>-5.3157992220781623E-2</c:v>
                </c:pt>
                <c:pt idx="317">
                  <c:v>3.6733790661650806E-2</c:v>
                </c:pt>
                <c:pt idx="318">
                  <c:v>9.2969145169448666E-2</c:v>
                </c:pt>
                <c:pt idx="319">
                  <c:v>0.16894423627947983</c:v>
                </c:pt>
                <c:pt idx="320">
                  <c:v>0.14243453489646105</c:v>
                </c:pt>
                <c:pt idx="321">
                  <c:v>0.12216046399226679</c:v>
                </c:pt>
                <c:pt idx="322">
                  <c:v>2.4068830320191678E-2</c:v>
                </c:pt>
                <c:pt idx="323">
                  <c:v>1.7215235037017215E-2</c:v>
                </c:pt>
                <c:pt idx="324">
                  <c:v>0.21937467965146079</c:v>
                </c:pt>
                <c:pt idx="325">
                  <c:v>-5.5285385206040441E-2</c:v>
                </c:pt>
                <c:pt idx="326">
                  <c:v>-3.9489489489489486E-2</c:v>
                </c:pt>
                <c:pt idx="327">
                  <c:v>-1.8117369042930289E-2</c:v>
                </c:pt>
                <c:pt idx="328">
                  <c:v>0.1099837273858524</c:v>
                </c:pt>
                <c:pt idx="329">
                  <c:v>0.10912476722532588</c:v>
                </c:pt>
                <c:pt idx="330">
                  <c:v>-1.842319154700623E-2</c:v>
                </c:pt>
                <c:pt idx="331">
                  <c:v>-3.3654517525485268E-2</c:v>
                </c:pt>
                <c:pt idx="332">
                  <c:v>0.11879332958590968</c:v>
                </c:pt>
                <c:pt idx="333">
                  <c:v>1.2939425168899576E-2</c:v>
                </c:pt>
                <c:pt idx="334">
                  <c:v>-7.2627501613944478E-4</c:v>
                </c:pt>
                <c:pt idx="335">
                  <c:v>3.6529680365296802E-2</c:v>
                </c:pt>
                <c:pt idx="336">
                  <c:v>2.3991757433029143E-2</c:v>
                </c:pt>
                <c:pt idx="337">
                  <c:v>-6.4672936700834835E-2</c:v>
                </c:pt>
                <c:pt idx="338">
                  <c:v>-0.14339660141111002</c:v>
                </c:pt>
                <c:pt idx="339">
                  <c:v>-5.9370816599732264E-2</c:v>
                </c:pt>
                <c:pt idx="340">
                  <c:v>8.9287972682433284E-2</c:v>
                </c:pt>
                <c:pt idx="341">
                  <c:v>-7.7558114273300019E-2</c:v>
                </c:pt>
                <c:pt idx="342">
                  <c:v>-2.7491408934707903E-2</c:v>
                </c:pt>
                <c:pt idx="343">
                  <c:v>-0.1244349274327861</c:v>
                </c:pt>
                <c:pt idx="344">
                  <c:v>-8.9300582847626972E-2</c:v>
                </c:pt>
                <c:pt idx="345">
                  <c:v>-0.13067929554536037</c:v>
                </c:pt>
                <c:pt idx="346">
                  <c:v>-1.9820601851851853E-2</c:v>
                </c:pt>
                <c:pt idx="347">
                  <c:v>-0.18192868719611022</c:v>
                </c:pt>
                <c:pt idx="348">
                  <c:v>6.6974252120851315E-3</c:v>
                </c:pt>
                <c:pt idx="349">
                  <c:v>-2.1127808361850915E-2</c:v>
                </c:pt>
                <c:pt idx="350">
                  <c:v>-2.3529411764705882E-2</c:v>
                </c:pt>
                <c:pt idx="351">
                  <c:v>-0.3213657162970785</c:v>
                </c:pt>
                <c:pt idx="352">
                  <c:v>5.2868094105207507E-2</c:v>
                </c:pt>
                <c:pt idx="353">
                  <c:v>-0.15629095674967233</c:v>
                </c:pt>
                <c:pt idx="354">
                  <c:v>-1.9988577955454025E-2</c:v>
                </c:pt>
                <c:pt idx="355">
                  <c:v>-2.6503363116152995E-2</c:v>
                </c:pt>
                <c:pt idx="356">
                  <c:v>-0.1945303799034773</c:v>
                </c:pt>
                <c:pt idx="357">
                  <c:v>4.3224031185507911E-2</c:v>
                </c:pt>
                <c:pt idx="358">
                  <c:v>0.10507004669779853</c:v>
                </c:pt>
                <c:pt idx="359">
                  <c:v>6.3475724824155087E-3</c:v>
                </c:pt>
                <c:pt idx="360">
                  <c:v>-1.7850312380466658E-3</c:v>
                </c:pt>
                <c:pt idx="361">
                  <c:v>-3.9525313427122212E-2</c:v>
                </c:pt>
                <c:pt idx="362">
                  <c:v>-1.6463414634146342E-2</c:v>
                </c:pt>
                <c:pt idx="363">
                  <c:v>-0.10088148873653281</c:v>
                </c:pt>
                <c:pt idx="364">
                  <c:v>-6.774313288789903E-2</c:v>
                </c:pt>
                <c:pt idx="365">
                  <c:v>-6.4053867403314924E-2</c:v>
                </c:pt>
                <c:pt idx="366">
                  <c:v>-1.5286270150083379E-2</c:v>
                </c:pt>
                <c:pt idx="367">
                  <c:v>-4.424379232505643E-2</c:v>
                </c:pt>
                <c:pt idx="368">
                  <c:v>-5.0920801046593536E-2</c:v>
                </c:pt>
                <c:pt idx="369">
                  <c:v>-1.2584479142391051E-2</c:v>
                </c:pt>
                <c:pt idx="370">
                  <c:v>-8.1579705967137497E-2</c:v>
                </c:pt>
                <c:pt idx="371">
                  <c:v>-7.9867674858223062E-2</c:v>
                </c:pt>
                <c:pt idx="372">
                  <c:v>0.1204177545691906</c:v>
                </c:pt>
                <c:pt idx="373">
                  <c:v>-5.1293847038527893E-2</c:v>
                </c:pt>
                <c:pt idx="374">
                  <c:v>-0.15392706872370265</c:v>
                </c:pt>
                <c:pt idx="375">
                  <c:v>6.5692026546119067E-2</c:v>
                </c:pt>
                <c:pt idx="376">
                  <c:v>8.4629235554100513E-2</c:v>
                </c:pt>
                <c:pt idx="377">
                  <c:v>4.7391952309985094E-2</c:v>
                </c:pt>
                <c:pt idx="378">
                  <c:v>1.5411170016027617E-2</c:v>
                </c:pt>
                <c:pt idx="379">
                  <c:v>-8.6840484500102649E-2</c:v>
                </c:pt>
                <c:pt idx="380">
                  <c:v>-2.206449621971918E-2</c:v>
                </c:pt>
                <c:pt idx="381">
                  <c:v>-4.7415024278777494E-2</c:v>
                </c:pt>
                <c:pt idx="382">
                  <c:v>-4.5530214749458967E-2</c:v>
                </c:pt>
                <c:pt idx="383">
                  <c:v>-3.2148900169204735E-2</c:v>
                </c:pt>
                <c:pt idx="384">
                  <c:v>-3.8765254845656856E-2</c:v>
                </c:pt>
                <c:pt idx="385">
                  <c:v>-2.615062761506276E-2</c:v>
                </c:pt>
                <c:pt idx="386">
                  <c:v>-0.16067702295386041</c:v>
                </c:pt>
                <c:pt idx="387">
                  <c:v>-0.12209910098264687</c:v>
                </c:pt>
                <c:pt idx="388">
                  <c:v>-1.69971671388102E-2</c:v>
                </c:pt>
                <c:pt idx="389">
                  <c:v>1.2459310809293972E-2</c:v>
                </c:pt>
                <c:pt idx="390">
                  <c:v>1.2620638455827764E-3</c:v>
                </c:pt>
                <c:pt idx="391">
                  <c:v>-3.4083344428172013E-2</c:v>
                </c:pt>
                <c:pt idx="392">
                  <c:v>-8.5903083700440523E-3</c:v>
                </c:pt>
                <c:pt idx="393">
                  <c:v>-1.067100741544583E-2</c:v>
                </c:pt>
                <c:pt idx="394">
                  <c:v>-1.0739284686930674E-2</c:v>
                </c:pt>
                <c:pt idx="395">
                  <c:v>1.0137581462708182E-2</c:v>
                </c:pt>
                <c:pt idx="396">
                  <c:v>2.2023111706581812E-2</c:v>
                </c:pt>
                <c:pt idx="397">
                  <c:v>3.2163466086462963E-3</c:v>
                </c:pt>
                <c:pt idx="398">
                  <c:v>3.8556683442804746E-2</c:v>
                </c:pt>
                <c:pt idx="399">
                  <c:v>4.0209985479727466E-3</c:v>
                </c:pt>
                <c:pt idx="400">
                  <c:v>-4.3276661514683151E-2</c:v>
                </c:pt>
                <c:pt idx="401">
                  <c:v>-6.5015479876160992E-2</c:v>
                </c:pt>
                <c:pt idx="402">
                  <c:v>7.9306979014153248E-3</c:v>
                </c:pt>
                <c:pt idx="403">
                  <c:v>5.3063802905874924E-2</c:v>
                </c:pt>
                <c:pt idx="404">
                  <c:v>9.0834697217675939E-2</c:v>
                </c:pt>
                <c:pt idx="405">
                  <c:v>1.9946808510638299E-2</c:v>
                </c:pt>
                <c:pt idx="406">
                  <c:v>1.8681318681318681E-2</c:v>
                </c:pt>
                <c:pt idx="407">
                  <c:v>-0.39012797074954297</c:v>
                </c:pt>
                <c:pt idx="408">
                  <c:v>-9.1165617538528324E-2</c:v>
                </c:pt>
                <c:pt idx="409">
                  <c:v>-5.7104467584816933E-3</c:v>
                </c:pt>
                <c:pt idx="410">
                  <c:v>1.444043321299639E-2</c:v>
                </c:pt>
                <c:pt idx="411">
                  <c:v>-7.08480086697372E-2</c:v>
                </c:pt>
                <c:pt idx="412">
                  <c:v>-5.0760043431053205E-2</c:v>
                </c:pt>
                <c:pt idx="413">
                  <c:v>-4.7789725209080045E-3</c:v>
                </c:pt>
                <c:pt idx="414">
                  <c:v>3.8742138364779875E-2</c:v>
                </c:pt>
                <c:pt idx="415">
                  <c:v>-4.0822152440765057E-2</c:v>
                </c:pt>
                <c:pt idx="416">
                  <c:v>-2.0507367461643628E-2</c:v>
                </c:pt>
                <c:pt idx="417">
                  <c:v>-2.7584732171495777E-2</c:v>
                </c:pt>
                <c:pt idx="418">
                  <c:v>-1.8505942275042445E-2</c:v>
                </c:pt>
                <c:pt idx="419">
                  <c:v>-5.3198226725775809E-2</c:v>
                </c:pt>
                <c:pt idx="420">
                  <c:v>2.3881893182805036E-2</c:v>
                </c:pt>
                <c:pt idx="421">
                  <c:v>-8.644126873475079E-2</c:v>
                </c:pt>
                <c:pt idx="422">
                  <c:v>-2.9196217494089835E-2</c:v>
                </c:pt>
                <c:pt idx="423">
                  <c:v>6.5282558010436323E-2</c:v>
                </c:pt>
                <c:pt idx="424">
                  <c:v>1.1454661967318168E-2</c:v>
                </c:pt>
                <c:pt idx="425">
                  <c:v>-8.5985372603281287E-3</c:v>
                </c:pt>
                <c:pt idx="426">
                  <c:v>-1.7623885548413851E-2</c:v>
                </c:pt>
                <c:pt idx="427">
                  <c:v>-3.3155542741819229E-3</c:v>
                </c:pt>
                <c:pt idx="428">
                  <c:v>-5.4857051333386725E-2</c:v>
                </c:pt>
                <c:pt idx="429">
                  <c:v>2.2132796780684104E-2</c:v>
                </c:pt>
                <c:pt idx="430">
                  <c:v>0.38279656550317059</c:v>
                </c:pt>
                <c:pt idx="431">
                  <c:v>1.5368854266251541</c:v>
                </c:pt>
                <c:pt idx="432">
                  <c:v>0.61842659249513343</c:v>
                </c:pt>
                <c:pt idx="433">
                  <c:v>1.3102991168885285</c:v>
                </c:pt>
                <c:pt idx="434">
                  <c:v>-0.15550233810118907</c:v>
                </c:pt>
                <c:pt idx="435">
                  <c:v>0.12751275568155412</c:v>
                </c:pt>
                <c:pt idx="436">
                  <c:v>-0.33250841241895268</c:v>
                </c:pt>
                <c:pt idx="437">
                  <c:v>0.56028327929069222</c:v>
                </c:pt>
                <c:pt idx="438">
                  <c:v>-6.5934810504444247E-3</c:v>
                </c:pt>
                <c:pt idx="439">
                  <c:v>-1.0658920418818141</c:v>
                </c:pt>
                <c:pt idx="440">
                  <c:v>0.1491876478437964</c:v>
                </c:pt>
                <c:pt idx="441">
                  <c:v>-6.2648505438135604E-2</c:v>
                </c:pt>
                <c:pt idx="442">
                  <c:v>0.25023843560778736</c:v>
                </c:pt>
                <c:pt idx="443">
                  <c:v>0.3214037877129492</c:v>
                </c:pt>
                <c:pt idx="444">
                  <c:v>0.34972988377243891</c:v>
                </c:pt>
                <c:pt idx="445">
                  <c:v>-0.12915000154007583</c:v>
                </c:pt>
                <c:pt idx="446">
                  <c:v>-0.12943354788208017</c:v>
                </c:pt>
                <c:pt idx="447">
                  <c:v>-0.13530571153274212</c:v>
                </c:pt>
                <c:pt idx="448">
                  <c:v>-0.61424353786916486</c:v>
                </c:pt>
                <c:pt idx="449">
                  <c:v>0.17171486942287617</c:v>
                </c:pt>
                <c:pt idx="450">
                  <c:v>2.1918402958796115E-2</c:v>
                </c:pt>
                <c:pt idx="451">
                  <c:v>0.18103244468380092</c:v>
                </c:pt>
                <c:pt idx="452">
                  <c:v>7.4957283602953673E-2</c:v>
                </c:pt>
                <c:pt idx="453">
                  <c:v>2.5346088244643745E-2</c:v>
                </c:pt>
                <c:pt idx="454">
                  <c:v>-4.1272253066720929E-2</c:v>
                </c:pt>
                <c:pt idx="455">
                  <c:v>-0.17400227152253225</c:v>
                </c:pt>
                <c:pt idx="456">
                  <c:v>-0.11182744621037871</c:v>
                </c:pt>
                <c:pt idx="457">
                  <c:v>0.12390925200508336</c:v>
                </c:pt>
                <c:pt idx="458">
                  <c:v>0.25751707140379354</c:v>
                </c:pt>
                <c:pt idx="459">
                  <c:v>0.2495212221738482</c:v>
                </c:pt>
                <c:pt idx="460">
                  <c:v>-0.13351036800715893</c:v>
                </c:pt>
                <c:pt idx="461">
                  <c:v>5.1963927960437119E-2</c:v>
                </c:pt>
                <c:pt idx="462">
                  <c:v>-0.27082014255653114</c:v>
                </c:pt>
                <c:pt idx="463">
                  <c:v>-0.15064096307233599</c:v>
                </c:pt>
                <c:pt idx="464">
                  <c:v>-6.7271087729856831E-3</c:v>
                </c:pt>
                <c:pt idx="465">
                  <c:v>-0.5038406718910805</c:v>
                </c:pt>
                <c:pt idx="466">
                  <c:v>-0.13361077859327936</c:v>
                </c:pt>
                <c:pt idx="467">
                  <c:v>-0.1288684388138136</c:v>
                </c:pt>
                <c:pt idx="468">
                  <c:v>-0.20976577234827734</c:v>
                </c:pt>
                <c:pt idx="469">
                  <c:v>-0.19016293730046366</c:v>
                </c:pt>
                <c:pt idx="470">
                  <c:v>-0.48699137649981816</c:v>
                </c:pt>
                <c:pt idx="471">
                  <c:v>0.14464447790699764</c:v>
                </c:pt>
                <c:pt idx="472">
                  <c:v>0.56406996736243697</c:v>
                </c:pt>
                <c:pt idx="473">
                  <c:v>0.16061072787406241</c:v>
                </c:pt>
                <c:pt idx="474">
                  <c:v>-0.14360942375259989</c:v>
                </c:pt>
                <c:pt idx="475">
                  <c:v>4.5195770043462598E-3</c:v>
                </c:pt>
                <c:pt idx="476">
                  <c:v>-0.20917117366607821</c:v>
                </c:pt>
                <c:pt idx="477">
                  <c:v>0.12232757399346679</c:v>
                </c:pt>
                <c:pt idx="478">
                  <c:v>0.27984873258493337</c:v>
                </c:pt>
                <c:pt idx="479">
                  <c:v>0.19676330481363502</c:v>
                </c:pt>
                <c:pt idx="480">
                  <c:v>0.43101660068332726</c:v>
                </c:pt>
                <c:pt idx="481">
                  <c:v>2.0268944424857504E-2</c:v>
                </c:pt>
                <c:pt idx="482">
                  <c:v>6.860526204327913E-2</c:v>
                </c:pt>
                <c:pt idx="483">
                  <c:v>0.2277497653462198</c:v>
                </c:pt>
                <c:pt idx="484">
                  <c:v>0.11474323091823779</c:v>
                </c:pt>
                <c:pt idx="485">
                  <c:v>0.20576680051209612</c:v>
                </c:pt>
                <c:pt idx="486">
                  <c:v>2.457443280228494E-2</c:v>
                </c:pt>
                <c:pt idx="487">
                  <c:v>7.4771264244323744E-3</c:v>
                </c:pt>
                <c:pt idx="488">
                  <c:v>0.67029772776981533</c:v>
                </c:pt>
                <c:pt idx="489">
                  <c:v>-0.46778535468655041</c:v>
                </c:pt>
                <c:pt idx="490">
                  <c:v>0.59201376273159245</c:v>
                </c:pt>
                <c:pt idx="491">
                  <c:v>0.27314514189013883</c:v>
                </c:pt>
                <c:pt idx="492">
                  <c:v>0.72501219645366721</c:v>
                </c:pt>
                <c:pt idx="493">
                  <c:v>0.25238128580545055</c:v>
                </c:pt>
                <c:pt idx="494">
                  <c:v>-5.0826352931403411E-2</c:v>
                </c:pt>
                <c:pt idx="495">
                  <c:v>0.48957848927413711</c:v>
                </c:pt>
                <c:pt idx="496">
                  <c:v>0.28632675260527102</c:v>
                </c:pt>
                <c:pt idx="497">
                  <c:v>0.23809873715794905</c:v>
                </c:pt>
                <c:pt idx="498">
                  <c:v>0.11517319605619056</c:v>
                </c:pt>
                <c:pt idx="499">
                  <c:v>0.60269986947672716</c:v>
                </c:pt>
                <c:pt idx="500">
                  <c:v>0.56853050724536169</c:v>
                </c:pt>
                <c:pt idx="501">
                  <c:v>0.20993064309494186</c:v>
                </c:pt>
                <c:pt idx="502">
                  <c:v>0.75115500321564854</c:v>
                </c:pt>
                <c:pt idx="503">
                  <c:v>-6.034938974806248E-3</c:v>
                </c:pt>
                <c:pt idx="504">
                  <c:v>0.22154852412831272</c:v>
                </c:pt>
                <c:pt idx="505">
                  <c:v>0.35551342662168722</c:v>
                </c:pt>
                <c:pt idx="506">
                  <c:v>0.36197548701515198</c:v>
                </c:pt>
                <c:pt idx="507">
                  <c:v>0.26098587883232555</c:v>
                </c:pt>
                <c:pt idx="508">
                  <c:v>0.20846706100294013</c:v>
                </c:pt>
                <c:pt idx="509">
                  <c:v>0.41633570965759409</c:v>
                </c:pt>
                <c:pt idx="510">
                  <c:v>0.16488626918777577</c:v>
                </c:pt>
                <c:pt idx="511">
                  <c:v>0.37393169945122418</c:v>
                </c:pt>
                <c:pt idx="512">
                  <c:v>8.2946614011894879E-3</c:v>
                </c:pt>
                <c:pt idx="513">
                  <c:v>-0.70567015484741036</c:v>
                </c:pt>
                <c:pt idx="514">
                  <c:v>-0.35506329548527676</c:v>
                </c:pt>
                <c:pt idx="515">
                  <c:v>-0.24341534990287772</c:v>
                </c:pt>
                <c:pt idx="516">
                  <c:v>-0.50476541737719471</c:v>
                </c:pt>
                <c:pt idx="517">
                  <c:v>-5.4396500973633313E-2</c:v>
                </c:pt>
                <c:pt idx="518">
                  <c:v>2.9217341782201175E-3</c:v>
                </c:pt>
                <c:pt idx="519">
                  <c:v>-0.382379325381001</c:v>
                </c:pt>
                <c:pt idx="520">
                  <c:v>-0.22413582863295214</c:v>
                </c:pt>
                <c:pt idx="521">
                  <c:v>-0.43277148569614754</c:v>
                </c:pt>
                <c:pt idx="522">
                  <c:v>-0.68478432637275866</c:v>
                </c:pt>
                <c:pt idx="523">
                  <c:v>-0.4464385893430457</c:v>
                </c:pt>
                <c:pt idx="524">
                  <c:v>-0.73581898504158294</c:v>
                </c:pt>
                <c:pt idx="525">
                  <c:v>-0.14542730500295373</c:v>
                </c:pt>
                <c:pt idx="526">
                  <c:v>-4.547771118031118E-2</c:v>
                </c:pt>
                <c:pt idx="527">
                  <c:v>-4.7308423831425028E-2</c:v>
                </c:pt>
                <c:pt idx="528">
                  <c:v>7.5476811787718354E-2</c:v>
                </c:pt>
                <c:pt idx="529">
                  <c:v>-0.12148722832943293</c:v>
                </c:pt>
                <c:pt idx="530">
                  <c:v>-0.19689114139618841</c:v>
                </c:pt>
                <c:pt idx="531">
                  <c:v>-0.26938410638766641</c:v>
                </c:pt>
                <c:pt idx="532">
                  <c:v>5.1947848017648311E-2</c:v>
                </c:pt>
                <c:pt idx="533">
                  <c:v>-0.16307052306587469</c:v>
                </c:pt>
                <c:pt idx="534">
                  <c:v>4.3652943059617044E-3</c:v>
                </c:pt>
                <c:pt idx="535">
                  <c:v>-0.48822184839137522</c:v>
                </c:pt>
                <c:pt idx="536">
                  <c:v>-0.31777295693007712</c:v>
                </c:pt>
                <c:pt idx="537">
                  <c:v>-0.21397774342177811</c:v>
                </c:pt>
                <c:pt idx="538">
                  <c:v>0.42617836705527867</c:v>
                </c:pt>
                <c:pt idx="539">
                  <c:v>-9.915914511779432E-2</c:v>
                </c:pt>
                <c:pt idx="540">
                  <c:v>-0.151635528168686</c:v>
                </c:pt>
                <c:pt idx="541">
                  <c:v>-0.20054329110095237</c:v>
                </c:pt>
                <c:pt idx="542">
                  <c:v>-8.4997129750794834E-2</c:v>
                </c:pt>
                <c:pt idx="543">
                  <c:v>0.33668658765982368</c:v>
                </c:pt>
                <c:pt idx="544">
                  <c:v>0.19450693436585967</c:v>
                </c:pt>
                <c:pt idx="545">
                  <c:v>0.18758913469590976</c:v>
                </c:pt>
                <c:pt idx="546">
                  <c:v>0.463309977643104</c:v>
                </c:pt>
                <c:pt idx="547">
                  <c:v>0.16386323415461071</c:v>
                </c:pt>
                <c:pt idx="548">
                  <c:v>-0.430130199211672</c:v>
                </c:pt>
                <c:pt idx="549">
                  <c:v>-2.0900590929995404E-2</c:v>
                </c:pt>
                <c:pt idx="550">
                  <c:v>0.19882422275718445</c:v>
                </c:pt>
                <c:pt idx="551">
                  <c:v>0.24224287107119891</c:v>
                </c:pt>
                <c:pt idx="552">
                  <c:v>0.3245814304300626</c:v>
                </c:pt>
                <c:pt idx="553">
                  <c:v>6.8186419908159143E-2</c:v>
                </c:pt>
                <c:pt idx="554">
                  <c:v>-0.39612907986702367</c:v>
                </c:pt>
                <c:pt idx="555">
                  <c:v>-7.3211871278630828E-3</c:v>
                </c:pt>
                <c:pt idx="556">
                  <c:v>0.36061402180475788</c:v>
                </c:pt>
                <c:pt idx="557">
                  <c:v>0.15730699742945245</c:v>
                </c:pt>
                <c:pt idx="558">
                  <c:v>0.27117706410087539</c:v>
                </c:pt>
                <c:pt idx="559">
                  <c:v>7.654104520737548E-2</c:v>
                </c:pt>
                <c:pt idx="560">
                  <c:v>-0.19174364305578098</c:v>
                </c:pt>
                <c:pt idx="561">
                  <c:v>6.8956816948452793E-2</c:v>
                </c:pt>
                <c:pt idx="562">
                  <c:v>0.40425517616527151</c:v>
                </c:pt>
                <c:pt idx="563">
                  <c:v>0.34735058334998148</c:v>
                </c:pt>
                <c:pt idx="564">
                  <c:v>-0.19789343347618071</c:v>
                </c:pt>
                <c:pt idx="565">
                  <c:v>0.27865377768802568</c:v>
                </c:pt>
                <c:pt idx="566">
                  <c:v>0.16932015393157251</c:v>
                </c:pt>
                <c:pt idx="567">
                  <c:v>0.20474820534259619</c:v>
                </c:pt>
                <c:pt idx="568">
                  <c:v>0.11526731546746315</c:v>
                </c:pt>
                <c:pt idx="569">
                  <c:v>2.1361364313958964E-2</c:v>
                </c:pt>
                <c:pt idx="570">
                  <c:v>-4.8909067502575468E-2</c:v>
                </c:pt>
                <c:pt idx="571">
                  <c:v>0.39734258434779152</c:v>
                </c:pt>
                <c:pt idx="572">
                  <c:v>0.37564442995448699</c:v>
                </c:pt>
                <c:pt idx="573">
                  <c:v>-0.30839585566910843</c:v>
                </c:pt>
                <c:pt idx="574">
                  <c:v>-3.8348630645381625E-2</c:v>
                </c:pt>
                <c:pt idx="575">
                  <c:v>3.7764634438475823E-2</c:v>
                </c:pt>
                <c:pt idx="576">
                  <c:v>-4.2674778448296494E-2</c:v>
                </c:pt>
                <c:pt idx="577">
                  <c:v>0.28464360694271845</c:v>
                </c:pt>
                <c:pt idx="578">
                  <c:v>-0.56121580603121668</c:v>
                </c:pt>
                <c:pt idx="579">
                  <c:v>-9.4858808986944335E-2</c:v>
                </c:pt>
                <c:pt idx="580">
                  <c:v>-8.0437068716601626E-2</c:v>
                </c:pt>
                <c:pt idx="581">
                  <c:v>-3.7234797263874943E-2</c:v>
                </c:pt>
                <c:pt idx="582">
                  <c:v>-0.15126996150742161</c:v>
                </c:pt>
                <c:pt idx="583">
                  <c:v>-1.23438411379815E-3</c:v>
                </c:pt>
                <c:pt idx="584">
                  <c:v>6.7904956485303897E-2</c:v>
                </c:pt>
                <c:pt idx="585">
                  <c:v>-0.32386254458394143</c:v>
                </c:pt>
                <c:pt idx="586">
                  <c:v>0.44123780564910775</c:v>
                </c:pt>
                <c:pt idx="587">
                  <c:v>0.29956845375496366</c:v>
                </c:pt>
                <c:pt idx="588">
                  <c:v>1.8341875573357095E-2</c:v>
                </c:pt>
                <c:pt idx="589">
                  <c:v>0.12125825117752943</c:v>
                </c:pt>
                <c:pt idx="590">
                  <c:v>-6.6396699608796045E-2</c:v>
                </c:pt>
                <c:pt idx="591">
                  <c:v>-0.19867550295258024</c:v>
                </c:pt>
                <c:pt idx="592">
                  <c:v>4.2629113551572121E-3</c:v>
                </c:pt>
                <c:pt idx="593">
                  <c:v>0.36391680284147837</c:v>
                </c:pt>
                <c:pt idx="594">
                  <c:v>-1.8960150732768428E-2</c:v>
                </c:pt>
                <c:pt idx="595">
                  <c:v>-0.10771511254525262</c:v>
                </c:pt>
                <c:pt idx="596">
                  <c:v>0.34290013533303931</c:v>
                </c:pt>
                <c:pt idx="597">
                  <c:v>2.6745814217096944E-2</c:v>
                </c:pt>
                <c:pt idx="598">
                  <c:v>0.30060905956410289</c:v>
                </c:pt>
                <c:pt idx="599">
                  <c:v>0.36643945801715344</c:v>
                </c:pt>
                <c:pt idx="600">
                  <c:v>0.50530339722234874</c:v>
                </c:pt>
                <c:pt idx="601">
                  <c:v>0.12131743947693091</c:v>
                </c:pt>
                <c:pt idx="602">
                  <c:v>0.40644148378697187</c:v>
                </c:pt>
                <c:pt idx="603">
                  <c:v>1.229001673464891E-2</c:v>
                </c:pt>
                <c:pt idx="604">
                  <c:v>0.11542525900293917</c:v>
                </c:pt>
                <c:pt idx="605">
                  <c:v>0.22672230841744626</c:v>
                </c:pt>
                <c:pt idx="606">
                  <c:v>0.29082701663239657</c:v>
                </c:pt>
                <c:pt idx="607">
                  <c:v>6.2973954767188131E-2</c:v>
                </c:pt>
                <c:pt idx="608">
                  <c:v>0.22785245285106825</c:v>
                </c:pt>
                <c:pt idx="609">
                  <c:v>0.51571781014015494</c:v>
                </c:pt>
                <c:pt idx="610">
                  <c:v>-4.0808168099051127E-2</c:v>
                </c:pt>
                <c:pt idx="611">
                  <c:v>-0.21226413299144919</c:v>
                </c:pt>
                <c:pt idx="612">
                  <c:v>9.7067982079911713E-2</c:v>
                </c:pt>
                <c:pt idx="613">
                  <c:v>-0.1902163165395945</c:v>
                </c:pt>
                <c:pt idx="614">
                  <c:v>0.18207020320358855</c:v>
                </c:pt>
                <c:pt idx="615">
                  <c:v>-0.18258830086689296</c:v>
                </c:pt>
                <c:pt idx="616">
                  <c:v>1.3120738588050905E-2</c:v>
                </c:pt>
                <c:pt idx="617">
                  <c:v>0.40982045738772838</c:v>
                </c:pt>
                <c:pt idx="618">
                  <c:v>-0.21899244141020013</c:v>
                </c:pt>
                <c:pt idx="619">
                  <c:v>-0.13219001352784446</c:v>
                </c:pt>
                <c:pt idx="620">
                  <c:v>-3.2038956771764313E-2</c:v>
                </c:pt>
                <c:pt idx="621">
                  <c:v>0.17215090905102801</c:v>
                </c:pt>
                <c:pt idx="622">
                  <c:v>2.2947634876654337E-2</c:v>
                </c:pt>
                <c:pt idx="623">
                  <c:v>9.7199642543488382E-2</c:v>
                </c:pt>
                <c:pt idx="624">
                  <c:v>0.15512356856029091</c:v>
                </c:pt>
                <c:pt idx="625">
                  <c:v>8.6703982360510648E-2</c:v>
                </c:pt>
                <c:pt idx="626">
                  <c:v>0.14590642209022558</c:v>
                </c:pt>
                <c:pt idx="627">
                  <c:v>0.34330630529677925</c:v>
                </c:pt>
                <c:pt idx="628">
                  <c:v>0.49328759431498387</c:v>
                </c:pt>
                <c:pt idx="629">
                  <c:v>-0.1021426957786202</c:v>
                </c:pt>
                <c:pt idx="630">
                  <c:v>0.10483443316499901</c:v>
                </c:pt>
                <c:pt idx="631">
                  <c:v>0.55520984809638507</c:v>
                </c:pt>
                <c:pt idx="632">
                  <c:v>-0.86560211798984821</c:v>
                </c:pt>
                <c:pt idx="633">
                  <c:v>-0.30361652394421246</c:v>
                </c:pt>
                <c:pt idx="634">
                  <c:v>-0.16578716679270622</c:v>
                </c:pt>
                <c:pt idx="635">
                  <c:v>-0.75511804603062516</c:v>
                </c:pt>
                <c:pt idx="636">
                  <c:v>-2.2377302964551003E-4</c:v>
                </c:pt>
                <c:pt idx="637">
                  <c:v>-0.33190839919272486</c:v>
                </c:pt>
                <c:pt idx="638">
                  <c:v>5.3668767250098212E-2</c:v>
                </c:pt>
                <c:pt idx="639">
                  <c:v>0.31728791621972874</c:v>
                </c:pt>
                <c:pt idx="640">
                  <c:v>5.813573848355133E-2</c:v>
                </c:pt>
                <c:pt idx="641">
                  <c:v>-0.10869228109083813</c:v>
                </c:pt>
                <c:pt idx="642">
                  <c:v>-0.39982610726072565</c:v>
                </c:pt>
                <c:pt idx="643">
                  <c:v>-0.32814377245127474</c:v>
                </c:pt>
                <c:pt idx="644">
                  <c:v>-3.3397353181575988E-2</c:v>
                </c:pt>
                <c:pt idx="645">
                  <c:v>0.16109623774622439</c:v>
                </c:pt>
                <c:pt idx="646">
                  <c:v>0.91066362041451243</c:v>
                </c:pt>
                <c:pt idx="647">
                  <c:v>0.2111350257846378</c:v>
                </c:pt>
                <c:pt idx="648">
                  <c:v>5.2026044114687156E-2</c:v>
                </c:pt>
                <c:pt idx="649">
                  <c:v>0.36506410291024083</c:v>
                </c:pt>
                <c:pt idx="650">
                  <c:v>0.26477238694087007</c:v>
                </c:pt>
                <c:pt idx="651">
                  <c:v>0.26734091904500573</c:v>
                </c:pt>
                <c:pt idx="652">
                  <c:v>0.18908370327314344</c:v>
                </c:pt>
                <c:pt idx="653">
                  <c:v>0.48424191072506895</c:v>
                </c:pt>
                <c:pt idx="654">
                  <c:v>0.73444442218968176</c:v>
                </c:pt>
                <c:pt idx="655">
                  <c:v>0.34495169476689064</c:v>
                </c:pt>
                <c:pt idx="656">
                  <c:v>0.34225159528499149</c:v>
                </c:pt>
                <c:pt idx="657">
                  <c:v>-3.4956577902493874E-2</c:v>
                </c:pt>
                <c:pt idx="658">
                  <c:v>1.078904435554034</c:v>
                </c:pt>
                <c:pt idx="659">
                  <c:v>0.61987023389336093</c:v>
                </c:pt>
                <c:pt idx="660">
                  <c:v>-7.2368993465818404E-2</c:v>
                </c:pt>
                <c:pt idx="661">
                  <c:v>0.40523576113067872</c:v>
                </c:pt>
                <c:pt idx="662">
                  <c:v>3.0290194417375352E-2</c:v>
                </c:pt>
                <c:pt idx="663">
                  <c:v>5.9118643923157209E-2</c:v>
                </c:pt>
                <c:pt idx="664">
                  <c:v>-5.5906112546177923E-2</c:v>
                </c:pt>
                <c:pt idx="665">
                  <c:v>0.1080247571007411</c:v>
                </c:pt>
                <c:pt idx="666">
                  <c:v>-0.32953696164705421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42976"/>
        <c:axId val="38948864"/>
      </c:lineChart>
      <c:lineChart>
        <c:grouping val="standard"/>
        <c:varyColors val="0"/>
        <c:ser>
          <c:idx val="0"/>
          <c:order val="0"/>
          <c:tx>
            <c:strRef>
              <c:f>'График 2.3.3'!$C$4</c:f>
              <c:strCache>
                <c:ptCount val="1"/>
                <c:pt idx="0">
                  <c:v>Курс тенге по отношению к доллару США (правая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2.3.3'!$B$5:$B$671</c:f>
              <c:numCache>
                <c:formatCode>m/d/yyyy</c:formatCode>
                <c:ptCount val="667"/>
                <c:pt idx="0">
                  <c:v>40183</c:v>
                </c:pt>
                <c:pt idx="1">
                  <c:v>40184</c:v>
                </c:pt>
                <c:pt idx="2">
                  <c:v>40188</c:v>
                </c:pt>
                <c:pt idx="3">
                  <c:v>40189</c:v>
                </c:pt>
                <c:pt idx="4">
                  <c:v>40190</c:v>
                </c:pt>
                <c:pt idx="5">
                  <c:v>40191</c:v>
                </c:pt>
                <c:pt idx="6">
                  <c:v>40192</c:v>
                </c:pt>
                <c:pt idx="7">
                  <c:v>40193</c:v>
                </c:pt>
                <c:pt idx="8">
                  <c:v>40196</c:v>
                </c:pt>
                <c:pt idx="9">
                  <c:v>40197</c:v>
                </c:pt>
                <c:pt idx="10">
                  <c:v>40198</c:v>
                </c:pt>
                <c:pt idx="11">
                  <c:v>40199</c:v>
                </c:pt>
                <c:pt idx="12">
                  <c:v>40200</c:v>
                </c:pt>
                <c:pt idx="13">
                  <c:v>40203</c:v>
                </c:pt>
                <c:pt idx="14">
                  <c:v>40204</c:v>
                </c:pt>
                <c:pt idx="15">
                  <c:v>40205</c:v>
                </c:pt>
                <c:pt idx="16">
                  <c:v>40206</c:v>
                </c:pt>
                <c:pt idx="17">
                  <c:v>40207</c:v>
                </c:pt>
                <c:pt idx="18">
                  <c:v>40210</c:v>
                </c:pt>
                <c:pt idx="19">
                  <c:v>40211</c:v>
                </c:pt>
                <c:pt idx="20">
                  <c:v>40212</c:v>
                </c:pt>
                <c:pt idx="21">
                  <c:v>40213</c:v>
                </c:pt>
                <c:pt idx="22">
                  <c:v>40214</c:v>
                </c:pt>
                <c:pt idx="23">
                  <c:v>40217</c:v>
                </c:pt>
                <c:pt idx="24">
                  <c:v>40218</c:v>
                </c:pt>
                <c:pt idx="25">
                  <c:v>40219</c:v>
                </c:pt>
                <c:pt idx="26">
                  <c:v>40220</c:v>
                </c:pt>
                <c:pt idx="27">
                  <c:v>40221</c:v>
                </c:pt>
                <c:pt idx="28">
                  <c:v>40224</c:v>
                </c:pt>
                <c:pt idx="29">
                  <c:v>40225</c:v>
                </c:pt>
                <c:pt idx="30">
                  <c:v>40226</c:v>
                </c:pt>
                <c:pt idx="31">
                  <c:v>40227</c:v>
                </c:pt>
                <c:pt idx="32">
                  <c:v>40228</c:v>
                </c:pt>
                <c:pt idx="33">
                  <c:v>40231</c:v>
                </c:pt>
                <c:pt idx="34">
                  <c:v>40232</c:v>
                </c:pt>
                <c:pt idx="35">
                  <c:v>40233</c:v>
                </c:pt>
                <c:pt idx="36">
                  <c:v>40234</c:v>
                </c:pt>
                <c:pt idx="37">
                  <c:v>40235</c:v>
                </c:pt>
                <c:pt idx="38">
                  <c:v>40238</c:v>
                </c:pt>
                <c:pt idx="39">
                  <c:v>40239</c:v>
                </c:pt>
                <c:pt idx="40">
                  <c:v>40240</c:v>
                </c:pt>
                <c:pt idx="41">
                  <c:v>40241</c:v>
                </c:pt>
                <c:pt idx="42">
                  <c:v>40242</c:v>
                </c:pt>
                <c:pt idx="43">
                  <c:v>40246</c:v>
                </c:pt>
                <c:pt idx="44">
                  <c:v>40247</c:v>
                </c:pt>
                <c:pt idx="45">
                  <c:v>40248</c:v>
                </c:pt>
                <c:pt idx="46">
                  <c:v>40249</c:v>
                </c:pt>
                <c:pt idx="47">
                  <c:v>40252</c:v>
                </c:pt>
                <c:pt idx="48">
                  <c:v>40253</c:v>
                </c:pt>
                <c:pt idx="49">
                  <c:v>40254</c:v>
                </c:pt>
                <c:pt idx="50">
                  <c:v>40255</c:v>
                </c:pt>
                <c:pt idx="51">
                  <c:v>40256</c:v>
                </c:pt>
                <c:pt idx="52">
                  <c:v>40262</c:v>
                </c:pt>
                <c:pt idx="53">
                  <c:v>40263</c:v>
                </c:pt>
                <c:pt idx="54">
                  <c:v>40266</c:v>
                </c:pt>
                <c:pt idx="55">
                  <c:v>40267</c:v>
                </c:pt>
                <c:pt idx="56">
                  <c:v>40268</c:v>
                </c:pt>
                <c:pt idx="57">
                  <c:v>40269</c:v>
                </c:pt>
                <c:pt idx="58">
                  <c:v>40270</c:v>
                </c:pt>
                <c:pt idx="59">
                  <c:v>40273</c:v>
                </c:pt>
                <c:pt idx="60">
                  <c:v>40274</c:v>
                </c:pt>
                <c:pt idx="61">
                  <c:v>40275</c:v>
                </c:pt>
                <c:pt idx="62">
                  <c:v>40276</c:v>
                </c:pt>
                <c:pt idx="63">
                  <c:v>40277</c:v>
                </c:pt>
                <c:pt idx="64">
                  <c:v>40280</c:v>
                </c:pt>
                <c:pt idx="65">
                  <c:v>40281</c:v>
                </c:pt>
                <c:pt idx="66">
                  <c:v>40282</c:v>
                </c:pt>
                <c:pt idx="67">
                  <c:v>40283</c:v>
                </c:pt>
                <c:pt idx="68">
                  <c:v>40284</c:v>
                </c:pt>
                <c:pt idx="69">
                  <c:v>40287</c:v>
                </c:pt>
                <c:pt idx="70">
                  <c:v>40288</c:v>
                </c:pt>
                <c:pt idx="71">
                  <c:v>40289</c:v>
                </c:pt>
                <c:pt idx="72">
                  <c:v>40290</c:v>
                </c:pt>
                <c:pt idx="73">
                  <c:v>40291</c:v>
                </c:pt>
                <c:pt idx="74">
                  <c:v>40294</c:v>
                </c:pt>
                <c:pt idx="75">
                  <c:v>40295</c:v>
                </c:pt>
                <c:pt idx="76">
                  <c:v>40296</c:v>
                </c:pt>
                <c:pt idx="77">
                  <c:v>40297</c:v>
                </c:pt>
                <c:pt idx="78">
                  <c:v>40298</c:v>
                </c:pt>
                <c:pt idx="79">
                  <c:v>40302</c:v>
                </c:pt>
                <c:pt idx="80">
                  <c:v>40303</c:v>
                </c:pt>
                <c:pt idx="81">
                  <c:v>40304</c:v>
                </c:pt>
                <c:pt idx="82">
                  <c:v>40305</c:v>
                </c:pt>
                <c:pt idx="83">
                  <c:v>40309</c:v>
                </c:pt>
                <c:pt idx="84">
                  <c:v>40310</c:v>
                </c:pt>
                <c:pt idx="85">
                  <c:v>40311</c:v>
                </c:pt>
                <c:pt idx="86">
                  <c:v>40312</c:v>
                </c:pt>
                <c:pt idx="87">
                  <c:v>40315</c:v>
                </c:pt>
                <c:pt idx="88">
                  <c:v>40316</c:v>
                </c:pt>
                <c:pt idx="89">
                  <c:v>40317</c:v>
                </c:pt>
                <c:pt idx="90">
                  <c:v>40318</c:v>
                </c:pt>
                <c:pt idx="91">
                  <c:v>40319</c:v>
                </c:pt>
                <c:pt idx="92">
                  <c:v>40322</c:v>
                </c:pt>
                <c:pt idx="93">
                  <c:v>40323</c:v>
                </c:pt>
                <c:pt idx="94">
                  <c:v>40324</c:v>
                </c:pt>
                <c:pt idx="95">
                  <c:v>40325</c:v>
                </c:pt>
                <c:pt idx="96">
                  <c:v>40326</c:v>
                </c:pt>
                <c:pt idx="97">
                  <c:v>40329</c:v>
                </c:pt>
                <c:pt idx="98">
                  <c:v>40330</c:v>
                </c:pt>
                <c:pt idx="99">
                  <c:v>40331</c:v>
                </c:pt>
                <c:pt idx="100">
                  <c:v>40332</c:v>
                </c:pt>
                <c:pt idx="101">
                  <c:v>40333</c:v>
                </c:pt>
                <c:pt idx="102">
                  <c:v>40336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40362</c:v>
                </c:pt>
                <c:pt idx="123">
                  <c:v>40366</c:v>
                </c:pt>
                <c:pt idx="124">
                  <c:v>40367</c:v>
                </c:pt>
                <c:pt idx="125">
                  <c:v>40368</c:v>
                </c:pt>
                <c:pt idx="126">
                  <c:v>40371</c:v>
                </c:pt>
                <c:pt idx="127">
                  <c:v>40372</c:v>
                </c:pt>
                <c:pt idx="128">
                  <c:v>40373</c:v>
                </c:pt>
                <c:pt idx="129">
                  <c:v>40374</c:v>
                </c:pt>
                <c:pt idx="130">
                  <c:v>40375</c:v>
                </c:pt>
                <c:pt idx="131">
                  <c:v>40378</c:v>
                </c:pt>
                <c:pt idx="132">
                  <c:v>40379</c:v>
                </c:pt>
                <c:pt idx="133">
                  <c:v>40380</c:v>
                </c:pt>
                <c:pt idx="134">
                  <c:v>40381</c:v>
                </c:pt>
                <c:pt idx="135">
                  <c:v>40382</c:v>
                </c:pt>
                <c:pt idx="136">
                  <c:v>40385</c:v>
                </c:pt>
                <c:pt idx="137">
                  <c:v>40386</c:v>
                </c:pt>
                <c:pt idx="138">
                  <c:v>40387</c:v>
                </c:pt>
                <c:pt idx="139">
                  <c:v>40388</c:v>
                </c:pt>
                <c:pt idx="140">
                  <c:v>40389</c:v>
                </c:pt>
                <c:pt idx="141">
                  <c:v>40392</c:v>
                </c:pt>
                <c:pt idx="142">
                  <c:v>40393</c:v>
                </c:pt>
                <c:pt idx="143">
                  <c:v>40394</c:v>
                </c:pt>
                <c:pt idx="144">
                  <c:v>40395</c:v>
                </c:pt>
                <c:pt idx="145">
                  <c:v>40396</c:v>
                </c:pt>
                <c:pt idx="146">
                  <c:v>40399</c:v>
                </c:pt>
                <c:pt idx="147">
                  <c:v>40400</c:v>
                </c:pt>
                <c:pt idx="148">
                  <c:v>40401</c:v>
                </c:pt>
                <c:pt idx="149">
                  <c:v>40402</c:v>
                </c:pt>
                <c:pt idx="150">
                  <c:v>40403</c:v>
                </c:pt>
                <c:pt idx="151">
                  <c:v>40406</c:v>
                </c:pt>
                <c:pt idx="152">
                  <c:v>40407</c:v>
                </c:pt>
                <c:pt idx="153">
                  <c:v>40408</c:v>
                </c:pt>
                <c:pt idx="154">
                  <c:v>40409</c:v>
                </c:pt>
                <c:pt idx="155">
                  <c:v>40410</c:v>
                </c:pt>
                <c:pt idx="156">
                  <c:v>40413</c:v>
                </c:pt>
                <c:pt idx="157">
                  <c:v>40414</c:v>
                </c:pt>
                <c:pt idx="158">
                  <c:v>40415</c:v>
                </c:pt>
                <c:pt idx="159">
                  <c:v>40416</c:v>
                </c:pt>
                <c:pt idx="160">
                  <c:v>40417</c:v>
                </c:pt>
                <c:pt idx="161">
                  <c:v>40421</c:v>
                </c:pt>
                <c:pt idx="162">
                  <c:v>40422</c:v>
                </c:pt>
                <c:pt idx="163">
                  <c:v>40423</c:v>
                </c:pt>
                <c:pt idx="164">
                  <c:v>40424</c:v>
                </c:pt>
                <c:pt idx="165">
                  <c:v>40427</c:v>
                </c:pt>
                <c:pt idx="166">
                  <c:v>40428</c:v>
                </c:pt>
                <c:pt idx="167">
                  <c:v>40429</c:v>
                </c:pt>
                <c:pt idx="168">
                  <c:v>40430</c:v>
                </c:pt>
                <c:pt idx="169">
                  <c:v>40431</c:v>
                </c:pt>
                <c:pt idx="170">
                  <c:v>40434</c:v>
                </c:pt>
                <c:pt idx="171">
                  <c:v>40435</c:v>
                </c:pt>
                <c:pt idx="172">
                  <c:v>40436</c:v>
                </c:pt>
                <c:pt idx="173">
                  <c:v>40437</c:v>
                </c:pt>
                <c:pt idx="174">
                  <c:v>40438</c:v>
                </c:pt>
                <c:pt idx="175">
                  <c:v>40441</c:v>
                </c:pt>
                <c:pt idx="176">
                  <c:v>40442</c:v>
                </c:pt>
                <c:pt idx="177">
                  <c:v>40443</c:v>
                </c:pt>
                <c:pt idx="178">
                  <c:v>40444</c:v>
                </c:pt>
                <c:pt idx="179">
                  <c:v>40445</c:v>
                </c:pt>
                <c:pt idx="180">
                  <c:v>40448</c:v>
                </c:pt>
                <c:pt idx="181">
                  <c:v>40449</c:v>
                </c:pt>
                <c:pt idx="182">
                  <c:v>40450</c:v>
                </c:pt>
                <c:pt idx="183">
                  <c:v>40451</c:v>
                </c:pt>
                <c:pt idx="184">
                  <c:v>40452</c:v>
                </c:pt>
                <c:pt idx="185">
                  <c:v>40455</c:v>
                </c:pt>
                <c:pt idx="186">
                  <c:v>40456</c:v>
                </c:pt>
                <c:pt idx="187">
                  <c:v>40457</c:v>
                </c:pt>
                <c:pt idx="188">
                  <c:v>40458</c:v>
                </c:pt>
                <c:pt idx="189">
                  <c:v>40459</c:v>
                </c:pt>
                <c:pt idx="190">
                  <c:v>40462</c:v>
                </c:pt>
                <c:pt idx="191">
                  <c:v>40463</c:v>
                </c:pt>
                <c:pt idx="192">
                  <c:v>40464</c:v>
                </c:pt>
                <c:pt idx="193">
                  <c:v>40465</c:v>
                </c:pt>
                <c:pt idx="194">
                  <c:v>40466</c:v>
                </c:pt>
                <c:pt idx="195">
                  <c:v>40469</c:v>
                </c:pt>
                <c:pt idx="196">
                  <c:v>40470</c:v>
                </c:pt>
                <c:pt idx="197">
                  <c:v>40471</c:v>
                </c:pt>
                <c:pt idx="198">
                  <c:v>40472</c:v>
                </c:pt>
                <c:pt idx="199">
                  <c:v>40473</c:v>
                </c:pt>
                <c:pt idx="200">
                  <c:v>40476</c:v>
                </c:pt>
                <c:pt idx="201">
                  <c:v>40477</c:v>
                </c:pt>
                <c:pt idx="202">
                  <c:v>40478</c:v>
                </c:pt>
                <c:pt idx="203">
                  <c:v>40479</c:v>
                </c:pt>
                <c:pt idx="204">
                  <c:v>40480</c:v>
                </c:pt>
                <c:pt idx="205">
                  <c:v>40483</c:v>
                </c:pt>
                <c:pt idx="206">
                  <c:v>40484</c:v>
                </c:pt>
                <c:pt idx="207">
                  <c:v>40485</c:v>
                </c:pt>
                <c:pt idx="208">
                  <c:v>40486</c:v>
                </c:pt>
                <c:pt idx="209">
                  <c:v>40487</c:v>
                </c:pt>
                <c:pt idx="210">
                  <c:v>40490</c:v>
                </c:pt>
                <c:pt idx="211">
                  <c:v>40491</c:v>
                </c:pt>
                <c:pt idx="212">
                  <c:v>40492</c:v>
                </c:pt>
                <c:pt idx="213">
                  <c:v>40493</c:v>
                </c:pt>
                <c:pt idx="214">
                  <c:v>40494</c:v>
                </c:pt>
                <c:pt idx="215">
                  <c:v>40497</c:v>
                </c:pt>
                <c:pt idx="216">
                  <c:v>40499</c:v>
                </c:pt>
                <c:pt idx="217">
                  <c:v>40500</c:v>
                </c:pt>
                <c:pt idx="218">
                  <c:v>40501</c:v>
                </c:pt>
                <c:pt idx="219">
                  <c:v>40504</c:v>
                </c:pt>
                <c:pt idx="220">
                  <c:v>40505</c:v>
                </c:pt>
                <c:pt idx="221">
                  <c:v>40506</c:v>
                </c:pt>
                <c:pt idx="222">
                  <c:v>40507</c:v>
                </c:pt>
                <c:pt idx="223">
                  <c:v>40508</c:v>
                </c:pt>
                <c:pt idx="224">
                  <c:v>40511</c:v>
                </c:pt>
                <c:pt idx="225">
                  <c:v>40512</c:v>
                </c:pt>
                <c:pt idx="226">
                  <c:v>40513</c:v>
                </c:pt>
                <c:pt idx="227">
                  <c:v>40514</c:v>
                </c:pt>
                <c:pt idx="228">
                  <c:v>40515</c:v>
                </c:pt>
                <c:pt idx="229">
                  <c:v>40518</c:v>
                </c:pt>
                <c:pt idx="230">
                  <c:v>40519</c:v>
                </c:pt>
                <c:pt idx="231">
                  <c:v>40520</c:v>
                </c:pt>
                <c:pt idx="232">
                  <c:v>40521</c:v>
                </c:pt>
                <c:pt idx="233">
                  <c:v>40522</c:v>
                </c:pt>
                <c:pt idx="234">
                  <c:v>40525</c:v>
                </c:pt>
                <c:pt idx="235">
                  <c:v>40526</c:v>
                </c:pt>
                <c:pt idx="236">
                  <c:v>40527</c:v>
                </c:pt>
                <c:pt idx="237">
                  <c:v>40532</c:v>
                </c:pt>
                <c:pt idx="238">
                  <c:v>40533</c:v>
                </c:pt>
                <c:pt idx="239">
                  <c:v>40534</c:v>
                </c:pt>
                <c:pt idx="240">
                  <c:v>40535</c:v>
                </c:pt>
                <c:pt idx="241">
                  <c:v>40536</c:v>
                </c:pt>
                <c:pt idx="242">
                  <c:v>40539</c:v>
                </c:pt>
                <c:pt idx="243">
                  <c:v>40540</c:v>
                </c:pt>
                <c:pt idx="244">
                  <c:v>40541</c:v>
                </c:pt>
                <c:pt idx="245">
                  <c:v>40542</c:v>
                </c:pt>
                <c:pt idx="246">
                  <c:v>40543</c:v>
                </c:pt>
                <c:pt idx="247">
                  <c:v>40548</c:v>
                </c:pt>
                <c:pt idx="248">
                  <c:v>40549</c:v>
                </c:pt>
                <c:pt idx="249">
                  <c:v>40553</c:v>
                </c:pt>
                <c:pt idx="250">
                  <c:v>40554</c:v>
                </c:pt>
                <c:pt idx="251">
                  <c:v>40555</c:v>
                </c:pt>
                <c:pt idx="252">
                  <c:v>40556</c:v>
                </c:pt>
                <c:pt idx="253">
                  <c:v>40557</c:v>
                </c:pt>
                <c:pt idx="254">
                  <c:v>40560</c:v>
                </c:pt>
                <c:pt idx="255">
                  <c:v>40561</c:v>
                </c:pt>
                <c:pt idx="256">
                  <c:v>40562</c:v>
                </c:pt>
                <c:pt idx="257">
                  <c:v>40563</c:v>
                </c:pt>
                <c:pt idx="258">
                  <c:v>40564</c:v>
                </c:pt>
                <c:pt idx="259">
                  <c:v>40567</c:v>
                </c:pt>
                <c:pt idx="260">
                  <c:v>40568</c:v>
                </c:pt>
                <c:pt idx="261">
                  <c:v>40569</c:v>
                </c:pt>
                <c:pt idx="262">
                  <c:v>40570</c:v>
                </c:pt>
                <c:pt idx="263">
                  <c:v>40571</c:v>
                </c:pt>
                <c:pt idx="264">
                  <c:v>40574</c:v>
                </c:pt>
                <c:pt idx="265">
                  <c:v>40575</c:v>
                </c:pt>
                <c:pt idx="266">
                  <c:v>40576</c:v>
                </c:pt>
                <c:pt idx="267">
                  <c:v>40577</c:v>
                </c:pt>
                <c:pt idx="268">
                  <c:v>40578</c:v>
                </c:pt>
                <c:pt idx="269">
                  <c:v>40581</c:v>
                </c:pt>
                <c:pt idx="270">
                  <c:v>40582</c:v>
                </c:pt>
                <c:pt idx="271">
                  <c:v>40583</c:v>
                </c:pt>
                <c:pt idx="272">
                  <c:v>40584</c:v>
                </c:pt>
                <c:pt idx="273">
                  <c:v>40585</c:v>
                </c:pt>
                <c:pt idx="274">
                  <c:v>40588</c:v>
                </c:pt>
                <c:pt idx="275">
                  <c:v>40589</c:v>
                </c:pt>
                <c:pt idx="276">
                  <c:v>40590</c:v>
                </c:pt>
                <c:pt idx="277">
                  <c:v>40591</c:v>
                </c:pt>
                <c:pt idx="278">
                  <c:v>40592</c:v>
                </c:pt>
                <c:pt idx="279">
                  <c:v>40595</c:v>
                </c:pt>
                <c:pt idx="280">
                  <c:v>40596</c:v>
                </c:pt>
                <c:pt idx="281">
                  <c:v>40597</c:v>
                </c:pt>
                <c:pt idx="282">
                  <c:v>40598</c:v>
                </c:pt>
                <c:pt idx="283">
                  <c:v>40599</c:v>
                </c:pt>
                <c:pt idx="284">
                  <c:v>40602</c:v>
                </c:pt>
                <c:pt idx="285">
                  <c:v>40603</c:v>
                </c:pt>
                <c:pt idx="286">
                  <c:v>40604</c:v>
                </c:pt>
                <c:pt idx="287">
                  <c:v>40605</c:v>
                </c:pt>
                <c:pt idx="288">
                  <c:v>40606</c:v>
                </c:pt>
                <c:pt idx="289">
                  <c:v>40607</c:v>
                </c:pt>
                <c:pt idx="290">
                  <c:v>40611</c:v>
                </c:pt>
                <c:pt idx="291">
                  <c:v>40612</c:v>
                </c:pt>
                <c:pt idx="292">
                  <c:v>40613</c:v>
                </c:pt>
                <c:pt idx="293">
                  <c:v>40616</c:v>
                </c:pt>
                <c:pt idx="294">
                  <c:v>40617</c:v>
                </c:pt>
                <c:pt idx="295">
                  <c:v>40618</c:v>
                </c:pt>
                <c:pt idx="296">
                  <c:v>40619</c:v>
                </c:pt>
                <c:pt idx="297">
                  <c:v>40620</c:v>
                </c:pt>
                <c:pt idx="298">
                  <c:v>40626</c:v>
                </c:pt>
                <c:pt idx="299">
                  <c:v>40627</c:v>
                </c:pt>
                <c:pt idx="300">
                  <c:v>40630</c:v>
                </c:pt>
                <c:pt idx="301">
                  <c:v>40631</c:v>
                </c:pt>
                <c:pt idx="302">
                  <c:v>40632</c:v>
                </c:pt>
                <c:pt idx="303">
                  <c:v>40633</c:v>
                </c:pt>
                <c:pt idx="304">
                  <c:v>40634</c:v>
                </c:pt>
                <c:pt idx="305">
                  <c:v>40637</c:v>
                </c:pt>
                <c:pt idx="306">
                  <c:v>40638</c:v>
                </c:pt>
                <c:pt idx="307">
                  <c:v>40639</c:v>
                </c:pt>
                <c:pt idx="308">
                  <c:v>40640</c:v>
                </c:pt>
                <c:pt idx="309">
                  <c:v>40641</c:v>
                </c:pt>
                <c:pt idx="310">
                  <c:v>40644</c:v>
                </c:pt>
                <c:pt idx="311">
                  <c:v>40645</c:v>
                </c:pt>
                <c:pt idx="312">
                  <c:v>40647</c:v>
                </c:pt>
                <c:pt idx="313">
                  <c:v>40648</c:v>
                </c:pt>
                <c:pt idx="314">
                  <c:v>40651</c:v>
                </c:pt>
                <c:pt idx="315">
                  <c:v>40652</c:v>
                </c:pt>
                <c:pt idx="316">
                  <c:v>40653</c:v>
                </c:pt>
                <c:pt idx="317">
                  <c:v>40654</c:v>
                </c:pt>
                <c:pt idx="318">
                  <c:v>40655</c:v>
                </c:pt>
                <c:pt idx="319">
                  <c:v>40658</c:v>
                </c:pt>
                <c:pt idx="320">
                  <c:v>40659</c:v>
                </c:pt>
                <c:pt idx="321">
                  <c:v>40660</c:v>
                </c:pt>
                <c:pt idx="322">
                  <c:v>40661</c:v>
                </c:pt>
                <c:pt idx="323">
                  <c:v>40662</c:v>
                </c:pt>
                <c:pt idx="324">
                  <c:v>40666</c:v>
                </c:pt>
                <c:pt idx="325">
                  <c:v>40667</c:v>
                </c:pt>
                <c:pt idx="326">
                  <c:v>40668</c:v>
                </c:pt>
                <c:pt idx="327">
                  <c:v>40669</c:v>
                </c:pt>
                <c:pt idx="328">
                  <c:v>40673</c:v>
                </c:pt>
                <c:pt idx="329">
                  <c:v>40674</c:v>
                </c:pt>
                <c:pt idx="330">
                  <c:v>40675</c:v>
                </c:pt>
                <c:pt idx="331">
                  <c:v>40676</c:v>
                </c:pt>
                <c:pt idx="332">
                  <c:v>40679</c:v>
                </c:pt>
                <c:pt idx="333">
                  <c:v>40680</c:v>
                </c:pt>
                <c:pt idx="334">
                  <c:v>40681</c:v>
                </c:pt>
                <c:pt idx="335">
                  <c:v>40682</c:v>
                </c:pt>
                <c:pt idx="336">
                  <c:v>40683</c:v>
                </c:pt>
                <c:pt idx="337">
                  <c:v>40686</c:v>
                </c:pt>
                <c:pt idx="338">
                  <c:v>40687</c:v>
                </c:pt>
                <c:pt idx="339">
                  <c:v>40688</c:v>
                </c:pt>
                <c:pt idx="340">
                  <c:v>40689</c:v>
                </c:pt>
                <c:pt idx="341">
                  <c:v>40690</c:v>
                </c:pt>
                <c:pt idx="342">
                  <c:v>40693</c:v>
                </c:pt>
                <c:pt idx="343">
                  <c:v>40694</c:v>
                </c:pt>
                <c:pt idx="344">
                  <c:v>40695</c:v>
                </c:pt>
                <c:pt idx="345">
                  <c:v>40696</c:v>
                </c:pt>
                <c:pt idx="346">
                  <c:v>40697</c:v>
                </c:pt>
                <c:pt idx="347">
                  <c:v>40700</c:v>
                </c:pt>
                <c:pt idx="348">
                  <c:v>40701</c:v>
                </c:pt>
                <c:pt idx="349">
                  <c:v>40702</c:v>
                </c:pt>
                <c:pt idx="350">
                  <c:v>40703</c:v>
                </c:pt>
                <c:pt idx="351">
                  <c:v>40704</c:v>
                </c:pt>
                <c:pt idx="352">
                  <c:v>40707</c:v>
                </c:pt>
                <c:pt idx="353">
                  <c:v>40708</c:v>
                </c:pt>
                <c:pt idx="354">
                  <c:v>40709</c:v>
                </c:pt>
                <c:pt idx="355">
                  <c:v>40710</c:v>
                </c:pt>
                <c:pt idx="356">
                  <c:v>40711</c:v>
                </c:pt>
                <c:pt idx="357">
                  <c:v>40714</c:v>
                </c:pt>
                <c:pt idx="358">
                  <c:v>40715</c:v>
                </c:pt>
                <c:pt idx="359">
                  <c:v>40716</c:v>
                </c:pt>
                <c:pt idx="360">
                  <c:v>40717</c:v>
                </c:pt>
                <c:pt idx="361">
                  <c:v>40718</c:v>
                </c:pt>
                <c:pt idx="362">
                  <c:v>40721</c:v>
                </c:pt>
                <c:pt idx="363">
                  <c:v>40722</c:v>
                </c:pt>
                <c:pt idx="364">
                  <c:v>40723</c:v>
                </c:pt>
                <c:pt idx="365">
                  <c:v>40724</c:v>
                </c:pt>
                <c:pt idx="366">
                  <c:v>40725</c:v>
                </c:pt>
                <c:pt idx="367">
                  <c:v>40728</c:v>
                </c:pt>
                <c:pt idx="368">
                  <c:v>40729</c:v>
                </c:pt>
                <c:pt idx="369">
                  <c:v>40731</c:v>
                </c:pt>
                <c:pt idx="370">
                  <c:v>40732</c:v>
                </c:pt>
                <c:pt idx="371">
                  <c:v>40735</c:v>
                </c:pt>
                <c:pt idx="372">
                  <c:v>40736</c:v>
                </c:pt>
                <c:pt idx="373">
                  <c:v>40737</c:v>
                </c:pt>
                <c:pt idx="374">
                  <c:v>40738</c:v>
                </c:pt>
                <c:pt idx="375">
                  <c:v>40739</c:v>
                </c:pt>
                <c:pt idx="376">
                  <c:v>40742</c:v>
                </c:pt>
                <c:pt idx="377">
                  <c:v>40743</c:v>
                </c:pt>
                <c:pt idx="378">
                  <c:v>40744</c:v>
                </c:pt>
                <c:pt idx="379">
                  <c:v>40745</c:v>
                </c:pt>
                <c:pt idx="380">
                  <c:v>40746</c:v>
                </c:pt>
                <c:pt idx="381">
                  <c:v>40749</c:v>
                </c:pt>
                <c:pt idx="382">
                  <c:v>40750</c:v>
                </c:pt>
                <c:pt idx="383">
                  <c:v>40751</c:v>
                </c:pt>
                <c:pt idx="384">
                  <c:v>40752</c:v>
                </c:pt>
                <c:pt idx="385">
                  <c:v>40753</c:v>
                </c:pt>
                <c:pt idx="386">
                  <c:v>40756</c:v>
                </c:pt>
                <c:pt idx="387">
                  <c:v>40757</c:v>
                </c:pt>
                <c:pt idx="388">
                  <c:v>40758</c:v>
                </c:pt>
                <c:pt idx="389">
                  <c:v>40759</c:v>
                </c:pt>
                <c:pt idx="390">
                  <c:v>40760</c:v>
                </c:pt>
                <c:pt idx="391">
                  <c:v>40763</c:v>
                </c:pt>
                <c:pt idx="392">
                  <c:v>40764</c:v>
                </c:pt>
                <c:pt idx="393">
                  <c:v>40765</c:v>
                </c:pt>
                <c:pt idx="394">
                  <c:v>40766</c:v>
                </c:pt>
                <c:pt idx="395">
                  <c:v>40767</c:v>
                </c:pt>
                <c:pt idx="396">
                  <c:v>40770</c:v>
                </c:pt>
                <c:pt idx="397">
                  <c:v>40771</c:v>
                </c:pt>
                <c:pt idx="398">
                  <c:v>40772</c:v>
                </c:pt>
                <c:pt idx="399">
                  <c:v>40773</c:v>
                </c:pt>
                <c:pt idx="400">
                  <c:v>40774</c:v>
                </c:pt>
                <c:pt idx="401">
                  <c:v>40777</c:v>
                </c:pt>
                <c:pt idx="402">
                  <c:v>40778</c:v>
                </c:pt>
                <c:pt idx="403">
                  <c:v>40779</c:v>
                </c:pt>
                <c:pt idx="404">
                  <c:v>40780</c:v>
                </c:pt>
                <c:pt idx="405">
                  <c:v>40781</c:v>
                </c:pt>
                <c:pt idx="406">
                  <c:v>40782</c:v>
                </c:pt>
                <c:pt idx="407">
                  <c:v>40786</c:v>
                </c:pt>
                <c:pt idx="408">
                  <c:v>40787</c:v>
                </c:pt>
                <c:pt idx="409">
                  <c:v>40788</c:v>
                </c:pt>
                <c:pt idx="410">
                  <c:v>40791</c:v>
                </c:pt>
                <c:pt idx="411">
                  <c:v>40792</c:v>
                </c:pt>
                <c:pt idx="412">
                  <c:v>40793</c:v>
                </c:pt>
                <c:pt idx="413">
                  <c:v>40794</c:v>
                </c:pt>
                <c:pt idx="414">
                  <c:v>40795</c:v>
                </c:pt>
                <c:pt idx="415">
                  <c:v>40798</c:v>
                </c:pt>
                <c:pt idx="416">
                  <c:v>40799</c:v>
                </c:pt>
                <c:pt idx="417">
                  <c:v>40800</c:v>
                </c:pt>
                <c:pt idx="418">
                  <c:v>40801</c:v>
                </c:pt>
                <c:pt idx="419">
                  <c:v>40802</c:v>
                </c:pt>
                <c:pt idx="420">
                  <c:v>40805</c:v>
                </c:pt>
                <c:pt idx="421">
                  <c:v>40806</c:v>
                </c:pt>
                <c:pt idx="422">
                  <c:v>40807</c:v>
                </c:pt>
                <c:pt idx="423">
                  <c:v>40808</c:v>
                </c:pt>
                <c:pt idx="424">
                  <c:v>40809</c:v>
                </c:pt>
                <c:pt idx="425">
                  <c:v>40812</c:v>
                </c:pt>
                <c:pt idx="426">
                  <c:v>40813</c:v>
                </c:pt>
                <c:pt idx="427">
                  <c:v>40814</c:v>
                </c:pt>
                <c:pt idx="428">
                  <c:v>40815</c:v>
                </c:pt>
                <c:pt idx="429">
                  <c:v>40816</c:v>
                </c:pt>
                <c:pt idx="430">
                  <c:v>40819</c:v>
                </c:pt>
                <c:pt idx="431">
                  <c:v>40820</c:v>
                </c:pt>
                <c:pt idx="432">
                  <c:v>40821</c:v>
                </c:pt>
                <c:pt idx="433">
                  <c:v>40822</c:v>
                </c:pt>
                <c:pt idx="434">
                  <c:v>40823</c:v>
                </c:pt>
                <c:pt idx="435">
                  <c:v>40827</c:v>
                </c:pt>
                <c:pt idx="436">
                  <c:v>40828</c:v>
                </c:pt>
                <c:pt idx="437">
                  <c:v>40829</c:v>
                </c:pt>
                <c:pt idx="438">
                  <c:v>40830</c:v>
                </c:pt>
                <c:pt idx="439">
                  <c:v>40833</c:v>
                </c:pt>
                <c:pt idx="440">
                  <c:v>40834</c:v>
                </c:pt>
                <c:pt idx="441">
                  <c:v>40835</c:v>
                </c:pt>
                <c:pt idx="442">
                  <c:v>40836</c:v>
                </c:pt>
                <c:pt idx="443">
                  <c:v>40837</c:v>
                </c:pt>
                <c:pt idx="444">
                  <c:v>40840</c:v>
                </c:pt>
                <c:pt idx="445">
                  <c:v>40841</c:v>
                </c:pt>
                <c:pt idx="446">
                  <c:v>40842</c:v>
                </c:pt>
                <c:pt idx="447">
                  <c:v>40843</c:v>
                </c:pt>
                <c:pt idx="448">
                  <c:v>40844</c:v>
                </c:pt>
                <c:pt idx="449">
                  <c:v>40847</c:v>
                </c:pt>
                <c:pt idx="450">
                  <c:v>40848</c:v>
                </c:pt>
                <c:pt idx="451">
                  <c:v>40849</c:v>
                </c:pt>
                <c:pt idx="452">
                  <c:v>40850</c:v>
                </c:pt>
                <c:pt idx="453">
                  <c:v>40851</c:v>
                </c:pt>
                <c:pt idx="454">
                  <c:v>40854</c:v>
                </c:pt>
                <c:pt idx="455">
                  <c:v>40855</c:v>
                </c:pt>
                <c:pt idx="456">
                  <c:v>40856</c:v>
                </c:pt>
                <c:pt idx="457">
                  <c:v>40857</c:v>
                </c:pt>
                <c:pt idx="458">
                  <c:v>40861</c:v>
                </c:pt>
                <c:pt idx="459">
                  <c:v>40862</c:v>
                </c:pt>
                <c:pt idx="460">
                  <c:v>40863</c:v>
                </c:pt>
                <c:pt idx="461">
                  <c:v>40864</c:v>
                </c:pt>
                <c:pt idx="462">
                  <c:v>40865</c:v>
                </c:pt>
                <c:pt idx="463">
                  <c:v>40868</c:v>
                </c:pt>
                <c:pt idx="464">
                  <c:v>40869</c:v>
                </c:pt>
                <c:pt idx="465">
                  <c:v>40870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</c:v>
                </c:pt>
                <c:pt idx="471">
                  <c:v>40879</c:v>
                </c:pt>
                <c:pt idx="472">
                  <c:v>40882</c:v>
                </c:pt>
                <c:pt idx="473">
                  <c:v>40883</c:v>
                </c:pt>
                <c:pt idx="474">
                  <c:v>40884</c:v>
                </c:pt>
                <c:pt idx="475">
                  <c:v>40885</c:v>
                </c:pt>
                <c:pt idx="476">
                  <c:v>40886</c:v>
                </c:pt>
                <c:pt idx="477">
                  <c:v>40889</c:v>
                </c:pt>
                <c:pt idx="478">
                  <c:v>40890</c:v>
                </c:pt>
                <c:pt idx="479">
                  <c:v>40891</c:v>
                </c:pt>
                <c:pt idx="480">
                  <c:v>40892</c:v>
                </c:pt>
                <c:pt idx="481">
                  <c:v>40897</c:v>
                </c:pt>
                <c:pt idx="482">
                  <c:v>40898</c:v>
                </c:pt>
                <c:pt idx="483">
                  <c:v>40899</c:v>
                </c:pt>
                <c:pt idx="484">
                  <c:v>40900</c:v>
                </c:pt>
                <c:pt idx="485">
                  <c:v>40904</c:v>
                </c:pt>
                <c:pt idx="486">
                  <c:v>40905</c:v>
                </c:pt>
                <c:pt idx="487">
                  <c:v>40906</c:v>
                </c:pt>
                <c:pt idx="488">
                  <c:v>40907</c:v>
                </c:pt>
                <c:pt idx="489">
                  <c:v>40912</c:v>
                </c:pt>
                <c:pt idx="490">
                  <c:v>40913</c:v>
                </c:pt>
                <c:pt idx="491">
                  <c:v>40914</c:v>
                </c:pt>
                <c:pt idx="492">
                  <c:v>40917</c:v>
                </c:pt>
                <c:pt idx="493">
                  <c:v>40918</c:v>
                </c:pt>
                <c:pt idx="494">
                  <c:v>40919</c:v>
                </c:pt>
                <c:pt idx="495">
                  <c:v>40920</c:v>
                </c:pt>
                <c:pt idx="496">
                  <c:v>40921</c:v>
                </c:pt>
                <c:pt idx="497">
                  <c:v>40925</c:v>
                </c:pt>
                <c:pt idx="498">
                  <c:v>40926</c:v>
                </c:pt>
                <c:pt idx="499">
                  <c:v>40927</c:v>
                </c:pt>
                <c:pt idx="500">
                  <c:v>40928</c:v>
                </c:pt>
                <c:pt idx="501">
                  <c:v>40931</c:v>
                </c:pt>
                <c:pt idx="502">
                  <c:v>40932</c:v>
                </c:pt>
                <c:pt idx="503">
                  <c:v>40933</c:v>
                </c:pt>
                <c:pt idx="504">
                  <c:v>40934</c:v>
                </c:pt>
                <c:pt idx="505">
                  <c:v>40935</c:v>
                </c:pt>
                <c:pt idx="506">
                  <c:v>40938</c:v>
                </c:pt>
                <c:pt idx="507">
                  <c:v>40939</c:v>
                </c:pt>
                <c:pt idx="508">
                  <c:v>40940</c:v>
                </c:pt>
                <c:pt idx="509">
                  <c:v>40941</c:v>
                </c:pt>
                <c:pt idx="510">
                  <c:v>40942</c:v>
                </c:pt>
                <c:pt idx="511">
                  <c:v>40945</c:v>
                </c:pt>
                <c:pt idx="512">
                  <c:v>40946</c:v>
                </c:pt>
                <c:pt idx="513">
                  <c:v>40947</c:v>
                </c:pt>
                <c:pt idx="514">
                  <c:v>40948</c:v>
                </c:pt>
                <c:pt idx="515">
                  <c:v>40949</c:v>
                </c:pt>
                <c:pt idx="516">
                  <c:v>40952</c:v>
                </c:pt>
                <c:pt idx="517">
                  <c:v>40953</c:v>
                </c:pt>
                <c:pt idx="518">
                  <c:v>40954</c:v>
                </c:pt>
                <c:pt idx="519">
                  <c:v>40955</c:v>
                </c:pt>
                <c:pt idx="520">
                  <c:v>40956</c:v>
                </c:pt>
                <c:pt idx="521">
                  <c:v>40960</c:v>
                </c:pt>
                <c:pt idx="522">
                  <c:v>40961</c:v>
                </c:pt>
                <c:pt idx="523">
                  <c:v>40962</c:v>
                </c:pt>
                <c:pt idx="524">
                  <c:v>40963</c:v>
                </c:pt>
                <c:pt idx="525">
                  <c:v>40966</c:v>
                </c:pt>
                <c:pt idx="526">
                  <c:v>40967</c:v>
                </c:pt>
                <c:pt idx="527">
                  <c:v>40968</c:v>
                </c:pt>
                <c:pt idx="528">
                  <c:v>40969</c:v>
                </c:pt>
                <c:pt idx="529">
                  <c:v>40970</c:v>
                </c:pt>
                <c:pt idx="530">
                  <c:v>40973</c:v>
                </c:pt>
                <c:pt idx="531">
                  <c:v>40974</c:v>
                </c:pt>
                <c:pt idx="532">
                  <c:v>40975</c:v>
                </c:pt>
                <c:pt idx="533">
                  <c:v>40980</c:v>
                </c:pt>
                <c:pt idx="534">
                  <c:v>40981</c:v>
                </c:pt>
                <c:pt idx="535">
                  <c:v>40982</c:v>
                </c:pt>
                <c:pt idx="536">
                  <c:v>40983</c:v>
                </c:pt>
                <c:pt idx="537">
                  <c:v>40984</c:v>
                </c:pt>
                <c:pt idx="538">
                  <c:v>40987</c:v>
                </c:pt>
                <c:pt idx="539">
                  <c:v>40988</c:v>
                </c:pt>
                <c:pt idx="540">
                  <c:v>40994</c:v>
                </c:pt>
                <c:pt idx="541">
                  <c:v>40995</c:v>
                </c:pt>
                <c:pt idx="542">
                  <c:v>40996</c:v>
                </c:pt>
                <c:pt idx="543">
                  <c:v>40997</c:v>
                </c:pt>
                <c:pt idx="544">
                  <c:v>40998</c:v>
                </c:pt>
                <c:pt idx="545">
                  <c:v>41001</c:v>
                </c:pt>
                <c:pt idx="546">
                  <c:v>41002</c:v>
                </c:pt>
                <c:pt idx="547">
                  <c:v>41003</c:v>
                </c:pt>
                <c:pt idx="548">
                  <c:v>41004</c:v>
                </c:pt>
                <c:pt idx="549">
                  <c:v>41005</c:v>
                </c:pt>
                <c:pt idx="550">
                  <c:v>41008</c:v>
                </c:pt>
                <c:pt idx="551">
                  <c:v>41009</c:v>
                </c:pt>
                <c:pt idx="552">
                  <c:v>41010</c:v>
                </c:pt>
                <c:pt idx="553">
                  <c:v>41011</c:v>
                </c:pt>
                <c:pt idx="554">
                  <c:v>41012</c:v>
                </c:pt>
                <c:pt idx="555">
                  <c:v>41015</c:v>
                </c:pt>
                <c:pt idx="556">
                  <c:v>41016</c:v>
                </c:pt>
                <c:pt idx="557">
                  <c:v>41017</c:v>
                </c:pt>
                <c:pt idx="558">
                  <c:v>41018</c:v>
                </c:pt>
                <c:pt idx="559">
                  <c:v>41019</c:v>
                </c:pt>
                <c:pt idx="560">
                  <c:v>41022</c:v>
                </c:pt>
                <c:pt idx="561">
                  <c:v>41023</c:v>
                </c:pt>
                <c:pt idx="562">
                  <c:v>41024</c:v>
                </c:pt>
                <c:pt idx="563">
                  <c:v>41025</c:v>
                </c:pt>
                <c:pt idx="564">
                  <c:v>41026</c:v>
                </c:pt>
                <c:pt idx="565">
                  <c:v>41031</c:v>
                </c:pt>
                <c:pt idx="566">
                  <c:v>41032</c:v>
                </c:pt>
                <c:pt idx="567">
                  <c:v>41033</c:v>
                </c:pt>
                <c:pt idx="568">
                  <c:v>41036</c:v>
                </c:pt>
                <c:pt idx="569">
                  <c:v>41037</c:v>
                </c:pt>
                <c:pt idx="570">
                  <c:v>41039</c:v>
                </c:pt>
                <c:pt idx="571">
                  <c:v>41040</c:v>
                </c:pt>
                <c:pt idx="572">
                  <c:v>41043</c:v>
                </c:pt>
                <c:pt idx="573">
                  <c:v>41044</c:v>
                </c:pt>
                <c:pt idx="574">
                  <c:v>41045</c:v>
                </c:pt>
                <c:pt idx="575">
                  <c:v>41046</c:v>
                </c:pt>
                <c:pt idx="576">
                  <c:v>41047</c:v>
                </c:pt>
                <c:pt idx="577">
                  <c:v>41050</c:v>
                </c:pt>
                <c:pt idx="578">
                  <c:v>41051</c:v>
                </c:pt>
                <c:pt idx="579">
                  <c:v>41052</c:v>
                </c:pt>
                <c:pt idx="580">
                  <c:v>41053</c:v>
                </c:pt>
                <c:pt idx="581">
                  <c:v>41054</c:v>
                </c:pt>
                <c:pt idx="582">
                  <c:v>41058</c:v>
                </c:pt>
                <c:pt idx="583">
                  <c:v>41059</c:v>
                </c:pt>
                <c:pt idx="584">
                  <c:v>41060</c:v>
                </c:pt>
                <c:pt idx="585">
                  <c:v>41061</c:v>
                </c:pt>
                <c:pt idx="586">
                  <c:v>41064</c:v>
                </c:pt>
                <c:pt idx="587">
                  <c:v>41065</c:v>
                </c:pt>
                <c:pt idx="588">
                  <c:v>41066</c:v>
                </c:pt>
                <c:pt idx="589">
                  <c:v>41067</c:v>
                </c:pt>
                <c:pt idx="590">
                  <c:v>41068</c:v>
                </c:pt>
                <c:pt idx="591">
                  <c:v>41071</c:v>
                </c:pt>
                <c:pt idx="592">
                  <c:v>41072</c:v>
                </c:pt>
                <c:pt idx="593">
                  <c:v>41073</c:v>
                </c:pt>
                <c:pt idx="594">
                  <c:v>41074</c:v>
                </c:pt>
                <c:pt idx="595">
                  <c:v>41075</c:v>
                </c:pt>
                <c:pt idx="596">
                  <c:v>41078</c:v>
                </c:pt>
                <c:pt idx="597">
                  <c:v>41079</c:v>
                </c:pt>
                <c:pt idx="598">
                  <c:v>41080</c:v>
                </c:pt>
                <c:pt idx="599">
                  <c:v>41081</c:v>
                </c:pt>
                <c:pt idx="600">
                  <c:v>41082</c:v>
                </c:pt>
                <c:pt idx="601">
                  <c:v>41085</c:v>
                </c:pt>
                <c:pt idx="602">
                  <c:v>41086</c:v>
                </c:pt>
                <c:pt idx="603">
                  <c:v>41087</c:v>
                </c:pt>
                <c:pt idx="604">
                  <c:v>41088</c:v>
                </c:pt>
                <c:pt idx="605">
                  <c:v>41089</c:v>
                </c:pt>
                <c:pt idx="606">
                  <c:v>41092</c:v>
                </c:pt>
                <c:pt idx="607">
                  <c:v>41093</c:v>
                </c:pt>
                <c:pt idx="608">
                  <c:v>41095</c:v>
                </c:pt>
                <c:pt idx="609">
                  <c:v>41099</c:v>
                </c:pt>
                <c:pt idx="610">
                  <c:v>41100</c:v>
                </c:pt>
                <c:pt idx="611">
                  <c:v>41101</c:v>
                </c:pt>
                <c:pt idx="612">
                  <c:v>41102</c:v>
                </c:pt>
                <c:pt idx="613">
                  <c:v>41103</c:v>
                </c:pt>
                <c:pt idx="614">
                  <c:v>41106</c:v>
                </c:pt>
                <c:pt idx="615">
                  <c:v>41107</c:v>
                </c:pt>
                <c:pt idx="616">
                  <c:v>41108</c:v>
                </c:pt>
                <c:pt idx="617">
                  <c:v>41109</c:v>
                </c:pt>
                <c:pt idx="618">
                  <c:v>41110</c:v>
                </c:pt>
                <c:pt idx="619">
                  <c:v>41113</c:v>
                </c:pt>
                <c:pt idx="620">
                  <c:v>41114</c:v>
                </c:pt>
                <c:pt idx="621">
                  <c:v>41115</c:v>
                </c:pt>
                <c:pt idx="622">
                  <c:v>41116</c:v>
                </c:pt>
                <c:pt idx="623">
                  <c:v>41117</c:v>
                </c:pt>
                <c:pt idx="624">
                  <c:v>41120</c:v>
                </c:pt>
                <c:pt idx="625">
                  <c:v>41121</c:v>
                </c:pt>
                <c:pt idx="626">
                  <c:v>41122</c:v>
                </c:pt>
                <c:pt idx="627">
                  <c:v>41123</c:v>
                </c:pt>
                <c:pt idx="628">
                  <c:v>41124</c:v>
                </c:pt>
                <c:pt idx="629">
                  <c:v>41127</c:v>
                </c:pt>
                <c:pt idx="630">
                  <c:v>41128</c:v>
                </c:pt>
                <c:pt idx="631">
                  <c:v>41129</c:v>
                </c:pt>
                <c:pt idx="632">
                  <c:v>41130</c:v>
                </c:pt>
                <c:pt idx="633">
                  <c:v>41131</c:v>
                </c:pt>
                <c:pt idx="634">
                  <c:v>41134</c:v>
                </c:pt>
                <c:pt idx="635">
                  <c:v>41135</c:v>
                </c:pt>
                <c:pt idx="636">
                  <c:v>41136</c:v>
                </c:pt>
                <c:pt idx="637">
                  <c:v>41137</c:v>
                </c:pt>
                <c:pt idx="638">
                  <c:v>41138</c:v>
                </c:pt>
                <c:pt idx="639">
                  <c:v>41141</c:v>
                </c:pt>
                <c:pt idx="640">
                  <c:v>41142</c:v>
                </c:pt>
                <c:pt idx="641">
                  <c:v>41143</c:v>
                </c:pt>
                <c:pt idx="642">
                  <c:v>41144</c:v>
                </c:pt>
                <c:pt idx="643">
                  <c:v>41145</c:v>
                </c:pt>
                <c:pt idx="644">
                  <c:v>41148</c:v>
                </c:pt>
                <c:pt idx="645">
                  <c:v>41149</c:v>
                </c:pt>
                <c:pt idx="646">
                  <c:v>41150</c:v>
                </c:pt>
                <c:pt idx="647">
                  <c:v>41152</c:v>
                </c:pt>
                <c:pt idx="648">
                  <c:v>41156</c:v>
                </c:pt>
                <c:pt idx="649">
                  <c:v>41157</c:v>
                </c:pt>
                <c:pt idx="650">
                  <c:v>41158</c:v>
                </c:pt>
                <c:pt idx="651">
                  <c:v>41159</c:v>
                </c:pt>
                <c:pt idx="652">
                  <c:v>41162</c:v>
                </c:pt>
                <c:pt idx="653">
                  <c:v>41163</c:v>
                </c:pt>
                <c:pt idx="654">
                  <c:v>41164</c:v>
                </c:pt>
                <c:pt idx="655">
                  <c:v>41165</c:v>
                </c:pt>
                <c:pt idx="656">
                  <c:v>41166</c:v>
                </c:pt>
                <c:pt idx="657">
                  <c:v>41169</c:v>
                </c:pt>
                <c:pt idx="658">
                  <c:v>41170</c:v>
                </c:pt>
                <c:pt idx="659">
                  <c:v>41171</c:v>
                </c:pt>
                <c:pt idx="660">
                  <c:v>41172</c:v>
                </c:pt>
                <c:pt idx="661">
                  <c:v>41173</c:v>
                </c:pt>
                <c:pt idx="662">
                  <c:v>41176</c:v>
                </c:pt>
                <c:pt idx="663">
                  <c:v>41177</c:v>
                </c:pt>
                <c:pt idx="664">
                  <c:v>41178</c:v>
                </c:pt>
                <c:pt idx="665">
                  <c:v>41179</c:v>
                </c:pt>
                <c:pt idx="666">
                  <c:v>41180</c:v>
                </c:pt>
              </c:numCache>
            </c:numRef>
          </c:cat>
          <c:val>
            <c:numRef>
              <c:f>'График 2.3.3'!$C$5:$C$671</c:f>
              <c:numCache>
                <c:formatCode>0.00</c:formatCode>
                <c:ptCount val="667"/>
                <c:pt idx="0">
                  <c:v>148.33500000000001</c:v>
                </c:pt>
                <c:pt idx="1">
                  <c:v>148.19999999999999</c:v>
                </c:pt>
                <c:pt idx="2">
                  <c:v>148.16499999999999</c:v>
                </c:pt>
                <c:pt idx="3">
                  <c:v>148.13999999999999</c:v>
                </c:pt>
                <c:pt idx="4">
                  <c:v>148.1</c:v>
                </c:pt>
                <c:pt idx="5">
                  <c:v>148.07499999999999</c:v>
                </c:pt>
                <c:pt idx="6">
                  <c:v>148.07499999999999</c:v>
                </c:pt>
                <c:pt idx="7">
                  <c:v>148.02500000000001</c:v>
                </c:pt>
                <c:pt idx="8">
                  <c:v>147.995</c:v>
                </c:pt>
                <c:pt idx="9">
                  <c:v>147.95500000000001</c:v>
                </c:pt>
                <c:pt idx="10">
                  <c:v>147.94</c:v>
                </c:pt>
                <c:pt idx="11">
                  <c:v>147.905</c:v>
                </c:pt>
                <c:pt idx="12">
                  <c:v>147.875</c:v>
                </c:pt>
                <c:pt idx="13">
                  <c:v>147.99</c:v>
                </c:pt>
                <c:pt idx="14">
                  <c:v>148.01</c:v>
                </c:pt>
                <c:pt idx="15">
                  <c:v>148.10499999999999</c:v>
                </c:pt>
                <c:pt idx="16">
                  <c:v>148.19999999999999</c:v>
                </c:pt>
                <c:pt idx="17">
                  <c:v>148.095</c:v>
                </c:pt>
                <c:pt idx="18">
                  <c:v>147.995</c:v>
                </c:pt>
                <c:pt idx="19">
                  <c:v>147.97</c:v>
                </c:pt>
                <c:pt idx="20">
                  <c:v>147.89500000000001</c:v>
                </c:pt>
                <c:pt idx="21">
                  <c:v>147.84</c:v>
                </c:pt>
                <c:pt idx="22">
                  <c:v>147.82499999999999</c:v>
                </c:pt>
                <c:pt idx="23">
                  <c:v>147.97499999999999</c:v>
                </c:pt>
                <c:pt idx="24">
                  <c:v>148.15</c:v>
                </c:pt>
                <c:pt idx="25">
                  <c:v>148.21</c:v>
                </c:pt>
                <c:pt idx="26">
                  <c:v>147.94999999999999</c:v>
                </c:pt>
                <c:pt idx="27">
                  <c:v>147.9</c:v>
                </c:pt>
                <c:pt idx="28">
                  <c:v>148.07499999999999</c:v>
                </c:pt>
                <c:pt idx="29">
                  <c:v>148.155</c:v>
                </c:pt>
                <c:pt idx="30">
                  <c:v>147.83500000000001</c:v>
                </c:pt>
                <c:pt idx="31">
                  <c:v>147.76499999999999</c:v>
                </c:pt>
                <c:pt idx="32">
                  <c:v>147.76</c:v>
                </c:pt>
                <c:pt idx="33">
                  <c:v>147.65</c:v>
                </c:pt>
                <c:pt idx="34">
                  <c:v>147.47</c:v>
                </c:pt>
                <c:pt idx="35">
                  <c:v>147.32</c:v>
                </c:pt>
                <c:pt idx="36">
                  <c:v>147.34</c:v>
                </c:pt>
                <c:pt idx="37">
                  <c:v>147.32</c:v>
                </c:pt>
                <c:pt idx="38">
                  <c:v>147.22</c:v>
                </c:pt>
                <c:pt idx="39">
                  <c:v>147.36500000000001</c:v>
                </c:pt>
                <c:pt idx="40">
                  <c:v>147.41499999999999</c:v>
                </c:pt>
                <c:pt idx="41">
                  <c:v>147.28</c:v>
                </c:pt>
                <c:pt idx="42">
                  <c:v>147.22499999999999</c:v>
                </c:pt>
                <c:pt idx="43">
                  <c:v>147.23500000000001</c:v>
                </c:pt>
                <c:pt idx="44">
                  <c:v>147.285</c:v>
                </c:pt>
                <c:pt idx="45">
                  <c:v>147.14500000000001</c:v>
                </c:pt>
                <c:pt idx="46">
                  <c:v>147.11000000000001</c:v>
                </c:pt>
                <c:pt idx="47">
                  <c:v>147.1</c:v>
                </c:pt>
                <c:pt idx="48">
                  <c:v>147.05000000000001</c:v>
                </c:pt>
                <c:pt idx="49">
                  <c:v>147.01</c:v>
                </c:pt>
                <c:pt idx="50">
                  <c:v>147.04499999999999</c:v>
                </c:pt>
                <c:pt idx="51">
                  <c:v>146.94999999999999</c:v>
                </c:pt>
                <c:pt idx="52">
                  <c:v>146.89500000000001</c:v>
                </c:pt>
                <c:pt idx="53">
                  <c:v>146.89500000000001</c:v>
                </c:pt>
                <c:pt idx="54">
                  <c:v>146.97999999999999</c:v>
                </c:pt>
                <c:pt idx="55">
                  <c:v>147.08500000000001</c:v>
                </c:pt>
                <c:pt idx="56">
                  <c:v>146.97</c:v>
                </c:pt>
                <c:pt idx="57">
                  <c:v>147.065</c:v>
                </c:pt>
                <c:pt idx="58">
                  <c:v>146.97999999999999</c:v>
                </c:pt>
                <c:pt idx="59">
                  <c:v>146.88</c:v>
                </c:pt>
                <c:pt idx="60">
                  <c:v>146.905</c:v>
                </c:pt>
                <c:pt idx="61">
                  <c:v>146.9</c:v>
                </c:pt>
                <c:pt idx="62">
                  <c:v>146.84</c:v>
                </c:pt>
                <c:pt idx="63">
                  <c:v>146.785</c:v>
                </c:pt>
                <c:pt idx="64">
                  <c:v>146.755</c:v>
                </c:pt>
                <c:pt idx="65">
                  <c:v>146.68</c:v>
                </c:pt>
                <c:pt idx="66">
                  <c:v>146.63499999999999</c:v>
                </c:pt>
                <c:pt idx="67">
                  <c:v>146.57499999999999</c:v>
                </c:pt>
                <c:pt idx="68">
                  <c:v>146.49</c:v>
                </c:pt>
                <c:pt idx="69">
                  <c:v>146.625</c:v>
                </c:pt>
                <c:pt idx="70">
                  <c:v>146.63499999999999</c:v>
                </c:pt>
                <c:pt idx="71">
                  <c:v>146.46</c:v>
                </c:pt>
                <c:pt idx="72">
                  <c:v>146.61000000000001</c:v>
                </c:pt>
                <c:pt idx="73">
                  <c:v>146.495</c:v>
                </c:pt>
                <c:pt idx="74">
                  <c:v>146.52000000000001</c:v>
                </c:pt>
                <c:pt idx="75">
                  <c:v>146.405</c:v>
                </c:pt>
                <c:pt idx="76">
                  <c:v>146.62</c:v>
                </c:pt>
                <c:pt idx="77">
                  <c:v>146.73500000000001</c:v>
                </c:pt>
                <c:pt idx="78">
                  <c:v>146.435</c:v>
                </c:pt>
                <c:pt idx="79">
                  <c:v>146.52500000000001</c:v>
                </c:pt>
                <c:pt idx="80">
                  <c:v>146.73500000000001</c:v>
                </c:pt>
                <c:pt idx="81">
                  <c:v>146.9</c:v>
                </c:pt>
                <c:pt idx="82">
                  <c:v>147.065</c:v>
                </c:pt>
                <c:pt idx="83">
                  <c:v>147.16999999999999</c:v>
                </c:pt>
                <c:pt idx="84">
                  <c:v>147.17500000000001</c:v>
                </c:pt>
                <c:pt idx="85">
                  <c:v>146.54</c:v>
                </c:pt>
                <c:pt idx="86">
                  <c:v>146.47499999999999</c:v>
                </c:pt>
                <c:pt idx="87">
                  <c:v>146.72999999999999</c:v>
                </c:pt>
                <c:pt idx="88">
                  <c:v>146.69499999999999</c:v>
                </c:pt>
                <c:pt idx="89">
                  <c:v>146.56</c:v>
                </c:pt>
                <c:pt idx="90">
                  <c:v>146.54</c:v>
                </c:pt>
                <c:pt idx="91">
                  <c:v>146.935</c:v>
                </c:pt>
                <c:pt idx="92">
                  <c:v>146.45500000000001</c:v>
                </c:pt>
                <c:pt idx="93">
                  <c:v>146.655</c:v>
                </c:pt>
                <c:pt idx="94">
                  <c:v>146.83500000000001</c:v>
                </c:pt>
                <c:pt idx="95">
                  <c:v>146.625</c:v>
                </c:pt>
                <c:pt idx="96">
                  <c:v>146.505</c:v>
                </c:pt>
                <c:pt idx="97">
                  <c:v>146.69999999999999</c:v>
                </c:pt>
                <c:pt idx="98">
                  <c:v>146.88999999999999</c:v>
                </c:pt>
                <c:pt idx="99">
                  <c:v>146.83500000000001</c:v>
                </c:pt>
                <c:pt idx="100">
                  <c:v>146.64500000000001</c:v>
                </c:pt>
                <c:pt idx="101">
                  <c:v>146.77000000000001</c:v>
                </c:pt>
                <c:pt idx="102">
                  <c:v>147.08000000000001</c:v>
                </c:pt>
                <c:pt idx="103">
                  <c:v>147.19</c:v>
                </c:pt>
                <c:pt idx="104">
                  <c:v>147.23500000000001</c:v>
                </c:pt>
                <c:pt idx="105">
                  <c:v>146.95500000000001</c:v>
                </c:pt>
                <c:pt idx="106">
                  <c:v>147.04</c:v>
                </c:pt>
                <c:pt idx="107">
                  <c:v>147.08500000000001</c:v>
                </c:pt>
                <c:pt idx="108">
                  <c:v>147.26</c:v>
                </c:pt>
                <c:pt idx="109">
                  <c:v>147.08500000000001</c:v>
                </c:pt>
                <c:pt idx="110">
                  <c:v>147.06</c:v>
                </c:pt>
                <c:pt idx="111">
                  <c:v>147</c:v>
                </c:pt>
                <c:pt idx="112">
                  <c:v>146.94499999999999</c:v>
                </c:pt>
                <c:pt idx="113">
                  <c:v>146.99</c:v>
                </c:pt>
                <c:pt idx="114">
                  <c:v>147.13499999999999</c:v>
                </c:pt>
                <c:pt idx="115">
                  <c:v>147.19999999999999</c:v>
                </c:pt>
                <c:pt idx="116">
                  <c:v>147.32499999999999</c:v>
                </c:pt>
                <c:pt idx="117">
                  <c:v>147.41999999999999</c:v>
                </c:pt>
                <c:pt idx="118">
                  <c:v>147.47499999999999</c:v>
                </c:pt>
                <c:pt idx="119">
                  <c:v>147.535</c:v>
                </c:pt>
                <c:pt idx="120">
                  <c:v>147.47499999999999</c:v>
                </c:pt>
                <c:pt idx="121">
                  <c:v>147.46</c:v>
                </c:pt>
                <c:pt idx="122">
                  <c:v>147.36000000000001</c:v>
                </c:pt>
                <c:pt idx="123">
                  <c:v>147.35499999999999</c:v>
                </c:pt>
                <c:pt idx="124">
                  <c:v>147.505</c:v>
                </c:pt>
                <c:pt idx="125">
                  <c:v>147.535</c:v>
                </c:pt>
                <c:pt idx="126">
                  <c:v>147.61500000000001</c:v>
                </c:pt>
                <c:pt idx="127">
                  <c:v>147.715</c:v>
                </c:pt>
                <c:pt idx="128">
                  <c:v>147.72499999999999</c:v>
                </c:pt>
                <c:pt idx="129">
                  <c:v>147.565</c:v>
                </c:pt>
                <c:pt idx="130">
                  <c:v>147.54</c:v>
                </c:pt>
                <c:pt idx="131">
                  <c:v>147.47</c:v>
                </c:pt>
                <c:pt idx="132">
                  <c:v>147.54</c:v>
                </c:pt>
                <c:pt idx="133">
                  <c:v>147.56</c:v>
                </c:pt>
                <c:pt idx="134">
                  <c:v>147.63499999999999</c:v>
                </c:pt>
                <c:pt idx="135">
                  <c:v>147.435</c:v>
                </c:pt>
                <c:pt idx="136">
                  <c:v>147.315</c:v>
                </c:pt>
                <c:pt idx="137">
                  <c:v>147.43</c:v>
                </c:pt>
                <c:pt idx="138">
                  <c:v>147.56</c:v>
                </c:pt>
                <c:pt idx="139">
                  <c:v>147.6</c:v>
                </c:pt>
                <c:pt idx="140">
                  <c:v>147.72</c:v>
                </c:pt>
                <c:pt idx="141">
                  <c:v>147.78</c:v>
                </c:pt>
                <c:pt idx="142">
                  <c:v>147.655</c:v>
                </c:pt>
                <c:pt idx="143">
                  <c:v>147.465</c:v>
                </c:pt>
                <c:pt idx="144">
                  <c:v>147.375</c:v>
                </c:pt>
                <c:pt idx="145">
                  <c:v>147.27500000000001</c:v>
                </c:pt>
                <c:pt idx="146">
                  <c:v>147.25</c:v>
                </c:pt>
                <c:pt idx="147">
                  <c:v>147.36500000000001</c:v>
                </c:pt>
                <c:pt idx="148">
                  <c:v>147.33500000000001</c:v>
                </c:pt>
                <c:pt idx="149">
                  <c:v>147.67500000000001</c:v>
                </c:pt>
                <c:pt idx="150">
                  <c:v>147.36500000000001</c:v>
                </c:pt>
                <c:pt idx="151">
                  <c:v>147.37</c:v>
                </c:pt>
                <c:pt idx="152">
                  <c:v>147.255</c:v>
                </c:pt>
                <c:pt idx="153">
                  <c:v>147.16999999999999</c:v>
                </c:pt>
                <c:pt idx="154">
                  <c:v>147.16499999999999</c:v>
                </c:pt>
                <c:pt idx="155">
                  <c:v>147.11500000000001</c:v>
                </c:pt>
                <c:pt idx="156">
                  <c:v>147.21</c:v>
                </c:pt>
                <c:pt idx="157">
                  <c:v>147.16499999999999</c:v>
                </c:pt>
                <c:pt idx="158">
                  <c:v>147.26</c:v>
                </c:pt>
                <c:pt idx="159">
                  <c:v>147.16</c:v>
                </c:pt>
                <c:pt idx="160">
                  <c:v>147.14500000000001</c:v>
                </c:pt>
                <c:pt idx="161">
                  <c:v>147.34</c:v>
                </c:pt>
                <c:pt idx="162">
                  <c:v>147.23500000000001</c:v>
                </c:pt>
                <c:pt idx="163">
                  <c:v>147.27000000000001</c:v>
                </c:pt>
                <c:pt idx="164">
                  <c:v>147.285</c:v>
                </c:pt>
                <c:pt idx="165">
                  <c:v>147.285</c:v>
                </c:pt>
                <c:pt idx="166">
                  <c:v>147.35499999999999</c:v>
                </c:pt>
                <c:pt idx="167">
                  <c:v>147.47999999999999</c:v>
                </c:pt>
                <c:pt idx="168">
                  <c:v>147.47</c:v>
                </c:pt>
                <c:pt idx="169">
                  <c:v>147.38</c:v>
                </c:pt>
                <c:pt idx="170">
                  <c:v>147.245</c:v>
                </c:pt>
                <c:pt idx="171">
                  <c:v>147.19999999999999</c:v>
                </c:pt>
                <c:pt idx="172">
                  <c:v>147.16499999999999</c:v>
                </c:pt>
                <c:pt idx="173">
                  <c:v>147.29499999999999</c:v>
                </c:pt>
                <c:pt idx="174">
                  <c:v>147.39500000000001</c:v>
                </c:pt>
                <c:pt idx="175">
                  <c:v>147.44999999999999</c:v>
                </c:pt>
                <c:pt idx="176">
                  <c:v>147.47999999999999</c:v>
                </c:pt>
                <c:pt idx="177">
                  <c:v>147.32</c:v>
                </c:pt>
                <c:pt idx="178">
                  <c:v>147.48500000000001</c:v>
                </c:pt>
                <c:pt idx="179">
                  <c:v>147.535</c:v>
                </c:pt>
                <c:pt idx="180">
                  <c:v>147.54</c:v>
                </c:pt>
                <c:pt idx="181">
                  <c:v>147.42500000000001</c:v>
                </c:pt>
                <c:pt idx="182">
                  <c:v>147.49</c:v>
                </c:pt>
                <c:pt idx="183">
                  <c:v>147.62</c:v>
                </c:pt>
                <c:pt idx="184">
                  <c:v>147.61000000000001</c:v>
                </c:pt>
                <c:pt idx="185">
                  <c:v>147.51</c:v>
                </c:pt>
                <c:pt idx="186">
                  <c:v>147.535</c:v>
                </c:pt>
                <c:pt idx="187">
                  <c:v>147.44</c:v>
                </c:pt>
                <c:pt idx="188">
                  <c:v>147.47</c:v>
                </c:pt>
                <c:pt idx="189">
                  <c:v>147.56</c:v>
                </c:pt>
                <c:pt idx="190">
                  <c:v>147.60499999999999</c:v>
                </c:pt>
                <c:pt idx="191">
                  <c:v>147.755</c:v>
                </c:pt>
                <c:pt idx="192">
                  <c:v>147.76</c:v>
                </c:pt>
                <c:pt idx="193">
                  <c:v>147.59</c:v>
                </c:pt>
                <c:pt idx="194">
                  <c:v>147.465</c:v>
                </c:pt>
                <c:pt idx="195">
                  <c:v>147.565</c:v>
                </c:pt>
                <c:pt idx="196">
                  <c:v>147.58000000000001</c:v>
                </c:pt>
                <c:pt idx="197">
                  <c:v>147.58500000000001</c:v>
                </c:pt>
                <c:pt idx="198">
                  <c:v>147.68</c:v>
                </c:pt>
                <c:pt idx="199">
                  <c:v>147.52000000000001</c:v>
                </c:pt>
                <c:pt idx="200">
                  <c:v>147.58000000000001</c:v>
                </c:pt>
                <c:pt idx="201">
                  <c:v>147.625</c:v>
                </c:pt>
                <c:pt idx="202">
                  <c:v>147.54499999999999</c:v>
                </c:pt>
                <c:pt idx="203">
                  <c:v>147.57499999999999</c:v>
                </c:pt>
                <c:pt idx="204">
                  <c:v>147.52000000000001</c:v>
                </c:pt>
                <c:pt idx="205">
                  <c:v>147.55000000000001</c:v>
                </c:pt>
                <c:pt idx="206">
                  <c:v>147.55000000000001</c:v>
                </c:pt>
                <c:pt idx="207">
                  <c:v>147.59</c:v>
                </c:pt>
                <c:pt idx="208">
                  <c:v>147.51499999999999</c:v>
                </c:pt>
                <c:pt idx="209">
                  <c:v>147.5</c:v>
                </c:pt>
                <c:pt idx="210">
                  <c:v>147.60499999999999</c:v>
                </c:pt>
                <c:pt idx="211">
                  <c:v>147.63499999999999</c:v>
                </c:pt>
                <c:pt idx="212">
                  <c:v>147.62</c:v>
                </c:pt>
                <c:pt idx="213">
                  <c:v>147.62</c:v>
                </c:pt>
                <c:pt idx="214">
                  <c:v>147.55000000000001</c:v>
                </c:pt>
                <c:pt idx="215">
                  <c:v>147.58000000000001</c:v>
                </c:pt>
                <c:pt idx="216">
                  <c:v>147.55000000000001</c:v>
                </c:pt>
                <c:pt idx="217">
                  <c:v>147.52000000000001</c:v>
                </c:pt>
                <c:pt idx="218">
                  <c:v>147.535</c:v>
                </c:pt>
                <c:pt idx="219">
                  <c:v>147.44999999999999</c:v>
                </c:pt>
                <c:pt idx="220">
                  <c:v>147.47</c:v>
                </c:pt>
                <c:pt idx="221">
                  <c:v>147.44499999999999</c:v>
                </c:pt>
                <c:pt idx="222">
                  <c:v>147.46</c:v>
                </c:pt>
                <c:pt idx="223">
                  <c:v>147.49</c:v>
                </c:pt>
                <c:pt idx="224">
                  <c:v>147.51</c:v>
                </c:pt>
                <c:pt idx="225">
                  <c:v>147.59</c:v>
                </c:pt>
                <c:pt idx="226">
                  <c:v>147.61000000000001</c:v>
                </c:pt>
                <c:pt idx="227">
                  <c:v>147.6</c:v>
                </c:pt>
                <c:pt idx="228">
                  <c:v>147.565</c:v>
                </c:pt>
                <c:pt idx="229">
                  <c:v>147.5</c:v>
                </c:pt>
                <c:pt idx="230">
                  <c:v>147.495</c:v>
                </c:pt>
                <c:pt idx="231">
                  <c:v>147.48500000000001</c:v>
                </c:pt>
                <c:pt idx="232">
                  <c:v>147.495</c:v>
                </c:pt>
                <c:pt idx="233">
                  <c:v>147.58500000000001</c:v>
                </c:pt>
                <c:pt idx="234">
                  <c:v>147.51499999999999</c:v>
                </c:pt>
                <c:pt idx="235">
                  <c:v>147.44</c:v>
                </c:pt>
                <c:pt idx="236">
                  <c:v>147.44499999999999</c:v>
                </c:pt>
                <c:pt idx="237">
                  <c:v>147.45500000000001</c:v>
                </c:pt>
                <c:pt idx="238">
                  <c:v>147.41999999999999</c:v>
                </c:pt>
                <c:pt idx="239">
                  <c:v>147.41</c:v>
                </c:pt>
                <c:pt idx="240">
                  <c:v>147.4</c:v>
                </c:pt>
                <c:pt idx="241">
                  <c:v>147.33000000000001</c:v>
                </c:pt>
                <c:pt idx="242">
                  <c:v>147.49</c:v>
                </c:pt>
                <c:pt idx="243">
                  <c:v>147.51499999999999</c:v>
                </c:pt>
                <c:pt idx="244">
                  <c:v>147.5</c:v>
                </c:pt>
                <c:pt idx="245">
                  <c:v>147.49</c:v>
                </c:pt>
                <c:pt idx="246">
                  <c:v>147.51499999999999</c:v>
                </c:pt>
                <c:pt idx="247">
                  <c:v>147.13499999999999</c:v>
                </c:pt>
                <c:pt idx="248">
                  <c:v>147.125</c:v>
                </c:pt>
                <c:pt idx="249">
                  <c:v>147.32499999999999</c:v>
                </c:pt>
                <c:pt idx="250">
                  <c:v>147.27500000000001</c:v>
                </c:pt>
                <c:pt idx="251">
                  <c:v>147.35</c:v>
                </c:pt>
                <c:pt idx="252">
                  <c:v>147.1</c:v>
                </c:pt>
                <c:pt idx="253">
                  <c:v>147.04499999999999</c:v>
                </c:pt>
                <c:pt idx="254">
                  <c:v>146.995</c:v>
                </c:pt>
                <c:pt idx="255">
                  <c:v>147.005</c:v>
                </c:pt>
                <c:pt idx="256">
                  <c:v>146.94999999999999</c:v>
                </c:pt>
                <c:pt idx="257">
                  <c:v>146.88499999999999</c:v>
                </c:pt>
                <c:pt idx="258">
                  <c:v>146.97999999999999</c:v>
                </c:pt>
                <c:pt idx="259">
                  <c:v>146.85</c:v>
                </c:pt>
                <c:pt idx="260">
                  <c:v>146.80500000000001</c:v>
                </c:pt>
                <c:pt idx="261">
                  <c:v>146.80500000000001</c:v>
                </c:pt>
                <c:pt idx="262">
                  <c:v>146.77500000000001</c:v>
                </c:pt>
                <c:pt idx="263">
                  <c:v>146.815</c:v>
                </c:pt>
                <c:pt idx="264">
                  <c:v>146.91999999999999</c:v>
                </c:pt>
                <c:pt idx="265">
                  <c:v>147.03</c:v>
                </c:pt>
                <c:pt idx="266">
                  <c:v>146.99</c:v>
                </c:pt>
                <c:pt idx="267">
                  <c:v>147.035</c:v>
                </c:pt>
                <c:pt idx="268">
                  <c:v>147.05000000000001</c:v>
                </c:pt>
                <c:pt idx="269">
                  <c:v>147.02000000000001</c:v>
                </c:pt>
                <c:pt idx="270">
                  <c:v>146.86500000000001</c:v>
                </c:pt>
                <c:pt idx="271">
                  <c:v>146.745</c:v>
                </c:pt>
                <c:pt idx="272">
                  <c:v>146.70500000000001</c:v>
                </c:pt>
                <c:pt idx="273">
                  <c:v>146.72</c:v>
                </c:pt>
                <c:pt idx="274">
                  <c:v>146.71</c:v>
                </c:pt>
                <c:pt idx="275">
                  <c:v>146.61500000000001</c:v>
                </c:pt>
                <c:pt idx="276">
                  <c:v>146.655</c:v>
                </c:pt>
                <c:pt idx="277">
                  <c:v>146.57</c:v>
                </c:pt>
                <c:pt idx="278">
                  <c:v>146.495</c:v>
                </c:pt>
                <c:pt idx="279">
                  <c:v>146.47999999999999</c:v>
                </c:pt>
                <c:pt idx="280">
                  <c:v>146.44999999999999</c:v>
                </c:pt>
                <c:pt idx="281">
                  <c:v>146.44</c:v>
                </c:pt>
                <c:pt idx="282">
                  <c:v>146.495</c:v>
                </c:pt>
                <c:pt idx="283">
                  <c:v>146.005</c:v>
                </c:pt>
                <c:pt idx="284">
                  <c:v>146.01</c:v>
                </c:pt>
                <c:pt idx="285">
                  <c:v>146.5</c:v>
                </c:pt>
                <c:pt idx="286">
                  <c:v>146.47499999999999</c:v>
                </c:pt>
                <c:pt idx="287">
                  <c:v>146.55500000000001</c:v>
                </c:pt>
                <c:pt idx="288">
                  <c:v>146.47499999999999</c:v>
                </c:pt>
                <c:pt idx="289">
                  <c:v>146.44499999999999</c:v>
                </c:pt>
                <c:pt idx="290">
                  <c:v>146.38999999999999</c:v>
                </c:pt>
                <c:pt idx="291">
                  <c:v>146.285</c:v>
                </c:pt>
                <c:pt idx="292">
                  <c:v>146.33000000000001</c:v>
                </c:pt>
                <c:pt idx="293">
                  <c:v>146.43</c:v>
                </c:pt>
                <c:pt idx="294">
                  <c:v>146.47</c:v>
                </c:pt>
                <c:pt idx="295">
                  <c:v>146.27000000000001</c:v>
                </c:pt>
                <c:pt idx="296">
                  <c:v>146.37</c:v>
                </c:pt>
                <c:pt idx="297">
                  <c:v>146.33000000000001</c:v>
                </c:pt>
                <c:pt idx="298">
                  <c:v>146.435</c:v>
                </c:pt>
                <c:pt idx="299">
                  <c:v>146.215</c:v>
                </c:pt>
                <c:pt idx="300">
                  <c:v>146.16999999999999</c:v>
                </c:pt>
                <c:pt idx="301">
                  <c:v>146.19499999999999</c:v>
                </c:pt>
                <c:pt idx="302">
                  <c:v>146.33500000000001</c:v>
                </c:pt>
                <c:pt idx="303">
                  <c:v>145.70500000000001</c:v>
                </c:pt>
                <c:pt idx="304">
                  <c:v>146.38999999999999</c:v>
                </c:pt>
                <c:pt idx="305">
                  <c:v>146.465</c:v>
                </c:pt>
                <c:pt idx="306">
                  <c:v>146.47</c:v>
                </c:pt>
                <c:pt idx="307">
                  <c:v>146.35</c:v>
                </c:pt>
                <c:pt idx="308">
                  <c:v>146.375</c:v>
                </c:pt>
                <c:pt idx="309">
                  <c:v>146.24</c:v>
                </c:pt>
                <c:pt idx="310">
                  <c:v>146.21</c:v>
                </c:pt>
                <c:pt idx="311">
                  <c:v>146.185</c:v>
                </c:pt>
                <c:pt idx="312">
                  <c:v>146.19499999999999</c:v>
                </c:pt>
                <c:pt idx="313">
                  <c:v>146.125</c:v>
                </c:pt>
                <c:pt idx="314">
                  <c:v>146.08000000000001</c:v>
                </c:pt>
                <c:pt idx="315">
                  <c:v>146.125</c:v>
                </c:pt>
                <c:pt idx="316">
                  <c:v>146.16499999999999</c:v>
                </c:pt>
                <c:pt idx="317">
                  <c:v>146.16499999999999</c:v>
                </c:pt>
                <c:pt idx="318">
                  <c:v>146.06</c:v>
                </c:pt>
                <c:pt idx="319">
                  <c:v>146.03</c:v>
                </c:pt>
                <c:pt idx="320">
                  <c:v>146.09</c:v>
                </c:pt>
                <c:pt idx="321">
                  <c:v>146.215</c:v>
                </c:pt>
                <c:pt idx="322">
                  <c:v>145.42500000000001</c:v>
                </c:pt>
                <c:pt idx="323">
                  <c:v>145.57</c:v>
                </c:pt>
                <c:pt idx="324">
                  <c:v>146.44499999999999</c:v>
                </c:pt>
                <c:pt idx="325">
                  <c:v>146.46</c:v>
                </c:pt>
                <c:pt idx="326">
                  <c:v>146.51499999999999</c:v>
                </c:pt>
                <c:pt idx="327">
                  <c:v>146.47499999999999</c:v>
                </c:pt>
                <c:pt idx="328">
                  <c:v>146.60499999999999</c:v>
                </c:pt>
                <c:pt idx="329">
                  <c:v>146.41499999999999</c:v>
                </c:pt>
                <c:pt idx="330">
                  <c:v>146.38</c:v>
                </c:pt>
                <c:pt idx="331">
                  <c:v>146.36500000000001</c:v>
                </c:pt>
                <c:pt idx="332">
                  <c:v>146.4</c:v>
                </c:pt>
                <c:pt idx="333">
                  <c:v>146.345</c:v>
                </c:pt>
                <c:pt idx="334">
                  <c:v>146.24</c:v>
                </c:pt>
                <c:pt idx="335">
                  <c:v>146.215</c:v>
                </c:pt>
                <c:pt idx="336">
                  <c:v>146.03</c:v>
                </c:pt>
                <c:pt idx="337">
                  <c:v>146.01499999999999</c:v>
                </c:pt>
                <c:pt idx="338">
                  <c:v>146.095</c:v>
                </c:pt>
                <c:pt idx="339">
                  <c:v>146.02000000000001</c:v>
                </c:pt>
                <c:pt idx="340">
                  <c:v>145.98500000000001</c:v>
                </c:pt>
                <c:pt idx="341">
                  <c:v>146.13499999999999</c:v>
                </c:pt>
                <c:pt idx="342">
                  <c:v>145.32</c:v>
                </c:pt>
                <c:pt idx="343">
                  <c:v>145.41999999999999</c:v>
                </c:pt>
                <c:pt idx="344">
                  <c:v>146.215</c:v>
                </c:pt>
                <c:pt idx="345">
                  <c:v>146.31</c:v>
                </c:pt>
                <c:pt idx="346">
                  <c:v>146.42500000000001</c:v>
                </c:pt>
                <c:pt idx="347">
                  <c:v>146.41</c:v>
                </c:pt>
                <c:pt idx="348">
                  <c:v>146.38999999999999</c:v>
                </c:pt>
                <c:pt idx="349">
                  <c:v>146.285</c:v>
                </c:pt>
                <c:pt idx="350">
                  <c:v>146.25</c:v>
                </c:pt>
                <c:pt idx="351">
                  <c:v>146.26</c:v>
                </c:pt>
                <c:pt idx="352">
                  <c:v>146.375</c:v>
                </c:pt>
                <c:pt idx="353">
                  <c:v>146.345</c:v>
                </c:pt>
                <c:pt idx="354">
                  <c:v>146.31</c:v>
                </c:pt>
                <c:pt idx="355">
                  <c:v>146.285</c:v>
                </c:pt>
                <c:pt idx="356">
                  <c:v>146.38</c:v>
                </c:pt>
                <c:pt idx="357">
                  <c:v>146.41499999999999</c:v>
                </c:pt>
                <c:pt idx="358">
                  <c:v>146.32499999999999</c:v>
                </c:pt>
                <c:pt idx="359">
                  <c:v>146.34</c:v>
                </c:pt>
                <c:pt idx="360">
                  <c:v>146.4</c:v>
                </c:pt>
                <c:pt idx="361">
                  <c:v>146.54499999999999</c:v>
                </c:pt>
                <c:pt idx="362">
                  <c:v>146.285</c:v>
                </c:pt>
                <c:pt idx="363">
                  <c:v>146.35499999999999</c:v>
                </c:pt>
                <c:pt idx="364">
                  <c:v>146.17500000000001</c:v>
                </c:pt>
                <c:pt idx="365">
                  <c:v>145.88999999999999</c:v>
                </c:pt>
                <c:pt idx="366">
                  <c:v>146.44999999999999</c:v>
                </c:pt>
                <c:pt idx="367">
                  <c:v>146.47499999999999</c:v>
                </c:pt>
                <c:pt idx="368">
                  <c:v>146.51499999999999</c:v>
                </c:pt>
                <c:pt idx="369">
                  <c:v>146.38</c:v>
                </c:pt>
                <c:pt idx="370">
                  <c:v>146.37</c:v>
                </c:pt>
                <c:pt idx="371">
                  <c:v>146.35</c:v>
                </c:pt>
                <c:pt idx="372">
                  <c:v>146.58000000000001</c:v>
                </c:pt>
                <c:pt idx="373">
                  <c:v>146.565</c:v>
                </c:pt>
                <c:pt idx="374">
                  <c:v>146.595</c:v>
                </c:pt>
                <c:pt idx="375">
                  <c:v>146.48500000000001</c:v>
                </c:pt>
                <c:pt idx="376">
                  <c:v>146.375</c:v>
                </c:pt>
                <c:pt idx="377">
                  <c:v>146.63</c:v>
                </c:pt>
                <c:pt idx="378">
                  <c:v>146.655</c:v>
                </c:pt>
                <c:pt idx="379">
                  <c:v>146.505</c:v>
                </c:pt>
                <c:pt idx="380">
                  <c:v>146.43</c:v>
                </c:pt>
                <c:pt idx="381">
                  <c:v>146.33500000000001</c:v>
                </c:pt>
                <c:pt idx="382">
                  <c:v>146.1</c:v>
                </c:pt>
                <c:pt idx="383">
                  <c:v>146.245</c:v>
                </c:pt>
                <c:pt idx="384">
                  <c:v>146.11500000000001</c:v>
                </c:pt>
                <c:pt idx="385">
                  <c:v>146.245</c:v>
                </c:pt>
                <c:pt idx="386">
                  <c:v>146.495</c:v>
                </c:pt>
                <c:pt idx="387">
                  <c:v>146.63</c:v>
                </c:pt>
                <c:pt idx="388">
                  <c:v>146.785</c:v>
                </c:pt>
                <c:pt idx="389">
                  <c:v>146.86500000000001</c:v>
                </c:pt>
                <c:pt idx="390">
                  <c:v>146.91999999999999</c:v>
                </c:pt>
                <c:pt idx="391">
                  <c:v>146.86500000000001</c:v>
                </c:pt>
                <c:pt idx="392">
                  <c:v>146.93</c:v>
                </c:pt>
                <c:pt idx="393">
                  <c:v>147.02000000000001</c:v>
                </c:pt>
                <c:pt idx="394">
                  <c:v>147.04</c:v>
                </c:pt>
                <c:pt idx="395">
                  <c:v>147.06</c:v>
                </c:pt>
                <c:pt idx="396">
                  <c:v>146.97499999999999</c:v>
                </c:pt>
                <c:pt idx="397">
                  <c:v>146.91999999999999</c:v>
                </c:pt>
                <c:pt idx="398">
                  <c:v>146.55500000000001</c:v>
                </c:pt>
                <c:pt idx="399">
                  <c:v>146.54499999999999</c:v>
                </c:pt>
                <c:pt idx="400">
                  <c:v>146.80000000000001</c:v>
                </c:pt>
                <c:pt idx="401">
                  <c:v>146.73500000000001</c:v>
                </c:pt>
                <c:pt idx="402">
                  <c:v>146.60499999999999</c:v>
                </c:pt>
                <c:pt idx="403">
                  <c:v>146.68</c:v>
                </c:pt>
                <c:pt idx="404">
                  <c:v>146.42500000000001</c:v>
                </c:pt>
                <c:pt idx="405">
                  <c:v>146.42500000000001</c:v>
                </c:pt>
                <c:pt idx="406">
                  <c:v>146.41499999999999</c:v>
                </c:pt>
                <c:pt idx="407">
                  <c:v>146.52500000000001</c:v>
                </c:pt>
                <c:pt idx="408">
                  <c:v>146.87</c:v>
                </c:pt>
                <c:pt idx="409">
                  <c:v>146.91499999999999</c:v>
                </c:pt>
                <c:pt idx="410">
                  <c:v>147.06</c:v>
                </c:pt>
                <c:pt idx="411">
                  <c:v>147.09</c:v>
                </c:pt>
                <c:pt idx="412">
                  <c:v>147.09</c:v>
                </c:pt>
                <c:pt idx="413">
                  <c:v>146.99</c:v>
                </c:pt>
                <c:pt idx="414">
                  <c:v>147.065</c:v>
                </c:pt>
                <c:pt idx="415">
                  <c:v>147.155</c:v>
                </c:pt>
                <c:pt idx="416">
                  <c:v>147.17500000000001</c:v>
                </c:pt>
                <c:pt idx="417">
                  <c:v>147.11500000000001</c:v>
                </c:pt>
                <c:pt idx="418">
                  <c:v>146.97999999999999</c:v>
                </c:pt>
                <c:pt idx="419">
                  <c:v>147.01499999999999</c:v>
                </c:pt>
                <c:pt idx="420">
                  <c:v>146.97</c:v>
                </c:pt>
                <c:pt idx="421">
                  <c:v>147.07499999999999</c:v>
                </c:pt>
                <c:pt idx="422">
                  <c:v>147.095</c:v>
                </c:pt>
                <c:pt idx="423">
                  <c:v>147.13499999999999</c:v>
                </c:pt>
                <c:pt idx="424">
                  <c:v>147.24</c:v>
                </c:pt>
                <c:pt idx="425">
                  <c:v>147.375</c:v>
                </c:pt>
                <c:pt idx="426">
                  <c:v>147.69499999999999</c:v>
                </c:pt>
                <c:pt idx="427">
                  <c:v>147.72</c:v>
                </c:pt>
                <c:pt idx="428">
                  <c:v>147.88499999999999</c:v>
                </c:pt>
                <c:pt idx="429">
                  <c:v>148.04</c:v>
                </c:pt>
                <c:pt idx="430">
                  <c:v>148.19</c:v>
                </c:pt>
                <c:pt idx="431">
                  <c:v>148.16999999999999</c:v>
                </c:pt>
                <c:pt idx="432">
                  <c:v>148.19999999999999</c:v>
                </c:pt>
                <c:pt idx="433">
                  <c:v>148.34</c:v>
                </c:pt>
                <c:pt idx="434">
                  <c:v>148.36000000000001</c:v>
                </c:pt>
                <c:pt idx="435">
                  <c:v>148.08000000000001</c:v>
                </c:pt>
                <c:pt idx="436">
                  <c:v>147.88999999999999</c:v>
                </c:pt>
                <c:pt idx="437">
                  <c:v>147.72</c:v>
                </c:pt>
                <c:pt idx="438">
                  <c:v>147.72</c:v>
                </c:pt>
                <c:pt idx="439">
                  <c:v>147.87</c:v>
                </c:pt>
                <c:pt idx="440">
                  <c:v>147.88999999999999</c:v>
                </c:pt>
                <c:pt idx="441">
                  <c:v>147.85</c:v>
                </c:pt>
                <c:pt idx="442">
                  <c:v>147.91999999999999</c:v>
                </c:pt>
                <c:pt idx="443">
                  <c:v>148</c:v>
                </c:pt>
                <c:pt idx="444">
                  <c:v>147.97</c:v>
                </c:pt>
                <c:pt idx="445">
                  <c:v>147.96</c:v>
                </c:pt>
                <c:pt idx="446">
                  <c:v>147.96</c:v>
                </c:pt>
                <c:pt idx="447">
                  <c:v>147.85</c:v>
                </c:pt>
                <c:pt idx="448">
                  <c:v>147.54</c:v>
                </c:pt>
                <c:pt idx="449">
                  <c:v>147.77000000000001</c:v>
                </c:pt>
                <c:pt idx="450">
                  <c:v>147.99</c:v>
                </c:pt>
                <c:pt idx="451">
                  <c:v>148.04</c:v>
                </c:pt>
                <c:pt idx="452">
                  <c:v>147.91</c:v>
                </c:pt>
                <c:pt idx="453">
                  <c:v>147.94</c:v>
                </c:pt>
                <c:pt idx="454">
                  <c:v>147.97</c:v>
                </c:pt>
                <c:pt idx="455">
                  <c:v>147.97999999999999</c:v>
                </c:pt>
                <c:pt idx="456">
                  <c:v>147.91</c:v>
                </c:pt>
                <c:pt idx="457">
                  <c:v>148.08000000000001</c:v>
                </c:pt>
                <c:pt idx="458">
                  <c:v>148.13999999999999</c:v>
                </c:pt>
                <c:pt idx="459">
                  <c:v>148.22</c:v>
                </c:pt>
                <c:pt idx="460">
                  <c:v>148.08000000000001</c:v>
                </c:pt>
                <c:pt idx="461">
                  <c:v>148.01</c:v>
                </c:pt>
                <c:pt idx="462">
                  <c:v>148.02000000000001</c:v>
                </c:pt>
                <c:pt idx="463">
                  <c:v>147.94999999999999</c:v>
                </c:pt>
                <c:pt idx="464">
                  <c:v>147.57</c:v>
                </c:pt>
                <c:pt idx="465">
                  <c:v>147.34</c:v>
                </c:pt>
                <c:pt idx="466">
                  <c:v>147.22999999999999</c:v>
                </c:pt>
                <c:pt idx="467">
                  <c:v>147.47999999999999</c:v>
                </c:pt>
                <c:pt idx="468">
                  <c:v>147.72</c:v>
                </c:pt>
                <c:pt idx="469">
                  <c:v>147.69</c:v>
                </c:pt>
                <c:pt idx="470">
                  <c:v>147.68</c:v>
                </c:pt>
                <c:pt idx="471">
                  <c:v>147.59</c:v>
                </c:pt>
                <c:pt idx="472">
                  <c:v>147.63</c:v>
                </c:pt>
                <c:pt idx="473">
                  <c:v>147.65</c:v>
                </c:pt>
                <c:pt idx="474">
                  <c:v>147.68</c:v>
                </c:pt>
                <c:pt idx="475">
                  <c:v>147.63999999999999</c:v>
                </c:pt>
                <c:pt idx="476">
                  <c:v>147.80000000000001</c:v>
                </c:pt>
                <c:pt idx="477">
                  <c:v>147.87</c:v>
                </c:pt>
                <c:pt idx="478">
                  <c:v>147.88999999999999</c:v>
                </c:pt>
                <c:pt idx="479">
                  <c:v>147.96</c:v>
                </c:pt>
                <c:pt idx="480">
                  <c:v>148.08000000000001</c:v>
                </c:pt>
                <c:pt idx="481">
                  <c:v>148.27000000000001</c:v>
                </c:pt>
                <c:pt idx="482">
                  <c:v>147.83000000000001</c:v>
                </c:pt>
                <c:pt idx="483">
                  <c:v>147.99</c:v>
                </c:pt>
                <c:pt idx="484">
                  <c:v>148.11000000000001</c:v>
                </c:pt>
                <c:pt idx="485">
                  <c:v>148.26</c:v>
                </c:pt>
                <c:pt idx="486">
                  <c:v>148.28</c:v>
                </c:pt>
                <c:pt idx="487">
                  <c:v>148.04</c:v>
                </c:pt>
                <c:pt idx="488">
                  <c:v>148.4</c:v>
                </c:pt>
                <c:pt idx="489">
                  <c:v>148.22999999999999</c:v>
                </c:pt>
                <c:pt idx="490">
                  <c:v>148.08000000000001</c:v>
                </c:pt>
                <c:pt idx="491">
                  <c:v>148.29</c:v>
                </c:pt>
                <c:pt idx="492">
                  <c:v>148.54</c:v>
                </c:pt>
                <c:pt idx="493">
                  <c:v>148.59</c:v>
                </c:pt>
                <c:pt idx="494">
                  <c:v>148.4</c:v>
                </c:pt>
                <c:pt idx="495">
                  <c:v>148.52000000000001</c:v>
                </c:pt>
                <c:pt idx="496">
                  <c:v>148.16999999999999</c:v>
                </c:pt>
                <c:pt idx="497">
                  <c:v>148.35</c:v>
                </c:pt>
                <c:pt idx="498">
                  <c:v>148.30000000000001</c:v>
                </c:pt>
                <c:pt idx="499">
                  <c:v>148.19999999999999</c:v>
                </c:pt>
                <c:pt idx="500">
                  <c:v>148.32</c:v>
                </c:pt>
                <c:pt idx="501">
                  <c:v>148.44</c:v>
                </c:pt>
                <c:pt idx="502">
                  <c:v>148.41999999999999</c:v>
                </c:pt>
                <c:pt idx="503">
                  <c:v>148.61000000000001</c:v>
                </c:pt>
                <c:pt idx="504">
                  <c:v>148.35</c:v>
                </c:pt>
                <c:pt idx="505">
                  <c:v>148.37</c:v>
                </c:pt>
                <c:pt idx="506">
                  <c:v>148.6</c:v>
                </c:pt>
                <c:pt idx="507">
                  <c:v>148.56</c:v>
                </c:pt>
                <c:pt idx="508">
                  <c:v>148.69999999999999</c:v>
                </c:pt>
                <c:pt idx="509">
                  <c:v>148.61000000000001</c:v>
                </c:pt>
                <c:pt idx="510">
                  <c:v>148.72</c:v>
                </c:pt>
                <c:pt idx="511">
                  <c:v>148.66</c:v>
                </c:pt>
                <c:pt idx="512">
                  <c:v>148.63</c:v>
                </c:pt>
                <c:pt idx="513">
                  <c:v>148.59</c:v>
                </c:pt>
                <c:pt idx="514">
                  <c:v>148.49</c:v>
                </c:pt>
                <c:pt idx="515">
                  <c:v>148.37</c:v>
                </c:pt>
                <c:pt idx="516">
                  <c:v>148.37</c:v>
                </c:pt>
                <c:pt idx="517">
                  <c:v>148.37</c:v>
                </c:pt>
                <c:pt idx="518">
                  <c:v>148.29</c:v>
                </c:pt>
                <c:pt idx="519">
                  <c:v>148.12</c:v>
                </c:pt>
                <c:pt idx="520">
                  <c:v>148.12</c:v>
                </c:pt>
                <c:pt idx="521">
                  <c:v>148.02000000000001</c:v>
                </c:pt>
                <c:pt idx="522">
                  <c:v>148.01</c:v>
                </c:pt>
                <c:pt idx="523">
                  <c:v>147.83000000000001</c:v>
                </c:pt>
                <c:pt idx="524">
                  <c:v>147.62</c:v>
                </c:pt>
                <c:pt idx="525">
                  <c:v>147.62</c:v>
                </c:pt>
                <c:pt idx="526">
                  <c:v>147.65</c:v>
                </c:pt>
                <c:pt idx="527">
                  <c:v>147.74</c:v>
                </c:pt>
                <c:pt idx="528">
                  <c:v>147.78</c:v>
                </c:pt>
                <c:pt idx="529">
                  <c:v>147.93</c:v>
                </c:pt>
                <c:pt idx="530">
                  <c:v>147.94999999999999</c:v>
                </c:pt>
                <c:pt idx="531">
                  <c:v>147.93</c:v>
                </c:pt>
                <c:pt idx="532">
                  <c:v>147.96</c:v>
                </c:pt>
                <c:pt idx="533">
                  <c:v>147.93</c:v>
                </c:pt>
                <c:pt idx="534">
                  <c:v>147.94999999999999</c:v>
                </c:pt>
                <c:pt idx="535">
                  <c:v>147.72999999999999</c:v>
                </c:pt>
                <c:pt idx="536">
                  <c:v>147.51</c:v>
                </c:pt>
                <c:pt idx="537">
                  <c:v>147.72</c:v>
                </c:pt>
                <c:pt idx="538">
                  <c:v>147.71</c:v>
                </c:pt>
                <c:pt idx="539">
                  <c:v>147.75</c:v>
                </c:pt>
                <c:pt idx="540">
                  <c:v>147.66</c:v>
                </c:pt>
                <c:pt idx="541">
                  <c:v>147.75</c:v>
                </c:pt>
                <c:pt idx="542">
                  <c:v>147.56</c:v>
                </c:pt>
                <c:pt idx="543">
                  <c:v>147.65</c:v>
                </c:pt>
                <c:pt idx="544">
                  <c:v>147.77000000000001</c:v>
                </c:pt>
                <c:pt idx="545">
                  <c:v>147.91999999999999</c:v>
                </c:pt>
                <c:pt idx="546">
                  <c:v>148.04</c:v>
                </c:pt>
                <c:pt idx="547">
                  <c:v>148.11000000000001</c:v>
                </c:pt>
                <c:pt idx="548">
                  <c:v>148.29</c:v>
                </c:pt>
                <c:pt idx="549">
                  <c:v>148.07</c:v>
                </c:pt>
                <c:pt idx="550">
                  <c:v>147.52000000000001</c:v>
                </c:pt>
                <c:pt idx="551">
                  <c:v>147.58000000000001</c:v>
                </c:pt>
                <c:pt idx="552">
                  <c:v>147.66</c:v>
                </c:pt>
                <c:pt idx="553">
                  <c:v>147.63999999999999</c:v>
                </c:pt>
                <c:pt idx="554">
                  <c:v>147.63</c:v>
                </c:pt>
                <c:pt idx="555">
                  <c:v>147.5</c:v>
                </c:pt>
                <c:pt idx="556">
                  <c:v>147.54</c:v>
                </c:pt>
                <c:pt idx="557">
                  <c:v>147.63999999999999</c:v>
                </c:pt>
                <c:pt idx="558">
                  <c:v>147.76</c:v>
                </c:pt>
                <c:pt idx="559">
                  <c:v>147.96</c:v>
                </c:pt>
                <c:pt idx="560">
                  <c:v>147.82</c:v>
                </c:pt>
                <c:pt idx="561">
                  <c:v>147.66999999999999</c:v>
                </c:pt>
                <c:pt idx="562">
                  <c:v>147.75</c:v>
                </c:pt>
                <c:pt idx="563">
                  <c:v>147.9</c:v>
                </c:pt>
                <c:pt idx="564">
                  <c:v>147.9</c:v>
                </c:pt>
                <c:pt idx="565">
                  <c:v>148.06</c:v>
                </c:pt>
                <c:pt idx="566">
                  <c:v>147.87</c:v>
                </c:pt>
                <c:pt idx="567">
                  <c:v>147.94999999999999</c:v>
                </c:pt>
                <c:pt idx="568">
                  <c:v>147.85</c:v>
                </c:pt>
                <c:pt idx="569">
                  <c:v>147.94</c:v>
                </c:pt>
                <c:pt idx="570">
                  <c:v>147.82</c:v>
                </c:pt>
                <c:pt idx="571">
                  <c:v>147.87</c:v>
                </c:pt>
                <c:pt idx="572">
                  <c:v>148</c:v>
                </c:pt>
                <c:pt idx="573">
                  <c:v>148</c:v>
                </c:pt>
                <c:pt idx="574">
                  <c:v>147.94</c:v>
                </c:pt>
                <c:pt idx="575">
                  <c:v>148.03</c:v>
                </c:pt>
                <c:pt idx="576">
                  <c:v>147.72</c:v>
                </c:pt>
                <c:pt idx="577">
                  <c:v>147.99</c:v>
                </c:pt>
                <c:pt idx="578">
                  <c:v>147.88999999999999</c:v>
                </c:pt>
                <c:pt idx="579">
                  <c:v>147.78</c:v>
                </c:pt>
                <c:pt idx="580">
                  <c:v>147.66999999999999</c:v>
                </c:pt>
                <c:pt idx="581">
                  <c:v>147.62</c:v>
                </c:pt>
                <c:pt idx="582">
                  <c:v>147.96</c:v>
                </c:pt>
                <c:pt idx="583">
                  <c:v>147.91</c:v>
                </c:pt>
                <c:pt idx="584">
                  <c:v>148.06</c:v>
                </c:pt>
                <c:pt idx="585">
                  <c:v>148.02000000000001</c:v>
                </c:pt>
                <c:pt idx="586">
                  <c:v>148.76</c:v>
                </c:pt>
                <c:pt idx="587">
                  <c:v>148.83000000000001</c:v>
                </c:pt>
                <c:pt idx="588">
                  <c:v>148.88999999999999</c:v>
                </c:pt>
                <c:pt idx="589">
                  <c:v>148.63999999999999</c:v>
                </c:pt>
                <c:pt idx="590">
                  <c:v>148.63999999999999</c:v>
                </c:pt>
                <c:pt idx="591">
                  <c:v>148.69999999999999</c:v>
                </c:pt>
                <c:pt idx="592">
                  <c:v>148.83000000000001</c:v>
                </c:pt>
                <c:pt idx="593">
                  <c:v>148.9</c:v>
                </c:pt>
                <c:pt idx="594">
                  <c:v>148.96</c:v>
                </c:pt>
                <c:pt idx="595">
                  <c:v>148.99</c:v>
                </c:pt>
                <c:pt idx="596">
                  <c:v>148.91999999999999</c:v>
                </c:pt>
                <c:pt idx="597">
                  <c:v>148.88</c:v>
                </c:pt>
                <c:pt idx="598">
                  <c:v>148.80000000000001</c:v>
                </c:pt>
                <c:pt idx="599">
                  <c:v>148.99</c:v>
                </c:pt>
                <c:pt idx="600">
                  <c:v>149.16999999999999</c:v>
                </c:pt>
                <c:pt idx="601">
                  <c:v>149.22</c:v>
                </c:pt>
                <c:pt idx="602">
                  <c:v>149.31</c:v>
                </c:pt>
                <c:pt idx="603">
                  <c:v>149.32</c:v>
                </c:pt>
                <c:pt idx="604">
                  <c:v>149.16999999999999</c:v>
                </c:pt>
                <c:pt idx="605">
                  <c:v>149.41999999999999</c:v>
                </c:pt>
                <c:pt idx="606">
                  <c:v>149.29</c:v>
                </c:pt>
                <c:pt idx="607">
                  <c:v>149.44999999999999</c:v>
                </c:pt>
                <c:pt idx="608">
                  <c:v>149.57</c:v>
                </c:pt>
                <c:pt idx="609">
                  <c:v>149.69999999999999</c:v>
                </c:pt>
                <c:pt idx="610">
                  <c:v>149.86000000000001</c:v>
                </c:pt>
                <c:pt idx="611">
                  <c:v>149.91</c:v>
                </c:pt>
                <c:pt idx="612">
                  <c:v>149.88999999999999</c:v>
                </c:pt>
                <c:pt idx="613">
                  <c:v>149.86000000000001</c:v>
                </c:pt>
                <c:pt idx="614">
                  <c:v>149.94999999999999</c:v>
                </c:pt>
                <c:pt idx="615">
                  <c:v>149.88999999999999</c:v>
                </c:pt>
                <c:pt idx="616">
                  <c:v>149.66</c:v>
                </c:pt>
                <c:pt idx="617">
                  <c:v>149.56</c:v>
                </c:pt>
                <c:pt idx="618">
                  <c:v>149.51</c:v>
                </c:pt>
                <c:pt idx="619">
                  <c:v>149.74</c:v>
                </c:pt>
                <c:pt idx="620">
                  <c:v>149.91999999999999</c:v>
                </c:pt>
                <c:pt idx="621">
                  <c:v>150.03</c:v>
                </c:pt>
                <c:pt idx="622">
                  <c:v>150.03</c:v>
                </c:pt>
                <c:pt idx="623">
                  <c:v>149.93</c:v>
                </c:pt>
                <c:pt idx="624">
                  <c:v>149.93</c:v>
                </c:pt>
                <c:pt idx="625">
                  <c:v>150.01</c:v>
                </c:pt>
                <c:pt idx="626">
                  <c:v>150.08000000000001</c:v>
                </c:pt>
                <c:pt idx="627">
                  <c:v>150.15</c:v>
                </c:pt>
                <c:pt idx="628">
                  <c:v>150.22</c:v>
                </c:pt>
                <c:pt idx="629">
                  <c:v>150.13999999999999</c:v>
                </c:pt>
                <c:pt idx="630">
                  <c:v>150.05000000000001</c:v>
                </c:pt>
                <c:pt idx="631">
                  <c:v>150.09</c:v>
                </c:pt>
                <c:pt idx="632">
                  <c:v>149.94999999999999</c:v>
                </c:pt>
                <c:pt idx="633">
                  <c:v>149.71</c:v>
                </c:pt>
                <c:pt idx="634">
                  <c:v>149.63999999999999</c:v>
                </c:pt>
                <c:pt idx="635">
                  <c:v>149.41999999999999</c:v>
                </c:pt>
                <c:pt idx="636">
                  <c:v>149.22</c:v>
                </c:pt>
                <c:pt idx="637">
                  <c:v>149.22</c:v>
                </c:pt>
                <c:pt idx="638">
                  <c:v>149.18</c:v>
                </c:pt>
                <c:pt idx="639">
                  <c:v>149.22</c:v>
                </c:pt>
                <c:pt idx="640">
                  <c:v>149.35</c:v>
                </c:pt>
                <c:pt idx="641">
                  <c:v>149.11000000000001</c:v>
                </c:pt>
                <c:pt idx="642">
                  <c:v>148.99</c:v>
                </c:pt>
                <c:pt idx="643">
                  <c:v>148.86000000000001</c:v>
                </c:pt>
                <c:pt idx="644">
                  <c:v>148.86000000000001</c:v>
                </c:pt>
                <c:pt idx="645">
                  <c:v>148.93</c:v>
                </c:pt>
                <c:pt idx="646">
                  <c:v>149.41</c:v>
                </c:pt>
                <c:pt idx="647">
                  <c:v>149.57</c:v>
                </c:pt>
                <c:pt idx="648">
                  <c:v>149.55000000000001</c:v>
                </c:pt>
                <c:pt idx="649">
                  <c:v>149.34</c:v>
                </c:pt>
                <c:pt idx="650">
                  <c:v>149.55000000000001</c:v>
                </c:pt>
                <c:pt idx="651">
                  <c:v>149.49</c:v>
                </c:pt>
                <c:pt idx="652">
                  <c:v>149.59</c:v>
                </c:pt>
                <c:pt idx="653">
                  <c:v>149.62</c:v>
                </c:pt>
                <c:pt idx="654">
                  <c:v>149.82</c:v>
                </c:pt>
                <c:pt idx="655">
                  <c:v>149.93</c:v>
                </c:pt>
                <c:pt idx="656">
                  <c:v>149.88</c:v>
                </c:pt>
                <c:pt idx="657">
                  <c:v>149.76</c:v>
                </c:pt>
                <c:pt idx="658">
                  <c:v>149.69999999999999</c:v>
                </c:pt>
                <c:pt idx="659">
                  <c:v>149.91</c:v>
                </c:pt>
                <c:pt idx="660">
                  <c:v>149.80000000000001</c:v>
                </c:pt>
                <c:pt idx="661">
                  <c:v>150.05000000000001</c:v>
                </c:pt>
                <c:pt idx="662">
                  <c:v>150.12</c:v>
                </c:pt>
                <c:pt idx="663">
                  <c:v>150.01</c:v>
                </c:pt>
                <c:pt idx="664">
                  <c:v>150.15</c:v>
                </c:pt>
                <c:pt idx="665">
                  <c:v>150.01</c:v>
                </c:pt>
                <c:pt idx="666">
                  <c:v>149.86000000000001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50400"/>
        <c:axId val="38951936"/>
      </c:lineChart>
      <c:dateAx>
        <c:axId val="38942976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38948864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8948864"/>
        <c:scaling>
          <c:orientation val="minMax"/>
          <c:max val="4"/>
          <c:min val="-3"/>
        </c:scaling>
        <c:delete val="0"/>
        <c:axPos val="l"/>
        <c:majorGridlines>
          <c:spPr>
            <a:ln w="0">
              <a:solidFill>
                <a:srgbClr val="000000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0" cmpd="dbl">
            <a:solidFill>
              <a:srgbClr val="000000"/>
            </a:solidFill>
            <a:prstDash val="sysDot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38942976"/>
        <c:crosses val="autoZero"/>
        <c:crossBetween val="between"/>
      </c:valAx>
      <c:dateAx>
        <c:axId val="389504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8951936"/>
        <c:crosses val="autoZero"/>
        <c:auto val="1"/>
        <c:lblOffset val="100"/>
        <c:baseTimeUnit val="days"/>
      </c:dateAx>
      <c:valAx>
        <c:axId val="38951936"/>
        <c:scaling>
          <c:orientation val="minMax"/>
          <c:max val="151"/>
          <c:min val="144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ru-RU"/>
                  <a:t>тг./долл.</a:t>
                </a:r>
              </a:p>
            </c:rich>
          </c:tx>
          <c:layout>
            <c:manualLayout>
              <c:xMode val="edge"/>
              <c:yMode val="edge"/>
              <c:x val="0.96386193661276209"/>
              <c:y val="0.286893704850361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38950400"/>
        <c:crosses val="max"/>
        <c:crossBetween val="between"/>
      </c:valAx>
      <c:spPr>
        <a:noFill/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82261215800037379"/>
          <c:w val="1"/>
          <c:h val="0.168099916303031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82554517133958E-2"/>
          <c:y val="4.7457705670196089E-2"/>
          <c:w val="0.85545249834424908"/>
          <c:h val="0.6697099401036409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2.3.4'!$C$4</c:f>
              <c:strCache>
                <c:ptCount val="1"/>
                <c:pt idx="0">
                  <c:v>Индекс ликвидности рынка USD_TOD</c:v>
                </c:pt>
              </c:strCache>
            </c:strRef>
          </c:tx>
          <c:spPr>
            <a:ln w="3175">
              <a:solidFill>
                <a:srgbClr val="666699"/>
              </a:solidFill>
              <a:prstDash val="solid"/>
            </a:ln>
          </c:spPr>
          <c:marker>
            <c:symbol val="none"/>
          </c:marker>
          <c:trendline>
            <c:name>Индекс ликвидности, сделки USD_TOD (сглаженное по 9-ти точкам значение)</c:name>
            <c:spPr>
              <a:ln w="38100">
                <a:solidFill>
                  <a:srgbClr val="003366"/>
                </a:solidFill>
                <a:prstDash val="solid"/>
              </a:ln>
            </c:spPr>
            <c:trendlineType val="movingAvg"/>
            <c:period val="9"/>
            <c:dispRSqr val="0"/>
            <c:dispEq val="0"/>
          </c:trendline>
          <c:cat>
            <c:numRef>
              <c:f>'График 2.3.4'!$B$5:$B$665</c:f>
              <c:numCache>
                <c:formatCode>m/d/yyyy</c:formatCode>
                <c:ptCount val="661"/>
                <c:pt idx="0">
                  <c:v>40183</c:v>
                </c:pt>
                <c:pt idx="1">
                  <c:v>40184</c:v>
                </c:pt>
                <c:pt idx="2">
                  <c:v>40189</c:v>
                </c:pt>
                <c:pt idx="3">
                  <c:v>40190</c:v>
                </c:pt>
                <c:pt idx="4">
                  <c:v>40191</c:v>
                </c:pt>
                <c:pt idx="5">
                  <c:v>40192</c:v>
                </c:pt>
                <c:pt idx="6">
                  <c:v>40193</c:v>
                </c:pt>
                <c:pt idx="7">
                  <c:v>40197</c:v>
                </c:pt>
                <c:pt idx="8">
                  <c:v>40198</c:v>
                </c:pt>
                <c:pt idx="9">
                  <c:v>40199</c:v>
                </c:pt>
                <c:pt idx="10">
                  <c:v>40200</c:v>
                </c:pt>
                <c:pt idx="11">
                  <c:v>40203</c:v>
                </c:pt>
                <c:pt idx="12">
                  <c:v>40204</c:v>
                </c:pt>
                <c:pt idx="13">
                  <c:v>40205</c:v>
                </c:pt>
                <c:pt idx="14">
                  <c:v>40206</c:v>
                </c:pt>
                <c:pt idx="15">
                  <c:v>40207</c:v>
                </c:pt>
                <c:pt idx="16">
                  <c:v>40210</c:v>
                </c:pt>
                <c:pt idx="17">
                  <c:v>40211</c:v>
                </c:pt>
                <c:pt idx="18">
                  <c:v>40212</c:v>
                </c:pt>
                <c:pt idx="19">
                  <c:v>40213</c:v>
                </c:pt>
                <c:pt idx="20">
                  <c:v>40214</c:v>
                </c:pt>
                <c:pt idx="21">
                  <c:v>40217</c:v>
                </c:pt>
                <c:pt idx="22">
                  <c:v>40218</c:v>
                </c:pt>
                <c:pt idx="23">
                  <c:v>40219</c:v>
                </c:pt>
                <c:pt idx="24">
                  <c:v>40220</c:v>
                </c:pt>
                <c:pt idx="25">
                  <c:v>40221</c:v>
                </c:pt>
                <c:pt idx="26">
                  <c:v>40225</c:v>
                </c:pt>
                <c:pt idx="27">
                  <c:v>40226</c:v>
                </c:pt>
                <c:pt idx="28">
                  <c:v>40227</c:v>
                </c:pt>
                <c:pt idx="29">
                  <c:v>40228</c:v>
                </c:pt>
                <c:pt idx="30">
                  <c:v>40231</c:v>
                </c:pt>
                <c:pt idx="31">
                  <c:v>40232</c:v>
                </c:pt>
                <c:pt idx="32">
                  <c:v>40233</c:v>
                </c:pt>
                <c:pt idx="33">
                  <c:v>40234</c:v>
                </c:pt>
                <c:pt idx="34">
                  <c:v>40235</c:v>
                </c:pt>
                <c:pt idx="35">
                  <c:v>40238</c:v>
                </c:pt>
                <c:pt idx="36">
                  <c:v>40239</c:v>
                </c:pt>
                <c:pt idx="37">
                  <c:v>40240</c:v>
                </c:pt>
                <c:pt idx="38">
                  <c:v>40241</c:v>
                </c:pt>
                <c:pt idx="39">
                  <c:v>40242</c:v>
                </c:pt>
                <c:pt idx="40">
                  <c:v>40246</c:v>
                </c:pt>
                <c:pt idx="41">
                  <c:v>40247</c:v>
                </c:pt>
                <c:pt idx="42">
                  <c:v>40248</c:v>
                </c:pt>
                <c:pt idx="43">
                  <c:v>40249</c:v>
                </c:pt>
                <c:pt idx="44">
                  <c:v>40252</c:v>
                </c:pt>
                <c:pt idx="45">
                  <c:v>40253</c:v>
                </c:pt>
                <c:pt idx="46">
                  <c:v>40254</c:v>
                </c:pt>
                <c:pt idx="47">
                  <c:v>40255</c:v>
                </c:pt>
                <c:pt idx="48">
                  <c:v>40256</c:v>
                </c:pt>
                <c:pt idx="49">
                  <c:v>40262</c:v>
                </c:pt>
                <c:pt idx="50">
                  <c:v>40263</c:v>
                </c:pt>
                <c:pt idx="51">
                  <c:v>40266</c:v>
                </c:pt>
                <c:pt idx="52">
                  <c:v>40267</c:v>
                </c:pt>
                <c:pt idx="53">
                  <c:v>40268</c:v>
                </c:pt>
                <c:pt idx="54">
                  <c:v>40269</c:v>
                </c:pt>
                <c:pt idx="55">
                  <c:v>40270</c:v>
                </c:pt>
                <c:pt idx="56">
                  <c:v>40273</c:v>
                </c:pt>
                <c:pt idx="57">
                  <c:v>40274</c:v>
                </c:pt>
                <c:pt idx="58">
                  <c:v>40275</c:v>
                </c:pt>
                <c:pt idx="59">
                  <c:v>40276</c:v>
                </c:pt>
                <c:pt idx="60">
                  <c:v>40277</c:v>
                </c:pt>
                <c:pt idx="61">
                  <c:v>40280</c:v>
                </c:pt>
                <c:pt idx="62">
                  <c:v>40281</c:v>
                </c:pt>
                <c:pt idx="63">
                  <c:v>40282</c:v>
                </c:pt>
                <c:pt idx="64">
                  <c:v>40283</c:v>
                </c:pt>
                <c:pt idx="65">
                  <c:v>40284</c:v>
                </c:pt>
                <c:pt idx="66">
                  <c:v>40287</c:v>
                </c:pt>
                <c:pt idx="67">
                  <c:v>40288</c:v>
                </c:pt>
                <c:pt idx="68">
                  <c:v>40289</c:v>
                </c:pt>
                <c:pt idx="69">
                  <c:v>40290</c:v>
                </c:pt>
                <c:pt idx="70">
                  <c:v>40291</c:v>
                </c:pt>
                <c:pt idx="71">
                  <c:v>40294</c:v>
                </c:pt>
                <c:pt idx="72">
                  <c:v>40295</c:v>
                </c:pt>
                <c:pt idx="73">
                  <c:v>40296</c:v>
                </c:pt>
                <c:pt idx="74">
                  <c:v>40297</c:v>
                </c:pt>
                <c:pt idx="75">
                  <c:v>40298</c:v>
                </c:pt>
                <c:pt idx="76">
                  <c:v>40302</c:v>
                </c:pt>
                <c:pt idx="77">
                  <c:v>40303</c:v>
                </c:pt>
                <c:pt idx="78">
                  <c:v>40304</c:v>
                </c:pt>
                <c:pt idx="79">
                  <c:v>40305</c:v>
                </c:pt>
                <c:pt idx="80">
                  <c:v>40309</c:v>
                </c:pt>
                <c:pt idx="81">
                  <c:v>40310</c:v>
                </c:pt>
                <c:pt idx="82">
                  <c:v>40311</c:v>
                </c:pt>
                <c:pt idx="83">
                  <c:v>40312</c:v>
                </c:pt>
                <c:pt idx="84">
                  <c:v>40315</c:v>
                </c:pt>
                <c:pt idx="85">
                  <c:v>40316</c:v>
                </c:pt>
                <c:pt idx="86">
                  <c:v>40317</c:v>
                </c:pt>
                <c:pt idx="87">
                  <c:v>40318</c:v>
                </c:pt>
                <c:pt idx="88">
                  <c:v>40319</c:v>
                </c:pt>
                <c:pt idx="89">
                  <c:v>40322</c:v>
                </c:pt>
                <c:pt idx="90">
                  <c:v>40323</c:v>
                </c:pt>
                <c:pt idx="91">
                  <c:v>40324</c:v>
                </c:pt>
                <c:pt idx="92">
                  <c:v>40325</c:v>
                </c:pt>
                <c:pt idx="93">
                  <c:v>40326</c:v>
                </c:pt>
                <c:pt idx="94">
                  <c:v>40330</c:v>
                </c:pt>
                <c:pt idx="95">
                  <c:v>40331</c:v>
                </c:pt>
                <c:pt idx="96">
                  <c:v>40332</c:v>
                </c:pt>
                <c:pt idx="97">
                  <c:v>40333</c:v>
                </c:pt>
                <c:pt idx="98">
                  <c:v>40336</c:v>
                </c:pt>
                <c:pt idx="99">
                  <c:v>40337</c:v>
                </c:pt>
                <c:pt idx="100">
                  <c:v>40338</c:v>
                </c:pt>
                <c:pt idx="101">
                  <c:v>40339</c:v>
                </c:pt>
                <c:pt idx="102">
                  <c:v>40340</c:v>
                </c:pt>
                <c:pt idx="103">
                  <c:v>40343</c:v>
                </c:pt>
                <c:pt idx="104">
                  <c:v>40344</c:v>
                </c:pt>
                <c:pt idx="105">
                  <c:v>40345</c:v>
                </c:pt>
                <c:pt idx="106">
                  <c:v>40346</c:v>
                </c:pt>
                <c:pt idx="107">
                  <c:v>40347</c:v>
                </c:pt>
                <c:pt idx="108">
                  <c:v>40350</c:v>
                </c:pt>
                <c:pt idx="109">
                  <c:v>40351</c:v>
                </c:pt>
                <c:pt idx="110">
                  <c:v>40352</c:v>
                </c:pt>
                <c:pt idx="111">
                  <c:v>40353</c:v>
                </c:pt>
                <c:pt idx="112">
                  <c:v>40354</c:v>
                </c:pt>
                <c:pt idx="113">
                  <c:v>40357</c:v>
                </c:pt>
                <c:pt idx="114">
                  <c:v>40358</c:v>
                </c:pt>
                <c:pt idx="115">
                  <c:v>40359</c:v>
                </c:pt>
                <c:pt idx="116">
                  <c:v>40360</c:v>
                </c:pt>
                <c:pt idx="117">
                  <c:v>40361</c:v>
                </c:pt>
                <c:pt idx="118">
                  <c:v>40366</c:v>
                </c:pt>
                <c:pt idx="119">
                  <c:v>40367</c:v>
                </c:pt>
                <c:pt idx="120">
                  <c:v>40368</c:v>
                </c:pt>
                <c:pt idx="121">
                  <c:v>40371</c:v>
                </c:pt>
                <c:pt idx="122">
                  <c:v>40372</c:v>
                </c:pt>
                <c:pt idx="123">
                  <c:v>40373</c:v>
                </c:pt>
                <c:pt idx="124">
                  <c:v>40374</c:v>
                </c:pt>
                <c:pt idx="125">
                  <c:v>40375</c:v>
                </c:pt>
                <c:pt idx="126">
                  <c:v>40378</c:v>
                </c:pt>
                <c:pt idx="127">
                  <c:v>40379</c:v>
                </c:pt>
                <c:pt idx="128">
                  <c:v>40380</c:v>
                </c:pt>
                <c:pt idx="129">
                  <c:v>40381</c:v>
                </c:pt>
                <c:pt idx="130">
                  <c:v>40382</c:v>
                </c:pt>
                <c:pt idx="131">
                  <c:v>40385</c:v>
                </c:pt>
                <c:pt idx="132">
                  <c:v>40386</c:v>
                </c:pt>
                <c:pt idx="133">
                  <c:v>40387</c:v>
                </c:pt>
                <c:pt idx="134">
                  <c:v>40388</c:v>
                </c:pt>
                <c:pt idx="135">
                  <c:v>40389</c:v>
                </c:pt>
                <c:pt idx="136">
                  <c:v>40392</c:v>
                </c:pt>
                <c:pt idx="137">
                  <c:v>40393</c:v>
                </c:pt>
                <c:pt idx="138">
                  <c:v>40394</c:v>
                </c:pt>
                <c:pt idx="139">
                  <c:v>40395</c:v>
                </c:pt>
                <c:pt idx="140">
                  <c:v>40396</c:v>
                </c:pt>
                <c:pt idx="141">
                  <c:v>40399</c:v>
                </c:pt>
                <c:pt idx="142">
                  <c:v>40400</c:v>
                </c:pt>
                <c:pt idx="143">
                  <c:v>40401</c:v>
                </c:pt>
                <c:pt idx="144">
                  <c:v>40402</c:v>
                </c:pt>
                <c:pt idx="145">
                  <c:v>40403</c:v>
                </c:pt>
                <c:pt idx="146">
                  <c:v>40406</c:v>
                </c:pt>
                <c:pt idx="147">
                  <c:v>40407</c:v>
                </c:pt>
                <c:pt idx="148">
                  <c:v>40408</c:v>
                </c:pt>
                <c:pt idx="149">
                  <c:v>40409</c:v>
                </c:pt>
                <c:pt idx="150">
                  <c:v>40410</c:v>
                </c:pt>
                <c:pt idx="151">
                  <c:v>40413</c:v>
                </c:pt>
                <c:pt idx="152">
                  <c:v>40414</c:v>
                </c:pt>
                <c:pt idx="153">
                  <c:v>40415</c:v>
                </c:pt>
                <c:pt idx="154">
                  <c:v>40416</c:v>
                </c:pt>
                <c:pt idx="155">
                  <c:v>40417</c:v>
                </c:pt>
                <c:pt idx="156">
                  <c:v>40421</c:v>
                </c:pt>
                <c:pt idx="157">
                  <c:v>40422</c:v>
                </c:pt>
                <c:pt idx="158">
                  <c:v>40423</c:v>
                </c:pt>
                <c:pt idx="159">
                  <c:v>40424</c:v>
                </c:pt>
                <c:pt idx="160">
                  <c:v>40428</c:v>
                </c:pt>
                <c:pt idx="161">
                  <c:v>40429</c:v>
                </c:pt>
                <c:pt idx="162">
                  <c:v>40430</c:v>
                </c:pt>
                <c:pt idx="163">
                  <c:v>40431</c:v>
                </c:pt>
                <c:pt idx="164">
                  <c:v>40434</c:v>
                </c:pt>
                <c:pt idx="165">
                  <c:v>40435</c:v>
                </c:pt>
                <c:pt idx="166">
                  <c:v>40436</c:v>
                </c:pt>
                <c:pt idx="167">
                  <c:v>40437</c:v>
                </c:pt>
                <c:pt idx="168">
                  <c:v>40438</c:v>
                </c:pt>
                <c:pt idx="169">
                  <c:v>40441</c:v>
                </c:pt>
                <c:pt idx="170">
                  <c:v>40442</c:v>
                </c:pt>
                <c:pt idx="171">
                  <c:v>40443</c:v>
                </c:pt>
                <c:pt idx="172">
                  <c:v>40444</c:v>
                </c:pt>
                <c:pt idx="173">
                  <c:v>40445</c:v>
                </c:pt>
                <c:pt idx="174">
                  <c:v>40448</c:v>
                </c:pt>
                <c:pt idx="175">
                  <c:v>40449</c:v>
                </c:pt>
                <c:pt idx="176">
                  <c:v>40450</c:v>
                </c:pt>
                <c:pt idx="177">
                  <c:v>40451</c:v>
                </c:pt>
                <c:pt idx="178">
                  <c:v>40452</c:v>
                </c:pt>
                <c:pt idx="179">
                  <c:v>40455</c:v>
                </c:pt>
                <c:pt idx="180">
                  <c:v>40456</c:v>
                </c:pt>
                <c:pt idx="181">
                  <c:v>40457</c:v>
                </c:pt>
                <c:pt idx="182">
                  <c:v>40458</c:v>
                </c:pt>
                <c:pt idx="183">
                  <c:v>40459</c:v>
                </c:pt>
                <c:pt idx="184">
                  <c:v>40462</c:v>
                </c:pt>
                <c:pt idx="185">
                  <c:v>40463</c:v>
                </c:pt>
                <c:pt idx="186">
                  <c:v>40464</c:v>
                </c:pt>
                <c:pt idx="187">
                  <c:v>40465</c:v>
                </c:pt>
                <c:pt idx="188">
                  <c:v>40466</c:v>
                </c:pt>
                <c:pt idx="189">
                  <c:v>40469</c:v>
                </c:pt>
                <c:pt idx="190">
                  <c:v>40470</c:v>
                </c:pt>
                <c:pt idx="191">
                  <c:v>40471</c:v>
                </c:pt>
                <c:pt idx="192">
                  <c:v>40472</c:v>
                </c:pt>
                <c:pt idx="193">
                  <c:v>40473</c:v>
                </c:pt>
                <c:pt idx="194">
                  <c:v>40476</c:v>
                </c:pt>
                <c:pt idx="195">
                  <c:v>40477</c:v>
                </c:pt>
                <c:pt idx="196">
                  <c:v>40478</c:v>
                </c:pt>
                <c:pt idx="197">
                  <c:v>40479</c:v>
                </c:pt>
                <c:pt idx="198">
                  <c:v>40480</c:v>
                </c:pt>
                <c:pt idx="199">
                  <c:v>40483</c:v>
                </c:pt>
                <c:pt idx="200">
                  <c:v>40484</c:v>
                </c:pt>
                <c:pt idx="201">
                  <c:v>40485</c:v>
                </c:pt>
                <c:pt idx="202">
                  <c:v>40486</c:v>
                </c:pt>
                <c:pt idx="203">
                  <c:v>40487</c:v>
                </c:pt>
                <c:pt idx="204">
                  <c:v>40490</c:v>
                </c:pt>
                <c:pt idx="205">
                  <c:v>40491</c:v>
                </c:pt>
                <c:pt idx="206">
                  <c:v>40492</c:v>
                </c:pt>
                <c:pt idx="207">
                  <c:v>40493</c:v>
                </c:pt>
                <c:pt idx="208">
                  <c:v>40494</c:v>
                </c:pt>
                <c:pt idx="209">
                  <c:v>40497</c:v>
                </c:pt>
                <c:pt idx="210">
                  <c:v>40499</c:v>
                </c:pt>
                <c:pt idx="211">
                  <c:v>40500</c:v>
                </c:pt>
                <c:pt idx="212">
                  <c:v>40501</c:v>
                </c:pt>
                <c:pt idx="213">
                  <c:v>40504</c:v>
                </c:pt>
                <c:pt idx="214">
                  <c:v>40505</c:v>
                </c:pt>
                <c:pt idx="215">
                  <c:v>40506</c:v>
                </c:pt>
                <c:pt idx="216">
                  <c:v>40507</c:v>
                </c:pt>
                <c:pt idx="217">
                  <c:v>40508</c:v>
                </c:pt>
                <c:pt idx="218">
                  <c:v>40511</c:v>
                </c:pt>
                <c:pt idx="219">
                  <c:v>40512</c:v>
                </c:pt>
                <c:pt idx="220">
                  <c:v>40513</c:v>
                </c:pt>
                <c:pt idx="221">
                  <c:v>40514</c:v>
                </c:pt>
                <c:pt idx="222">
                  <c:v>40515</c:v>
                </c:pt>
                <c:pt idx="223">
                  <c:v>40518</c:v>
                </c:pt>
                <c:pt idx="224">
                  <c:v>40519</c:v>
                </c:pt>
                <c:pt idx="225">
                  <c:v>40520</c:v>
                </c:pt>
                <c:pt idx="226">
                  <c:v>40521</c:v>
                </c:pt>
                <c:pt idx="227">
                  <c:v>40522</c:v>
                </c:pt>
                <c:pt idx="228">
                  <c:v>40525</c:v>
                </c:pt>
                <c:pt idx="229">
                  <c:v>40526</c:v>
                </c:pt>
                <c:pt idx="230">
                  <c:v>40527</c:v>
                </c:pt>
                <c:pt idx="231">
                  <c:v>40532</c:v>
                </c:pt>
                <c:pt idx="232">
                  <c:v>40533</c:v>
                </c:pt>
                <c:pt idx="233">
                  <c:v>40534</c:v>
                </c:pt>
                <c:pt idx="234">
                  <c:v>40535</c:v>
                </c:pt>
                <c:pt idx="235">
                  <c:v>40536</c:v>
                </c:pt>
                <c:pt idx="236">
                  <c:v>40539</c:v>
                </c:pt>
                <c:pt idx="237">
                  <c:v>40540</c:v>
                </c:pt>
                <c:pt idx="238">
                  <c:v>40541</c:v>
                </c:pt>
                <c:pt idx="239">
                  <c:v>40542</c:v>
                </c:pt>
                <c:pt idx="240">
                  <c:v>40543</c:v>
                </c:pt>
                <c:pt idx="241">
                  <c:v>40548</c:v>
                </c:pt>
                <c:pt idx="242">
                  <c:v>40549</c:v>
                </c:pt>
                <c:pt idx="243">
                  <c:v>40553</c:v>
                </c:pt>
                <c:pt idx="244">
                  <c:v>40554</c:v>
                </c:pt>
                <c:pt idx="245">
                  <c:v>40555</c:v>
                </c:pt>
                <c:pt idx="246">
                  <c:v>40556</c:v>
                </c:pt>
                <c:pt idx="247">
                  <c:v>40557</c:v>
                </c:pt>
                <c:pt idx="248">
                  <c:v>40560</c:v>
                </c:pt>
                <c:pt idx="249">
                  <c:v>40561</c:v>
                </c:pt>
                <c:pt idx="250">
                  <c:v>40562</c:v>
                </c:pt>
                <c:pt idx="251">
                  <c:v>40563</c:v>
                </c:pt>
                <c:pt idx="252">
                  <c:v>40564</c:v>
                </c:pt>
                <c:pt idx="253">
                  <c:v>40567</c:v>
                </c:pt>
                <c:pt idx="254">
                  <c:v>40568</c:v>
                </c:pt>
                <c:pt idx="255">
                  <c:v>40569</c:v>
                </c:pt>
                <c:pt idx="256">
                  <c:v>40570</c:v>
                </c:pt>
                <c:pt idx="257">
                  <c:v>40571</c:v>
                </c:pt>
                <c:pt idx="258">
                  <c:v>40574</c:v>
                </c:pt>
                <c:pt idx="259">
                  <c:v>40575</c:v>
                </c:pt>
                <c:pt idx="260">
                  <c:v>40576</c:v>
                </c:pt>
                <c:pt idx="261">
                  <c:v>40577</c:v>
                </c:pt>
                <c:pt idx="262">
                  <c:v>40578</c:v>
                </c:pt>
                <c:pt idx="263">
                  <c:v>40581</c:v>
                </c:pt>
                <c:pt idx="264">
                  <c:v>40582</c:v>
                </c:pt>
                <c:pt idx="265">
                  <c:v>40583</c:v>
                </c:pt>
                <c:pt idx="266">
                  <c:v>40584</c:v>
                </c:pt>
                <c:pt idx="267">
                  <c:v>40585</c:v>
                </c:pt>
                <c:pt idx="268">
                  <c:v>40588</c:v>
                </c:pt>
                <c:pt idx="269">
                  <c:v>40589</c:v>
                </c:pt>
                <c:pt idx="270">
                  <c:v>40590</c:v>
                </c:pt>
                <c:pt idx="271">
                  <c:v>40591</c:v>
                </c:pt>
                <c:pt idx="272">
                  <c:v>40592</c:v>
                </c:pt>
                <c:pt idx="273">
                  <c:v>40595</c:v>
                </c:pt>
                <c:pt idx="274">
                  <c:v>40596</c:v>
                </c:pt>
                <c:pt idx="275">
                  <c:v>40597</c:v>
                </c:pt>
                <c:pt idx="276">
                  <c:v>40598</c:v>
                </c:pt>
                <c:pt idx="277">
                  <c:v>40599</c:v>
                </c:pt>
                <c:pt idx="278">
                  <c:v>40602</c:v>
                </c:pt>
                <c:pt idx="279">
                  <c:v>40603</c:v>
                </c:pt>
                <c:pt idx="280">
                  <c:v>40604</c:v>
                </c:pt>
                <c:pt idx="281">
                  <c:v>40605</c:v>
                </c:pt>
                <c:pt idx="282">
                  <c:v>40606</c:v>
                </c:pt>
                <c:pt idx="283">
                  <c:v>40607</c:v>
                </c:pt>
                <c:pt idx="284">
                  <c:v>40611</c:v>
                </c:pt>
                <c:pt idx="285">
                  <c:v>40612</c:v>
                </c:pt>
                <c:pt idx="286">
                  <c:v>40613</c:v>
                </c:pt>
                <c:pt idx="287">
                  <c:v>40616</c:v>
                </c:pt>
                <c:pt idx="288">
                  <c:v>40617</c:v>
                </c:pt>
                <c:pt idx="289">
                  <c:v>40618</c:v>
                </c:pt>
                <c:pt idx="290">
                  <c:v>40619</c:v>
                </c:pt>
                <c:pt idx="291">
                  <c:v>40620</c:v>
                </c:pt>
                <c:pt idx="292">
                  <c:v>40626</c:v>
                </c:pt>
                <c:pt idx="293">
                  <c:v>40627</c:v>
                </c:pt>
                <c:pt idx="294">
                  <c:v>40630</c:v>
                </c:pt>
                <c:pt idx="295">
                  <c:v>40631</c:v>
                </c:pt>
                <c:pt idx="296">
                  <c:v>40632</c:v>
                </c:pt>
                <c:pt idx="297">
                  <c:v>40633</c:v>
                </c:pt>
                <c:pt idx="298">
                  <c:v>40634</c:v>
                </c:pt>
                <c:pt idx="299">
                  <c:v>40637</c:v>
                </c:pt>
                <c:pt idx="300">
                  <c:v>40638</c:v>
                </c:pt>
                <c:pt idx="301">
                  <c:v>40639</c:v>
                </c:pt>
                <c:pt idx="302">
                  <c:v>40640</c:v>
                </c:pt>
                <c:pt idx="303">
                  <c:v>40641</c:v>
                </c:pt>
                <c:pt idx="304">
                  <c:v>40644</c:v>
                </c:pt>
                <c:pt idx="305">
                  <c:v>40645</c:v>
                </c:pt>
                <c:pt idx="306">
                  <c:v>40647</c:v>
                </c:pt>
                <c:pt idx="307">
                  <c:v>40648</c:v>
                </c:pt>
                <c:pt idx="308">
                  <c:v>40651</c:v>
                </c:pt>
                <c:pt idx="309">
                  <c:v>40652</c:v>
                </c:pt>
                <c:pt idx="310">
                  <c:v>40653</c:v>
                </c:pt>
                <c:pt idx="311">
                  <c:v>40654</c:v>
                </c:pt>
                <c:pt idx="312">
                  <c:v>40655</c:v>
                </c:pt>
                <c:pt idx="313">
                  <c:v>40658</c:v>
                </c:pt>
                <c:pt idx="314">
                  <c:v>40659</c:v>
                </c:pt>
                <c:pt idx="315">
                  <c:v>40660</c:v>
                </c:pt>
                <c:pt idx="316">
                  <c:v>40661</c:v>
                </c:pt>
                <c:pt idx="317">
                  <c:v>40662</c:v>
                </c:pt>
                <c:pt idx="318">
                  <c:v>40666</c:v>
                </c:pt>
                <c:pt idx="319">
                  <c:v>40667</c:v>
                </c:pt>
                <c:pt idx="320">
                  <c:v>40668</c:v>
                </c:pt>
                <c:pt idx="321">
                  <c:v>40669</c:v>
                </c:pt>
                <c:pt idx="322">
                  <c:v>40673</c:v>
                </c:pt>
                <c:pt idx="323">
                  <c:v>40674</c:v>
                </c:pt>
                <c:pt idx="324">
                  <c:v>40675</c:v>
                </c:pt>
                <c:pt idx="325">
                  <c:v>40676</c:v>
                </c:pt>
                <c:pt idx="326">
                  <c:v>40679</c:v>
                </c:pt>
                <c:pt idx="327">
                  <c:v>40680</c:v>
                </c:pt>
                <c:pt idx="328">
                  <c:v>40681</c:v>
                </c:pt>
                <c:pt idx="329">
                  <c:v>40682</c:v>
                </c:pt>
                <c:pt idx="330">
                  <c:v>40683</c:v>
                </c:pt>
                <c:pt idx="331">
                  <c:v>40686</c:v>
                </c:pt>
                <c:pt idx="332">
                  <c:v>40687</c:v>
                </c:pt>
                <c:pt idx="333">
                  <c:v>40688</c:v>
                </c:pt>
                <c:pt idx="334">
                  <c:v>40689</c:v>
                </c:pt>
                <c:pt idx="335">
                  <c:v>40690</c:v>
                </c:pt>
                <c:pt idx="336">
                  <c:v>40693</c:v>
                </c:pt>
                <c:pt idx="337">
                  <c:v>40694</c:v>
                </c:pt>
                <c:pt idx="338">
                  <c:v>40695</c:v>
                </c:pt>
                <c:pt idx="339">
                  <c:v>40696</c:v>
                </c:pt>
                <c:pt idx="340">
                  <c:v>40697</c:v>
                </c:pt>
                <c:pt idx="341">
                  <c:v>40700</c:v>
                </c:pt>
                <c:pt idx="342">
                  <c:v>40701</c:v>
                </c:pt>
                <c:pt idx="343">
                  <c:v>40702</c:v>
                </c:pt>
                <c:pt idx="344">
                  <c:v>40703</c:v>
                </c:pt>
                <c:pt idx="345">
                  <c:v>40704</c:v>
                </c:pt>
                <c:pt idx="346">
                  <c:v>40707</c:v>
                </c:pt>
                <c:pt idx="347">
                  <c:v>40708</c:v>
                </c:pt>
                <c:pt idx="348">
                  <c:v>40709</c:v>
                </c:pt>
                <c:pt idx="349">
                  <c:v>40710</c:v>
                </c:pt>
                <c:pt idx="350">
                  <c:v>40711</c:v>
                </c:pt>
                <c:pt idx="351">
                  <c:v>40714</c:v>
                </c:pt>
                <c:pt idx="352">
                  <c:v>40715</c:v>
                </c:pt>
                <c:pt idx="353">
                  <c:v>40716</c:v>
                </c:pt>
                <c:pt idx="354">
                  <c:v>40717</c:v>
                </c:pt>
                <c:pt idx="355">
                  <c:v>40718</c:v>
                </c:pt>
                <c:pt idx="356">
                  <c:v>40721</c:v>
                </c:pt>
                <c:pt idx="357">
                  <c:v>40722</c:v>
                </c:pt>
                <c:pt idx="358">
                  <c:v>40723</c:v>
                </c:pt>
                <c:pt idx="359">
                  <c:v>40724</c:v>
                </c:pt>
                <c:pt idx="360">
                  <c:v>40725</c:v>
                </c:pt>
                <c:pt idx="361">
                  <c:v>40728</c:v>
                </c:pt>
                <c:pt idx="362">
                  <c:v>40729</c:v>
                </c:pt>
                <c:pt idx="363">
                  <c:v>40731</c:v>
                </c:pt>
                <c:pt idx="364">
                  <c:v>40732</c:v>
                </c:pt>
                <c:pt idx="365">
                  <c:v>40735</c:v>
                </c:pt>
                <c:pt idx="366">
                  <c:v>40736</c:v>
                </c:pt>
                <c:pt idx="367">
                  <c:v>40737</c:v>
                </c:pt>
                <c:pt idx="368">
                  <c:v>40738</c:v>
                </c:pt>
                <c:pt idx="369">
                  <c:v>40739</c:v>
                </c:pt>
                <c:pt idx="370">
                  <c:v>40742</c:v>
                </c:pt>
                <c:pt idx="371">
                  <c:v>40743</c:v>
                </c:pt>
                <c:pt idx="372">
                  <c:v>40744</c:v>
                </c:pt>
                <c:pt idx="373">
                  <c:v>40745</c:v>
                </c:pt>
                <c:pt idx="374">
                  <c:v>40746</c:v>
                </c:pt>
                <c:pt idx="375">
                  <c:v>40749</c:v>
                </c:pt>
                <c:pt idx="376">
                  <c:v>40750</c:v>
                </c:pt>
                <c:pt idx="377">
                  <c:v>40751</c:v>
                </c:pt>
                <c:pt idx="378">
                  <c:v>40752</c:v>
                </c:pt>
                <c:pt idx="379">
                  <c:v>40753</c:v>
                </c:pt>
                <c:pt idx="380">
                  <c:v>40756</c:v>
                </c:pt>
                <c:pt idx="381">
                  <c:v>40757</c:v>
                </c:pt>
                <c:pt idx="382">
                  <c:v>40758</c:v>
                </c:pt>
                <c:pt idx="383">
                  <c:v>40759</c:v>
                </c:pt>
                <c:pt idx="384">
                  <c:v>40760</c:v>
                </c:pt>
                <c:pt idx="385">
                  <c:v>40763</c:v>
                </c:pt>
                <c:pt idx="386">
                  <c:v>40764</c:v>
                </c:pt>
                <c:pt idx="387">
                  <c:v>40765</c:v>
                </c:pt>
                <c:pt idx="388">
                  <c:v>40766</c:v>
                </c:pt>
                <c:pt idx="389">
                  <c:v>40767</c:v>
                </c:pt>
                <c:pt idx="390">
                  <c:v>40770</c:v>
                </c:pt>
                <c:pt idx="391">
                  <c:v>40771</c:v>
                </c:pt>
                <c:pt idx="392">
                  <c:v>40772</c:v>
                </c:pt>
                <c:pt idx="393">
                  <c:v>40773</c:v>
                </c:pt>
                <c:pt idx="394">
                  <c:v>40774</c:v>
                </c:pt>
                <c:pt idx="395">
                  <c:v>40777</c:v>
                </c:pt>
                <c:pt idx="396">
                  <c:v>40778</c:v>
                </c:pt>
                <c:pt idx="397">
                  <c:v>40779</c:v>
                </c:pt>
                <c:pt idx="398">
                  <c:v>40780</c:v>
                </c:pt>
                <c:pt idx="399">
                  <c:v>40781</c:v>
                </c:pt>
                <c:pt idx="400">
                  <c:v>40782</c:v>
                </c:pt>
                <c:pt idx="401">
                  <c:v>40786</c:v>
                </c:pt>
                <c:pt idx="402">
                  <c:v>40787</c:v>
                </c:pt>
                <c:pt idx="403">
                  <c:v>40788</c:v>
                </c:pt>
                <c:pt idx="404">
                  <c:v>40791</c:v>
                </c:pt>
                <c:pt idx="405">
                  <c:v>40792</c:v>
                </c:pt>
                <c:pt idx="406">
                  <c:v>40793</c:v>
                </c:pt>
                <c:pt idx="407">
                  <c:v>40794</c:v>
                </c:pt>
                <c:pt idx="408">
                  <c:v>40795</c:v>
                </c:pt>
                <c:pt idx="409">
                  <c:v>40798</c:v>
                </c:pt>
                <c:pt idx="410">
                  <c:v>40799</c:v>
                </c:pt>
                <c:pt idx="411">
                  <c:v>40800</c:v>
                </c:pt>
                <c:pt idx="412">
                  <c:v>40801</c:v>
                </c:pt>
                <c:pt idx="413">
                  <c:v>40802</c:v>
                </c:pt>
                <c:pt idx="414">
                  <c:v>40805</c:v>
                </c:pt>
                <c:pt idx="415">
                  <c:v>40806</c:v>
                </c:pt>
                <c:pt idx="416">
                  <c:v>40807</c:v>
                </c:pt>
                <c:pt idx="417">
                  <c:v>40808</c:v>
                </c:pt>
                <c:pt idx="418">
                  <c:v>40809</c:v>
                </c:pt>
                <c:pt idx="419">
                  <c:v>40812</c:v>
                </c:pt>
                <c:pt idx="420">
                  <c:v>40813</c:v>
                </c:pt>
                <c:pt idx="421">
                  <c:v>40814</c:v>
                </c:pt>
                <c:pt idx="422">
                  <c:v>40815</c:v>
                </c:pt>
                <c:pt idx="423">
                  <c:v>40816</c:v>
                </c:pt>
                <c:pt idx="424">
                  <c:v>40819</c:v>
                </c:pt>
                <c:pt idx="425">
                  <c:v>40820</c:v>
                </c:pt>
                <c:pt idx="426">
                  <c:v>40821</c:v>
                </c:pt>
                <c:pt idx="427">
                  <c:v>40822</c:v>
                </c:pt>
                <c:pt idx="428">
                  <c:v>40823</c:v>
                </c:pt>
                <c:pt idx="429">
                  <c:v>40827</c:v>
                </c:pt>
                <c:pt idx="430">
                  <c:v>40828</c:v>
                </c:pt>
                <c:pt idx="431">
                  <c:v>40829</c:v>
                </c:pt>
                <c:pt idx="432">
                  <c:v>40830</c:v>
                </c:pt>
                <c:pt idx="433">
                  <c:v>40833</c:v>
                </c:pt>
                <c:pt idx="434">
                  <c:v>40834</c:v>
                </c:pt>
                <c:pt idx="435">
                  <c:v>40835</c:v>
                </c:pt>
                <c:pt idx="436">
                  <c:v>40836</c:v>
                </c:pt>
                <c:pt idx="437">
                  <c:v>40837</c:v>
                </c:pt>
                <c:pt idx="438">
                  <c:v>40840</c:v>
                </c:pt>
                <c:pt idx="439">
                  <c:v>40841</c:v>
                </c:pt>
                <c:pt idx="440">
                  <c:v>40842</c:v>
                </c:pt>
                <c:pt idx="441">
                  <c:v>40843</c:v>
                </c:pt>
                <c:pt idx="442">
                  <c:v>40844</c:v>
                </c:pt>
                <c:pt idx="443">
                  <c:v>40847</c:v>
                </c:pt>
                <c:pt idx="444">
                  <c:v>40848</c:v>
                </c:pt>
                <c:pt idx="445">
                  <c:v>40849</c:v>
                </c:pt>
                <c:pt idx="446">
                  <c:v>40850</c:v>
                </c:pt>
                <c:pt idx="447">
                  <c:v>40851</c:v>
                </c:pt>
                <c:pt idx="448">
                  <c:v>40854</c:v>
                </c:pt>
                <c:pt idx="449">
                  <c:v>40855</c:v>
                </c:pt>
                <c:pt idx="450">
                  <c:v>40856</c:v>
                </c:pt>
                <c:pt idx="451">
                  <c:v>40857</c:v>
                </c:pt>
                <c:pt idx="452">
                  <c:v>40861</c:v>
                </c:pt>
                <c:pt idx="453">
                  <c:v>40862</c:v>
                </c:pt>
                <c:pt idx="454">
                  <c:v>40863</c:v>
                </c:pt>
                <c:pt idx="455">
                  <c:v>40864</c:v>
                </c:pt>
                <c:pt idx="456">
                  <c:v>40865</c:v>
                </c:pt>
                <c:pt idx="457">
                  <c:v>40868</c:v>
                </c:pt>
                <c:pt idx="458">
                  <c:v>40869</c:v>
                </c:pt>
                <c:pt idx="459">
                  <c:v>40870</c:v>
                </c:pt>
                <c:pt idx="460">
                  <c:v>40872</c:v>
                </c:pt>
                <c:pt idx="461">
                  <c:v>40875</c:v>
                </c:pt>
                <c:pt idx="462">
                  <c:v>40876</c:v>
                </c:pt>
                <c:pt idx="463">
                  <c:v>40877</c:v>
                </c:pt>
                <c:pt idx="464">
                  <c:v>40878</c:v>
                </c:pt>
                <c:pt idx="465">
                  <c:v>40879</c:v>
                </c:pt>
                <c:pt idx="466">
                  <c:v>40882</c:v>
                </c:pt>
                <c:pt idx="467">
                  <c:v>40883</c:v>
                </c:pt>
                <c:pt idx="468">
                  <c:v>40884</c:v>
                </c:pt>
                <c:pt idx="469">
                  <c:v>40885</c:v>
                </c:pt>
                <c:pt idx="470">
                  <c:v>40886</c:v>
                </c:pt>
                <c:pt idx="471">
                  <c:v>40889</c:v>
                </c:pt>
                <c:pt idx="472">
                  <c:v>40890</c:v>
                </c:pt>
                <c:pt idx="473">
                  <c:v>40891</c:v>
                </c:pt>
                <c:pt idx="474">
                  <c:v>40892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40907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40925</c:v>
                </c:pt>
                <c:pt idx="492">
                  <c:v>40926</c:v>
                </c:pt>
                <c:pt idx="493">
                  <c:v>40927</c:v>
                </c:pt>
                <c:pt idx="494">
                  <c:v>40928</c:v>
                </c:pt>
                <c:pt idx="495">
                  <c:v>40931</c:v>
                </c:pt>
                <c:pt idx="496">
                  <c:v>40932</c:v>
                </c:pt>
                <c:pt idx="497">
                  <c:v>40933</c:v>
                </c:pt>
                <c:pt idx="498">
                  <c:v>40934</c:v>
                </c:pt>
                <c:pt idx="499">
                  <c:v>40935</c:v>
                </c:pt>
                <c:pt idx="500">
                  <c:v>40938</c:v>
                </c:pt>
                <c:pt idx="501">
                  <c:v>40939</c:v>
                </c:pt>
                <c:pt idx="502">
                  <c:v>40940</c:v>
                </c:pt>
                <c:pt idx="503">
                  <c:v>40941</c:v>
                </c:pt>
                <c:pt idx="504">
                  <c:v>40942</c:v>
                </c:pt>
                <c:pt idx="505">
                  <c:v>40945</c:v>
                </c:pt>
                <c:pt idx="506">
                  <c:v>40946</c:v>
                </c:pt>
                <c:pt idx="507">
                  <c:v>40947</c:v>
                </c:pt>
                <c:pt idx="508">
                  <c:v>40948</c:v>
                </c:pt>
                <c:pt idx="509">
                  <c:v>40949</c:v>
                </c:pt>
                <c:pt idx="510">
                  <c:v>40952</c:v>
                </c:pt>
                <c:pt idx="511">
                  <c:v>40953</c:v>
                </c:pt>
                <c:pt idx="512">
                  <c:v>40954</c:v>
                </c:pt>
                <c:pt idx="513">
                  <c:v>40955</c:v>
                </c:pt>
                <c:pt idx="514">
                  <c:v>40956</c:v>
                </c:pt>
                <c:pt idx="515">
                  <c:v>40960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40980</c:v>
                </c:pt>
                <c:pt idx="528">
                  <c:v>40981</c:v>
                </c:pt>
                <c:pt idx="529">
                  <c:v>40982</c:v>
                </c:pt>
                <c:pt idx="530">
                  <c:v>40983</c:v>
                </c:pt>
                <c:pt idx="531">
                  <c:v>40984</c:v>
                </c:pt>
                <c:pt idx="532">
                  <c:v>40987</c:v>
                </c:pt>
                <c:pt idx="533">
                  <c:v>40988</c:v>
                </c:pt>
                <c:pt idx="534">
                  <c:v>40994</c:v>
                </c:pt>
                <c:pt idx="535">
                  <c:v>40995</c:v>
                </c:pt>
                <c:pt idx="536">
                  <c:v>40996</c:v>
                </c:pt>
                <c:pt idx="537">
                  <c:v>40997</c:v>
                </c:pt>
                <c:pt idx="538">
                  <c:v>40998</c:v>
                </c:pt>
                <c:pt idx="539">
                  <c:v>41001</c:v>
                </c:pt>
                <c:pt idx="540">
                  <c:v>41002</c:v>
                </c:pt>
                <c:pt idx="541">
                  <c:v>41003</c:v>
                </c:pt>
                <c:pt idx="542">
                  <c:v>41004</c:v>
                </c:pt>
                <c:pt idx="543">
                  <c:v>41005</c:v>
                </c:pt>
                <c:pt idx="544">
                  <c:v>41008</c:v>
                </c:pt>
                <c:pt idx="545">
                  <c:v>41009</c:v>
                </c:pt>
                <c:pt idx="546">
                  <c:v>41010</c:v>
                </c:pt>
                <c:pt idx="547">
                  <c:v>41011</c:v>
                </c:pt>
                <c:pt idx="548">
                  <c:v>41012</c:v>
                </c:pt>
                <c:pt idx="549">
                  <c:v>41015</c:v>
                </c:pt>
                <c:pt idx="550">
                  <c:v>41016</c:v>
                </c:pt>
                <c:pt idx="551">
                  <c:v>41017</c:v>
                </c:pt>
                <c:pt idx="552">
                  <c:v>41018</c:v>
                </c:pt>
                <c:pt idx="553">
                  <c:v>41019</c:v>
                </c:pt>
                <c:pt idx="554">
                  <c:v>41022</c:v>
                </c:pt>
                <c:pt idx="555">
                  <c:v>41023</c:v>
                </c:pt>
                <c:pt idx="556">
                  <c:v>41024</c:v>
                </c:pt>
                <c:pt idx="557">
                  <c:v>41025</c:v>
                </c:pt>
                <c:pt idx="558">
                  <c:v>41026</c:v>
                </c:pt>
                <c:pt idx="559">
                  <c:v>41031</c:v>
                </c:pt>
                <c:pt idx="560">
                  <c:v>41032</c:v>
                </c:pt>
                <c:pt idx="561">
                  <c:v>41033</c:v>
                </c:pt>
                <c:pt idx="562">
                  <c:v>41036</c:v>
                </c:pt>
                <c:pt idx="563">
                  <c:v>41037</c:v>
                </c:pt>
                <c:pt idx="564">
                  <c:v>41039</c:v>
                </c:pt>
                <c:pt idx="565">
                  <c:v>41040</c:v>
                </c:pt>
                <c:pt idx="566">
                  <c:v>41043</c:v>
                </c:pt>
                <c:pt idx="567">
                  <c:v>41044</c:v>
                </c:pt>
                <c:pt idx="568">
                  <c:v>41045</c:v>
                </c:pt>
                <c:pt idx="569">
                  <c:v>41046</c:v>
                </c:pt>
                <c:pt idx="570">
                  <c:v>41047</c:v>
                </c:pt>
                <c:pt idx="571">
                  <c:v>41050</c:v>
                </c:pt>
                <c:pt idx="572">
                  <c:v>41051</c:v>
                </c:pt>
                <c:pt idx="573">
                  <c:v>41052</c:v>
                </c:pt>
                <c:pt idx="574">
                  <c:v>41053</c:v>
                </c:pt>
                <c:pt idx="575">
                  <c:v>41054</c:v>
                </c:pt>
                <c:pt idx="576">
                  <c:v>41058</c:v>
                </c:pt>
                <c:pt idx="577">
                  <c:v>41059</c:v>
                </c:pt>
                <c:pt idx="578">
                  <c:v>41060</c:v>
                </c:pt>
                <c:pt idx="579">
                  <c:v>41061</c:v>
                </c:pt>
                <c:pt idx="580">
                  <c:v>41064</c:v>
                </c:pt>
                <c:pt idx="581">
                  <c:v>41065</c:v>
                </c:pt>
                <c:pt idx="582">
                  <c:v>41066</c:v>
                </c:pt>
                <c:pt idx="583">
                  <c:v>41067</c:v>
                </c:pt>
                <c:pt idx="584">
                  <c:v>41068</c:v>
                </c:pt>
                <c:pt idx="585">
                  <c:v>41071</c:v>
                </c:pt>
                <c:pt idx="586">
                  <c:v>41072</c:v>
                </c:pt>
                <c:pt idx="587">
                  <c:v>41073</c:v>
                </c:pt>
                <c:pt idx="588">
                  <c:v>41074</c:v>
                </c:pt>
                <c:pt idx="589">
                  <c:v>41075</c:v>
                </c:pt>
                <c:pt idx="590">
                  <c:v>41078</c:v>
                </c:pt>
                <c:pt idx="591">
                  <c:v>41079</c:v>
                </c:pt>
                <c:pt idx="592">
                  <c:v>41080</c:v>
                </c:pt>
                <c:pt idx="593">
                  <c:v>41081</c:v>
                </c:pt>
                <c:pt idx="594">
                  <c:v>41082</c:v>
                </c:pt>
                <c:pt idx="595">
                  <c:v>41085</c:v>
                </c:pt>
                <c:pt idx="596">
                  <c:v>41086</c:v>
                </c:pt>
                <c:pt idx="597">
                  <c:v>41087</c:v>
                </c:pt>
                <c:pt idx="598">
                  <c:v>41088</c:v>
                </c:pt>
                <c:pt idx="599">
                  <c:v>41089</c:v>
                </c:pt>
                <c:pt idx="600">
                  <c:v>41092</c:v>
                </c:pt>
                <c:pt idx="601">
                  <c:v>41093</c:v>
                </c:pt>
                <c:pt idx="602">
                  <c:v>41095</c:v>
                </c:pt>
                <c:pt idx="603">
                  <c:v>41099</c:v>
                </c:pt>
                <c:pt idx="604">
                  <c:v>41100</c:v>
                </c:pt>
                <c:pt idx="605">
                  <c:v>41101</c:v>
                </c:pt>
                <c:pt idx="606">
                  <c:v>41102</c:v>
                </c:pt>
                <c:pt idx="607">
                  <c:v>41103</c:v>
                </c:pt>
                <c:pt idx="608">
                  <c:v>41106</c:v>
                </c:pt>
                <c:pt idx="609">
                  <c:v>41107</c:v>
                </c:pt>
                <c:pt idx="610">
                  <c:v>41108</c:v>
                </c:pt>
                <c:pt idx="611">
                  <c:v>41109</c:v>
                </c:pt>
                <c:pt idx="612">
                  <c:v>41110</c:v>
                </c:pt>
                <c:pt idx="613">
                  <c:v>41113</c:v>
                </c:pt>
                <c:pt idx="614">
                  <c:v>41114</c:v>
                </c:pt>
                <c:pt idx="615">
                  <c:v>41115</c:v>
                </c:pt>
                <c:pt idx="616">
                  <c:v>41116</c:v>
                </c:pt>
                <c:pt idx="617">
                  <c:v>41117</c:v>
                </c:pt>
                <c:pt idx="618">
                  <c:v>41120</c:v>
                </c:pt>
                <c:pt idx="619">
                  <c:v>41121</c:v>
                </c:pt>
                <c:pt idx="620">
                  <c:v>41122</c:v>
                </c:pt>
                <c:pt idx="621">
                  <c:v>41123</c:v>
                </c:pt>
                <c:pt idx="622">
                  <c:v>41124</c:v>
                </c:pt>
                <c:pt idx="623">
                  <c:v>41127</c:v>
                </c:pt>
                <c:pt idx="624">
                  <c:v>41128</c:v>
                </c:pt>
                <c:pt idx="625">
                  <c:v>41129</c:v>
                </c:pt>
                <c:pt idx="626">
                  <c:v>41130</c:v>
                </c:pt>
                <c:pt idx="627">
                  <c:v>41131</c:v>
                </c:pt>
                <c:pt idx="628">
                  <c:v>41134</c:v>
                </c:pt>
                <c:pt idx="629">
                  <c:v>41135</c:v>
                </c:pt>
                <c:pt idx="630">
                  <c:v>41136</c:v>
                </c:pt>
                <c:pt idx="631">
                  <c:v>41137</c:v>
                </c:pt>
                <c:pt idx="632">
                  <c:v>41138</c:v>
                </c:pt>
                <c:pt idx="633">
                  <c:v>41141</c:v>
                </c:pt>
                <c:pt idx="634">
                  <c:v>41142</c:v>
                </c:pt>
                <c:pt idx="635">
                  <c:v>41143</c:v>
                </c:pt>
                <c:pt idx="636">
                  <c:v>41144</c:v>
                </c:pt>
                <c:pt idx="637">
                  <c:v>41145</c:v>
                </c:pt>
                <c:pt idx="638">
                  <c:v>41148</c:v>
                </c:pt>
                <c:pt idx="639">
                  <c:v>41149</c:v>
                </c:pt>
                <c:pt idx="640">
                  <c:v>41150</c:v>
                </c:pt>
                <c:pt idx="641">
                  <c:v>41152</c:v>
                </c:pt>
                <c:pt idx="642">
                  <c:v>41156</c:v>
                </c:pt>
                <c:pt idx="643">
                  <c:v>41157</c:v>
                </c:pt>
                <c:pt idx="644">
                  <c:v>41158</c:v>
                </c:pt>
                <c:pt idx="645">
                  <c:v>41159</c:v>
                </c:pt>
                <c:pt idx="646">
                  <c:v>41162</c:v>
                </c:pt>
                <c:pt idx="647">
                  <c:v>41163</c:v>
                </c:pt>
                <c:pt idx="648">
                  <c:v>41164</c:v>
                </c:pt>
                <c:pt idx="649">
                  <c:v>41165</c:v>
                </c:pt>
                <c:pt idx="650">
                  <c:v>41166</c:v>
                </c:pt>
                <c:pt idx="651">
                  <c:v>41169</c:v>
                </c:pt>
                <c:pt idx="652">
                  <c:v>41170</c:v>
                </c:pt>
                <c:pt idx="653">
                  <c:v>41171</c:v>
                </c:pt>
                <c:pt idx="654">
                  <c:v>41172</c:v>
                </c:pt>
                <c:pt idx="655">
                  <c:v>41173</c:v>
                </c:pt>
                <c:pt idx="656">
                  <c:v>41176</c:v>
                </c:pt>
                <c:pt idx="657">
                  <c:v>41177</c:v>
                </c:pt>
                <c:pt idx="658">
                  <c:v>41178</c:v>
                </c:pt>
                <c:pt idx="659">
                  <c:v>41179</c:v>
                </c:pt>
                <c:pt idx="660">
                  <c:v>41180</c:v>
                </c:pt>
              </c:numCache>
            </c:numRef>
          </c:cat>
          <c:val>
            <c:numRef>
              <c:f>'График 2.3.4'!$C$5:$C$665</c:f>
              <c:numCache>
                <c:formatCode>0.00</c:formatCode>
                <c:ptCount val="661"/>
                <c:pt idx="0">
                  <c:v>-0.27943119554078577</c:v>
                </c:pt>
                <c:pt idx="1">
                  <c:v>-0.65349657916366177</c:v>
                </c:pt>
                <c:pt idx="2">
                  <c:v>-9.4055016415455051E-2</c:v>
                </c:pt>
                <c:pt idx="3">
                  <c:v>2.4311551660869124E-3</c:v>
                </c:pt>
                <c:pt idx="4">
                  <c:v>7.4031609806305826E-3</c:v>
                </c:pt>
                <c:pt idx="5">
                  <c:v>9.073582829241604E-2</c:v>
                </c:pt>
                <c:pt idx="6">
                  <c:v>-0.47409016644554691</c:v>
                </c:pt>
                <c:pt idx="7">
                  <c:v>-0.43301908304637232</c:v>
                </c:pt>
                <c:pt idx="8">
                  <c:v>-0.28177618979038932</c:v>
                </c:pt>
                <c:pt idx="9">
                  <c:v>-0.14688739473365509</c:v>
                </c:pt>
                <c:pt idx="10">
                  <c:v>-6.9214643873133183E-2</c:v>
                </c:pt>
                <c:pt idx="11">
                  <c:v>0.11789946748931839</c:v>
                </c:pt>
                <c:pt idx="12">
                  <c:v>3.7795325126607451E-2</c:v>
                </c:pt>
                <c:pt idx="13">
                  <c:v>0.17670209507911749</c:v>
                </c:pt>
                <c:pt idx="14">
                  <c:v>-3.9473879312100876E-2</c:v>
                </c:pt>
                <c:pt idx="15">
                  <c:v>-0.22093390473663141</c:v>
                </c:pt>
                <c:pt idx="16">
                  <c:v>0.20010759801216008</c:v>
                </c:pt>
                <c:pt idx="17">
                  <c:v>-4.1138306838304772E-3</c:v>
                </c:pt>
                <c:pt idx="18">
                  <c:v>2.3203180155233538E-2</c:v>
                </c:pt>
                <c:pt idx="19">
                  <c:v>-0.19757839548767031</c:v>
                </c:pt>
                <c:pt idx="20">
                  <c:v>9.1376460485801614E-2</c:v>
                </c:pt>
                <c:pt idx="21">
                  <c:v>0.2369902904240358</c:v>
                </c:pt>
                <c:pt idx="22">
                  <c:v>-0.21452176834666248</c:v>
                </c:pt>
                <c:pt idx="23">
                  <c:v>0.10603785728493383</c:v>
                </c:pt>
                <c:pt idx="24">
                  <c:v>-0.26486354941246915</c:v>
                </c:pt>
                <c:pt idx="25">
                  <c:v>3.2456261987433288E-4</c:v>
                </c:pt>
                <c:pt idx="26">
                  <c:v>4.4529191633955884E-2</c:v>
                </c:pt>
                <c:pt idx="27">
                  <c:v>-0.25617985926955777</c:v>
                </c:pt>
                <c:pt idx="28">
                  <c:v>-0.19524434277125607</c:v>
                </c:pt>
                <c:pt idx="29">
                  <c:v>0.17935651880470158</c:v>
                </c:pt>
                <c:pt idx="30">
                  <c:v>-0.23609392722914815</c:v>
                </c:pt>
                <c:pt idx="31">
                  <c:v>-0.52573811263183068</c:v>
                </c:pt>
                <c:pt idx="32">
                  <c:v>-0.7618630028910981</c:v>
                </c:pt>
                <c:pt idx="33">
                  <c:v>-4.6320611487346827E-2</c:v>
                </c:pt>
                <c:pt idx="34">
                  <c:v>2.7162367261012593E-3</c:v>
                </c:pt>
                <c:pt idx="35">
                  <c:v>-8.1079999909408659E-2</c:v>
                </c:pt>
                <c:pt idx="36">
                  <c:v>0.19560278288140207</c:v>
                </c:pt>
                <c:pt idx="37">
                  <c:v>-1.6492541494308038E-2</c:v>
                </c:pt>
                <c:pt idx="38">
                  <c:v>0.15019696659093812</c:v>
                </c:pt>
                <c:pt idx="39">
                  <c:v>3.8117353777287082E-2</c:v>
                </c:pt>
                <c:pt idx="40">
                  <c:v>-3.1080041569482214E-2</c:v>
                </c:pt>
                <c:pt idx="41">
                  <c:v>7.4376407060999003E-2</c:v>
                </c:pt>
                <c:pt idx="42">
                  <c:v>0.12427636641464297</c:v>
                </c:pt>
                <c:pt idx="43">
                  <c:v>0.10699320982017853</c:v>
                </c:pt>
                <c:pt idx="44">
                  <c:v>0.13576688324817515</c:v>
                </c:pt>
                <c:pt idx="45">
                  <c:v>0.3028690103701302</c:v>
                </c:pt>
                <c:pt idx="46">
                  <c:v>8.2907003239525365E-2</c:v>
                </c:pt>
                <c:pt idx="47">
                  <c:v>0.20669348602770915</c:v>
                </c:pt>
                <c:pt idx="48">
                  <c:v>0.10462669597272974</c:v>
                </c:pt>
                <c:pt idx="49">
                  <c:v>-0.24467804273780946</c:v>
                </c:pt>
                <c:pt idx="50">
                  <c:v>-7.3781355629884984E-2</c:v>
                </c:pt>
                <c:pt idx="51">
                  <c:v>0.14310870251698452</c:v>
                </c:pt>
                <c:pt idx="52">
                  <c:v>-0.10554281623990397</c:v>
                </c:pt>
                <c:pt idx="53">
                  <c:v>0.16494473946521432</c:v>
                </c:pt>
                <c:pt idx="54">
                  <c:v>-0.14585708810839199</c:v>
                </c:pt>
                <c:pt idx="55">
                  <c:v>-2.7560377006463938E-2</c:v>
                </c:pt>
                <c:pt idx="56">
                  <c:v>5.8696876212798496E-2</c:v>
                </c:pt>
                <c:pt idx="57">
                  <c:v>1.9757175045097469E-2</c:v>
                </c:pt>
                <c:pt idx="58">
                  <c:v>3.598508104820114E-2</c:v>
                </c:pt>
                <c:pt idx="59">
                  <c:v>0.20400675395023635</c:v>
                </c:pt>
                <c:pt idx="60">
                  <c:v>0.36802076020219499</c:v>
                </c:pt>
                <c:pt idx="61">
                  <c:v>5.3967533523281472E-2</c:v>
                </c:pt>
                <c:pt idx="62">
                  <c:v>0.50207319698758368</c:v>
                </c:pt>
                <c:pt idx="63">
                  <c:v>0.87079080293812583</c:v>
                </c:pt>
                <c:pt idx="64">
                  <c:v>0.46885096424712913</c:v>
                </c:pt>
                <c:pt idx="65">
                  <c:v>-0.21440867561786497</c:v>
                </c:pt>
                <c:pt idx="66">
                  <c:v>0.74410477817462062</c:v>
                </c:pt>
                <c:pt idx="67">
                  <c:v>-0.23384387253247746</c:v>
                </c:pt>
                <c:pt idx="68">
                  <c:v>-0.20547661097655162</c:v>
                </c:pt>
                <c:pt idx="69">
                  <c:v>9.6129520955697739E-2</c:v>
                </c:pt>
                <c:pt idx="70">
                  <c:v>-7.2291497436143007E-2</c:v>
                </c:pt>
                <c:pt idx="71">
                  <c:v>6.4254466087618811E-2</c:v>
                </c:pt>
                <c:pt idx="72">
                  <c:v>-4.3785195403038504E-2</c:v>
                </c:pt>
                <c:pt idx="73">
                  <c:v>0.22067021891483446</c:v>
                </c:pt>
                <c:pt idx="74">
                  <c:v>4.4807086413756213E-2</c:v>
                </c:pt>
                <c:pt idx="75">
                  <c:v>-0.15268257032439742</c:v>
                </c:pt>
                <c:pt idx="76">
                  <c:v>0.29234521965521126</c:v>
                </c:pt>
                <c:pt idx="77">
                  <c:v>-3.7519572074653576E-2</c:v>
                </c:pt>
                <c:pt idx="78">
                  <c:v>-0.37027127485178551</c:v>
                </c:pt>
                <c:pt idx="79">
                  <c:v>-0.51633419618983922</c:v>
                </c:pt>
                <c:pt idx="80">
                  <c:v>-0.1203078204599449</c:v>
                </c:pt>
                <c:pt idx="81">
                  <c:v>-0.52895457058994377</c:v>
                </c:pt>
                <c:pt idx="82">
                  <c:v>-0.14833003160835873</c:v>
                </c:pt>
                <c:pt idx="83">
                  <c:v>-0.16077776603560429</c:v>
                </c:pt>
                <c:pt idx="84">
                  <c:v>-1.3698438720527305E-2</c:v>
                </c:pt>
                <c:pt idx="85">
                  <c:v>-0.22767675557491368</c:v>
                </c:pt>
                <c:pt idx="86">
                  <c:v>-3.1210636663542388E-2</c:v>
                </c:pt>
                <c:pt idx="87">
                  <c:v>-0.14412772366400761</c:v>
                </c:pt>
                <c:pt idx="88">
                  <c:v>-0.40049179013195918</c:v>
                </c:pt>
                <c:pt idx="89">
                  <c:v>-0.68164429182586495</c:v>
                </c:pt>
                <c:pt idx="90">
                  <c:v>-8.1504321339205821E-3</c:v>
                </c:pt>
                <c:pt idx="91">
                  <c:v>-7.1650665796402252E-2</c:v>
                </c:pt>
                <c:pt idx="92">
                  <c:v>0.25629820790080932</c:v>
                </c:pt>
                <c:pt idx="93">
                  <c:v>1.3567021510989458E-2</c:v>
                </c:pt>
                <c:pt idx="94">
                  <c:v>3.4785769754403173E-2</c:v>
                </c:pt>
                <c:pt idx="95">
                  <c:v>0.39318072206459775</c:v>
                </c:pt>
                <c:pt idx="96">
                  <c:v>4.6556073738025616E-2</c:v>
                </c:pt>
                <c:pt idx="97">
                  <c:v>0.2312064089542584</c:v>
                </c:pt>
                <c:pt idx="98">
                  <c:v>-0.20773712906885375</c:v>
                </c:pt>
                <c:pt idx="99">
                  <c:v>4.201213353346863E-2</c:v>
                </c:pt>
                <c:pt idx="100">
                  <c:v>-0.39447079043676636</c:v>
                </c:pt>
                <c:pt idx="101">
                  <c:v>0.12987070818515994</c:v>
                </c:pt>
                <c:pt idx="102">
                  <c:v>-0.27323071352770129</c:v>
                </c:pt>
                <c:pt idx="103">
                  <c:v>-0.2236609976355593</c:v>
                </c:pt>
                <c:pt idx="104">
                  <c:v>1.5871779824536719E-2</c:v>
                </c:pt>
                <c:pt idx="105">
                  <c:v>-0.12189367953004325</c:v>
                </c:pt>
                <c:pt idx="106">
                  <c:v>-0.48020796131092625</c:v>
                </c:pt>
                <c:pt idx="107">
                  <c:v>4.6508940876577268E-2</c:v>
                </c:pt>
                <c:pt idx="108">
                  <c:v>5.6199814904528633E-2</c:v>
                </c:pt>
                <c:pt idx="109">
                  <c:v>-0.10288847065708807</c:v>
                </c:pt>
                <c:pt idx="110">
                  <c:v>1.1463901441992324</c:v>
                </c:pt>
                <c:pt idx="111">
                  <c:v>0.3137938109515902</c:v>
                </c:pt>
                <c:pt idx="112">
                  <c:v>-0.13439420643967945</c:v>
                </c:pt>
                <c:pt idx="113">
                  <c:v>-0.21853810917718314</c:v>
                </c:pt>
                <c:pt idx="114">
                  <c:v>0.35528572526229707</c:v>
                </c:pt>
                <c:pt idx="115">
                  <c:v>-0.10367255795659189</c:v>
                </c:pt>
                <c:pt idx="116">
                  <c:v>1.3808494920637834E-2</c:v>
                </c:pt>
                <c:pt idx="117">
                  <c:v>-0.2892572173603693</c:v>
                </c:pt>
                <c:pt idx="118">
                  <c:v>-0.40126978138023323</c:v>
                </c:pt>
                <c:pt idx="119">
                  <c:v>-8.2110567760537975E-2</c:v>
                </c:pt>
                <c:pt idx="120">
                  <c:v>-0.35688771801972169</c:v>
                </c:pt>
                <c:pt idx="121">
                  <c:v>0.53104423099865417</c:v>
                </c:pt>
                <c:pt idx="122">
                  <c:v>-0.35694189058311138</c:v>
                </c:pt>
                <c:pt idx="123">
                  <c:v>-0.35814584474959565</c:v>
                </c:pt>
                <c:pt idx="124">
                  <c:v>-0.56091060032450435</c:v>
                </c:pt>
                <c:pt idx="125">
                  <c:v>-0.11792264967425972</c:v>
                </c:pt>
                <c:pt idx="126">
                  <c:v>-0.30089555675808505</c:v>
                </c:pt>
                <c:pt idx="127">
                  <c:v>-0.13138962364681775</c:v>
                </c:pt>
                <c:pt idx="128">
                  <c:v>0.18858175443987241</c:v>
                </c:pt>
                <c:pt idx="129">
                  <c:v>0.17377983985656448</c:v>
                </c:pt>
                <c:pt idx="130">
                  <c:v>-0.1764756453404277</c:v>
                </c:pt>
                <c:pt idx="131">
                  <c:v>0.28640638799023016</c:v>
                </c:pt>
                <c:pt idx="132">
                  <c:v>0.27009251927561118</c:v>
                </c:pt>
                <c:pt idx="133">
                  <c:v>0.26359641696723746</c:v>
                </c:pt>
                <c:pt idx="134">
                  <c:v>-0.1860117558137013</c:v>
                </c:pt>
                <c:pt idx="135">
                  <c:v>-0.24193599770657137</c:v>
                </c:pt>
                <c:pt idx="136">
                  <c:v>-0.31810253787587173</c:v>
                </c:pt>
                <c:pt idx="137">
                  <c:v>-0.26482929963351265</c:v>
                </c:pt>
                <c:pt idx="138">
                  <c:v>-0.32778364539000443</c:v>
                </c:pt>
                <c:pt idx="139">
                  <c:v>-0.40250283267731835</c:v>
                </c:pt>
                <c:pt idx="140">
                  <c:v>-0.11174741636557425</c:v>
                </c:pt>
                <c:pt idx="141">
                  <c:v>-9.0335652376468664E-2</c:v>
                </c:pt>
                <c:pt idx="142">
                  <c:v>-0.1937317916872236</c:v>
                </c:pt>
                <c:pt idx="143">
                  <c:v>-0.55516827732160889</c:v>
                </c:pt>
                <c:pt idx="144">
                  <c:v>-0.24515585297426823</c:v>
                </c:pt>
                <c:pt idx="145">
                  <c:v>-0.13449050555260356</c:v>
                </c:pt>
                <c:pt idx="146">
                  <c:v>8.4081600099968526E-2</c:v>
                </c:pt>
                <c:pt idx="147">
                  <c:v>-0.41072516482535915</c:v>
                </c:pt>
                <c:pt idx="148">
                  <c:v>-0.75866658375930429</c:v>
                </c:pt>
                <c:pt idx="149">
                  <c:v>-0.12480001500921187</c:v>
                </c:pt>
                <c:pt idx="150">
                  <c:v>-0.70094001401782591</c:v>
                </c:pt>
                <c:pt idx="151">
                  <c:v>4.3681503948731354E-3</c:v>
                </c:pt>
                <c:pt idx="152">
                  <c:v>-0.31825326651769364</c:v>
                </c:pt>
                <c:pt idx="153">
                  <c:v>-0.17069472394467075</c:v>
                </c:pt>
                <c:pt idx="154">
                  <c:v>-7.0490954464192054E-2</c:v>
                </c:pt>
                <c:pt idx="155">
                  <c:v>0.11577438330208183</c:v>
                </c:pt>
                <c:pt idx="156">
                  <c:v>0.26234220093548988</c:v>
                </c:pt>
                <c:pt idx="157">
                  <c:v>-0.39450806373273761</c:v>
                </c:pt>
                <c:pt idx="158">
                  <c:v>-2.3167521210365569E-2</c:v>
                </c:pt>
                <c:pt idx="159">
                  <c:v>3.1233965536599718E-2</c:v>
                </c:pt>
                <c:pt idx="160">
                  <c:v>-1.2491728336415018</c:v>
                </c:pt>
                <c:pt idx="161">
                  <c:v>-0.37023514822965486</c:v>
                </c:pt>
                <c:pt idx="162">
                  <c:v>-1.2569422589309995</c:v>
                </c:pt>
                <c:pt idx="163">
                  <c:v>-0.23268210561284663</c:v>
                </c:pt>
                <c:pt idx="164">
                  <c:v>-1.7927551174127949</c:v>
                </c:pt>
                <c:pt idx="165">
                  <c:v>-7.5020492386980275E-2</c:v>
                </c:pt>
                <c:pt idx="166">
                  <c:v>-0.63824446134050805</c:v>
                </c:pt>
                <c:pt idx="167">
                  <c:v>0.13617872268811643</c:v>
                </c:pt>
                <c:pt idx="168">
                  <c:v>0.15498406369063533</c:v>
                </c:pt>
                <c:pt idx="169">
                  <c:v>-0.38494703606932501</c:v>
                </c:pt>
                <c:pt idx="170">
                  <c:v>0.28651487687232419</c:v>
                </c:pt>
                <c:pt idx="171">
                  <c:v>-0.14529266921817496</c:v>
                </c:pt>
                <c:pt idx="172">
                  <c:v>0.20215536095373449</c:v>
                </c:pt>
                <c:pt idx="173">
                  <c:v>0.15486678715249286</c:v>
                </c:pt>
                <c:pt idx="174">
                  <c:v>0.20349650462322727</c:v>
                </c:pt>
                <c:pt idx="175">
                  <c:v>-3.4365786215749691E-2</c:v>
                </c:pt>
                <c:pt idx="176">
                  <c:v>0.12634396768038542</c:v>
                </c:pt>
                <c:pt idx="177">
                  <c:v>0.10259984651853886</c:v>
                </c:pt>
                <c:pt idx="178">
                  <c:v>3.0563069807219512E-2</c:v>
                </c:pt>
                <c:pt idx="179">
                  <c:v>7.1803655430031949E-2</c:v>
                </c:pt>
                <c:pt idx="180">
                  <c:v>0.79355053167617295</c:v>
                </c:pt>
                <c:pt idx="181">
                  <c:v>0.87747172808779061</c:v>
                </c:pt>
                <c:pt idx="182">
                  <c:v>1.1946545558081436</c:v>
                </c:pt>
                <c:pt idx="183">
                  <c:v>3.6233854910436153E-2</c:v>
                </c:pt>
                <c:pt idx="184">
                  <c:v>-6.4872884065130004E-2</c:v>
                </c:pt>
                <c:pt idx="185">
                  <c:v>-9.3917957274453498E-2</c:v>
                </c:pt>
                <c:pt idx="186">
                  <c:v>-7.7384662181306796E-3</c:v>
                </c:pt>
                <c:pt idx="187">
                  <c:v>-0.25587905927621801</c:v>
                </c:pt>
                <c:pt idx="188">
                  <c:v>0.36103434279455504</c:v>
                </c:pt>
                <c:pt idx="189">
                  <c:v>-5.6655957932822847E-2</c:v>
                </c:pt>
                <c:pt idx="190">
                  <c:v>0.78299274215054848</c:v>
                </c:pt>
                <c:pt idx="191">
                  <c:v>0.35116350688789766</c:v>
                </c:pt>
                <c:pt idx="192">
                  <c:v>-0.3158497285774613</c:v>
                </c:pt>
                <c:pt idx="193">
                  <c:v>-0.19582877781425159</c:v>
                </c:pt>
                <c:pt idx="194">
                  <c:v>0.75968071573069296</c:v>
                </c:pt>
                <c:pt idx="195">
                  <c:v>-0.26054780314144788</c:v>
                </c:pt>
                <c:pt idx="196">
                  <c:v>-7.5858840630300295E-2</c:v>
                </c:pt>
                <c:pt idx="197">
                  <c:v>0.31325253527100172</c:v>
                </c:pt>
                <c:pt idx="198">
                  <c:v>0.11185193612155606</c:v>
                </c:pt>
                <c:pt idx="199">
                  <c:v>0.30463453817522967</c:v>
                </c:pt>
                <c:pt idx="200">
                  <c:v>0.4244369820437322</c:v>
                </c:pt>
                <c:pt idx="201">
                  <c:v>0.68728086068931971</c:v>
                </c:pt>
                <c:pt idx="202">
                  <c:v>-0.25867808522106284</c:v>
                </c:pt>
                <c:pt idx="203">
                  <c:v>-0.30897969363737149</c:v>
                </c:pt>
                <c:pt idx="204">
                  <c:v>0.36158368926096085</c:v>
                </c:pt>
                <c:pt idx="205">
                  <c:v>-0.19729564745759301</c:v>
                </c:pt>
                <c:pt idx="206">
                  <c:v>0.44403744738754425</c:v>
                </c:pt>
                <c:pt idx="207">
                  <c:v>0.34875453387522998</c:v>
                </c:pt>
                <c:pt idx="208">
                  <c:v>0.30236380775207705</c:v>
                </c:pt>
                <c:pt idx="209">
                  <c:v>-0.37413911234890523</c:v>
                </c:pt>
                <c:pt idx="210">
                  <c:v>-0.15443257879645336</c:v>
                </c:pt>
                <c:pt idx="211">
                  <c:v>0.21353008307374174</c:v>
                </c:pt>
                <c:pt idx="212">
                  <c:v>1.3173655011498333E-2</c:v>
                </c:pt>
                <c:pt idx="213">
                  <c:v>-0.17010619793174064</c:v>
                </c:pt>
                <c:pt idx="214">
                  <c:v>-0.63823982902541632</c:v>
                </c:pt>
                <c:pt idx="215">
                  <c:v>-0.2765100607264005</c:v>
                </c:pt>
                <c:pt idx="216">
                  <c:v>0.34751535767837699</c:v>
                </c:pt>
                <c:pt idx="217">
                  <c:v>0.13868018602104976</c:v>
                </c:pt>
                <c:pt idx="218">
                  <c:v>0.55241345878870918</c:v>
                </c:pt>
                <c:pt idx="219">
                  <c:v>9.6504702211737126E-3</c:v>
                </c:pt>
                <c:pt idx="220">
                  <c:v>0.29718798616668629</c:v>
                </c:pt>
                <c:pt idx="221">
                  <c:v>0.25469107941190128</c:v>
                </c:pt>
                <c:pt idx="222">
                  <c:v>0.54129474354647311</c:v>
                </c:pt>
                <c:pt idx="223">
                  <c:v>-0.4584661866532671</c:v>
                </c:pt>
                <c:pt idx="224">
                  <c:v>0.35269295461141381</c:v>
                </c:pt>
                <c:pt idx="225">
                  <c:v>7.6325357398377786E-2</c:v>
                </c:pt>
                <c:pt idx="226">
                  <c:v>0.6063570724733065</c:v>
                </c:pt>
                <c:pt idx="227">
                  <c:v>-2.9128652595353216E-2</c:v>
                </c:pt>
                <c:pt idx="228">
                  <c:v>-0.34654108686141055</c:v>
                </c:pt>
                <c:pt idx="229">
                  <c:v>0.9230139307814369</c:v>
                </c:pt>
                <c:pt idx="230">
                  <c:v>0.1565607196001424</c:v>
                </c:pt>
                <c:pt idx="231">
                  <c:v>-0.40041692732732775</c:v>
                </c:pt>
                <c:pt idx="232">
                  <c:v>-0.37726469644207927</c:v>
                </c:pt>
                <c:pt idx="233">
                  <c:v>-0.62962573317302828</c:v>
                </c:pt>
                <c:pt idx="234">
                  <c:v>-1.2946865488723458</c:v>
                </c:pt>
                <c:pt idx="235">
                  <c:v>0.44742062952387629</c:v>
                </c:pt>
                <c:pt idx="236">
                  <c:v>0.13115942284737681</c:v>
                </c:pt>
                <c:pt idx="237">
                  <c:v>0.30534852996495998</c:v>
                </c:pt>
                <c:pt idx="238">
                  <c:v>-8.6828539680885761E-2</c:v>
                </c:pt>
                <c:pt idx="239">
                  <c:v>-0.27104766157718418</c:v>
                </c:pt>
                <c:pt idx="240">
                  <c:v>-0.23849424095062771</c:v>
                </c:pt>
                <c:pt idx="241">
                  <c:v>-0.57265447712764916</c:v>
                </c:pt>
                <c:pt idx="242">
                  <c:v>-3.9491673428341249E-2</c:v>
                </c:pt>
                <c:pt idx="243">
                  <c:v>0.31913943750539348</c:v>
                </c:pt>
                <c:pt idx="244">
                  <c:v>0.40052056819488285</c:v>
                </c:pt>
                <c:pt idx="245">
                  <c:v>0.82074426916211807</c:v>
                </c:pt>
                <c:pt idx="246">
                  <c:v>-0.90065433486072732</c:v>
                </c:pt>
                <c:pt idx="247">
                  <c:v>4.8782694415826042E-2</c:v>
                </c:pt>
                <c:pt idx="248">
                  <c:v>3.71872359873337E-2</c:v>
                </c:pt>
                <c:pt idx="249">
                  <c:v>2.1186011576076844E-2</c:v>
                </c:pt>
                <c:pt idx="250">
                  <c:v>-0.87461719908609648</c:v>
                </c:pt>
                <c:pt idx="251">
                  <c:v>-0.31614280355628982</c:v>
                </c:pt>
                <c:pt idx="252">
                  <c:v>4.1387236787333748E-2</c:v>
                </c:pt>
                <c:pt idx="253">
                  <c:v>-0.91255961168736421</c:v>
                </c:pt>
                <c:pt idx="254">
                  <c:v>-0.42352266204447697</c:v>
                </c:pt>
                <c:pt idx="255">
                  <c:v>0.17722427747678154</c:v>
                </c:pt>
                <c:pt idx="256">
                  <c:v>0.5560792353569346</c:v>
                </c:pt>
                <c:pt idx="257">
                  <c:v>0.12027200262337613</c:v>
                </c:pt>
                <c:pt idx="258">
                  <c:v>0.72822159669188391</c:v>
                </c:pt>
                <c:pt idx="259">
                  <c:v>-0.33234212384599693</c:v>
                </c:pt>
                <c:pt idx="260">
                  <c:v>0.33433665434382503</c:v>
                </c:pt>
                <c:pt idx="261">
                  <c:v>6.6258056396807152E-2</c:v>
                </c:pt>
                <c:pt idx="262">
                  <c:v>-0.36464313243881313</c:v>
                </c:pt>
                <c:pt idx="263">
                  <c:v>9.1138807678847411E-2</c:v>
                </c:pt>
                <c:pt idx="264">
                  <c:v>-0.78878336967823393</c:v>
                </c:pt>
                <c:pt idx="265">
                  <c:v>-0.63171143986700939</c:v>
                </c:pt>
                <c:pt idx="266">
                  <c:v>-0.60059002724495991</c:v>
                </c:pt>
                <c:pt idx="267">
                  <c:v>-0.31310225852622564</c:v>
                </c:pt>
                <c:pt idx="268">
                  <c:v>-4.6472616654121945E-2</c:v>
                </c:pt>
                <c:pt idx="269">
                  <c:v>-0.12908356263296536</c:v>
                </c:pt>
                <c:pt idx="270">
                  <c:v>4.0939689624657216E-3</c:v>
                </c:pt>
                <c:pt idx="271">
                  <c:v>-0.63271155733424478</c:v>
                </c:pt>
                <c:pt idx="272">
                  <c:v>-0.96394026114211295</c:v>
                </c:pt>
                <c:pt idx="273">
                  <c:v>-0.65127006324495995</c:v>
                </c:pt>
                <c:pt idx="274">
                  <c:v>-0.221824619140854</c:v>
                </c:pt>
                <c:pt idx="275">
                  <c:v>-0.59696602935627674</c:v>
                </c:pt>
                <c:pt idx="276">
                  <c:v>-0.33688313816530219</c:v>
                </c:pt>
                <c:pt idx="277">
                  <c:v>-7.9381209471318784E-2</c:v>
                </c:pt>
                <c:pt idx="278">
                  <c:v>-6.0166258330293702E-2</c:v>
                </c:pt>
                <c:pt idx="279">
                  <c:v>-0.92853385899119834</c:v>
                </c:pt>
                <c:pt idx="280">
                  <c:v>-0.37137590405225246</c:v>
                </c:pt>
                <c:pt idx="281">
                  <c:v>-0.75214045161756349</c:v>
                </c:pt>
                <c:pt idx="282">
                  <c:v>-1.8075839950792316</c:v>
                </c:pt>
                <c:pt idx="283">
                  <c:v>-0.72183593647372801</c:v>
                </c:pt>
                <c:pt idx="284">
                  <c:v>-0.79921906485865013</c:v>
                </c:pt>
                <c:pt idx="285">
                  <c:v>-0.83063202127594726</c:v>
                </c:pt>
                <c:pt idx="286">
                  <c:v>0.75397128174770955</c:v>
                </c:pt>
                <c:pt idx="287">
                  <c:v>0.40245143190338956</c:v>
                </c:pt>
                <c:pt idx="288">
                  <c:v>-0.33127035757585205</c:v>
                </c:pt>
                <c:pt idx="289">
                  <c:v>-1.9257794716642165</c:v>
                </c:pt>
                <c:pt idx="290">
                  <c:v>-1.8765563420479414E-2</c:v>
                </c:pt>
                <c:pt idx="291">
                  <c:v>0.14883330772993544</c:v>
                </c:pt>
                <c:pt idx="292">
                  <c:v>-0.76816593647372833</c:v>
                </c:pt>
                <c:pt idx="293">
                  <c:v>-0.67964939069332853</c:v>
                </c:pt>
                <c:pt idx="294">
                  <c:v>-0.27166578514140993</c:v>
                </c:pt>
                <c:pt idx="295">
                  <c:v>0.24729788006392572</c:v>
                </c:pt>
                <c:pt idx="296">
                  <c:v>0.41985878582099345</c:v>
                </c:pt>
                <c:pt idx="297">
                  <c:v>-0.28606088616152414</c:v>
                </c:pt>
                <c:pt idx="298">
                  <c:v>0.38478684643759964</c:v>
                </c:pt>
                <c:pt idx="299">
                  <c:v>-0.22043698900938025</c:v>
                </c:pt>
                <c:pt idx="300">
                  <c:v>-0.32858215354848097</c:v>
                </c:pt>
                <c:pt idx="301">
                  <c:v>-0.80357178532449358</c:v>
                </c:pt>
                <c:pt idx="302">
                  <c:v>-7.4752713953975258E-4</c:v>
                </c:pt>
                <c:pt idx="303">
                  <c:v>0.10266150057304096</c:v>
                </c:pt>
                <c:pt idx="304">
                  <c:v>0.26599268467375575</c:v>
                </c:pt>
                <c:pt idx="305">
                  <c:v>1.2292315303920082E-2</c:v>
                </c:pt>
                <c:pt idx="306">
                  <c:v>0.26869546036010317</c:v>
                </c:pt>
                <c:pt idx="307">
                  <c:v>-0.46766775634319102</c:v>
                </c:pt>
                <c:pt idx="308">
                  <c:v>0.53235258933440399</c:v>
                </c:pt>
                <c:pt idx="309">
                  <c:v>-3.2010993521807113E-2</c:v>
                </c:pt>
                <c:pt idx="310">
                  <c:v>-4.8038930670615376E-2</c:v>
                </c:pt>
                <c:pt idx="311">
                  <c:v>-0.77288305716635519</c:v>
                </c:pt>
                <c:pt idx="312">
                  <c:v>0.31220852822200768</c:v>
                </c:pt>
                <c:pt idx="313">
                  <c:v>0.20750911788913873</c:v>
                </c:pt>
                <c:pt idx="314">
                  <c:v>0.31363257000696176</c:v>
                </c:pt>
                <c:pt idx="315">
                  <c:v>0.32818156096817197</c:v>
                </c:pt>
                <c:pt idx="316">
                  <c:v>0.15113683285645249</c:v>
                </c:pt>
                <c:pt idx="317">
                  <c:v>0.33044598052228447</c:v>
                </c:pt>
                <c:pt idx="318">
                  <c:v>-9.4937130198640335E-2</c:v>
                </c:pt>
                <c:pt idx="319">
                  <c:v>-4.0185825866794922E-2</c:v>
                </c:pt>
                <c:pt idx="320">
                  <c:v>-0.21633153083489515</c:v>
                </c:pt>
                <c:pt idx="321">
                  <c:v>0.75856250860663388</c:v>
                </c:pt>
                <c:pt idx="322">
                  <c:v>-0.2101000853787979</c:v>
                </c:pt>
                <c:pt idx="323">
                  <c:v>0.40123961935830693</c:v>
                </c:pt>
                <c:pt idx="324">
                  <c:v>0.40035929869803127</c:v>
                </c:pt>
                <c:pt idx="325">
                  <c:v>-6.5834842406410951E-2</c:v>
                </c:pt>
                <c:pt idx="326">
                  <c:v>9.0895869275428309E-2</c:v>
                </c:pt>
                <c:pt idx="327">
                  <c:v>1.9362482126761962E-2</c:v>
                </c:pt>
                <c:pt idx="328">
                  <c:v>-0.6876341144473096</c:v>
                </c:pt>
                <c:pt idx="329">
                  <c:v>-9.8597697349410041E-2</c:v>
                </c:pt>
                <c:pt idx="330">
                  <c:v>2.5784270607437629E-2</c:v>
                </c:pt>
                <c:pt idx="331">
                  <c:v>0.25563079784103832</c:v>
                </c:pt>
                <c:pt idx="332">
                  <c:v>-0.33248586105316041</c:v>
                </c:pt>
                <c:pt idx="333">
                  <c:v>-0.34515536794820184</c:v>
                </c:pt>
                <c:pt idx="334">
                  <c:v>-0.27437674597593265</c:v>
                </c:pt>
                <c:pt idx="335">
                  <c:v>0.25721792282566852</c:v>
                </c:pt>
                <c:pt idx="336">
                  <c:v>0.15429752503296301</c:v>
                </c:pt>
                <c:pt idx="337">
                  <c:v>3.4720640803972413E-2</c:v>
                </c:pt>
                <c:pt idx="338">
                  <c:v>0.11483499898818209</c:v>
                </c:pt>
                <c:pt idx="339">
                  <c:v>8.0815080759146282E-3</c:v>
                </c:pt>
                <c:pt idx="340">
                  <c:v>-0.1058878763819131</c:v>
                </c:pt>
                <c:pt idx="341">
                  <c:v>0.1079411274911404</c:v>
                </c:pt>
                <c:pt idx="342">
                  <c:v>-0.13532863633431808</c:v>
                </c:pt>
                <c:pt idx="343">
                  <c:v>-6.1541915562094429E-3</c:v>
                </c:pt>
                <c:pt idx="344">
                  <c:v>0.18471752503296285</c:v>
                </c:pt>
                <c:pt idx="345">
                  <c:v>0.11055752217233406</c:v>
                </c:pt>
                <c:pt idx="346">
                  <c:v>0.54753849742588834</c:v>
                </c:pt>
                <c:pt idx="347">
                  <c:v>0.77451852594016535</c:v>
                </c:pt>
                <c:pt idx="348">
                  <c:v>-0.24748066190547502</c:v>
                </c:pt>
                <c:pt idx="349">
                  <c:v>0.11884304593042302</c:v>
                </c:pt>
                <c:pt idx="350">
                  <c:v>-8.9230769682784164E-2</c:v>
                </c:pt>
                <c:pt idx="351">
                  <c:v>-0.12205771269839299</c:v>
                </c:pt>
                <c:pt idx="352">
                  <c:v>-5.0044949086570444E-2</c:v>
                </c:pt>
                <c:pt idx="353">
                  <c:v>0.19015796489191705</c:v>
                </c:pt>
                <c:pt idx="354">
                  <c:v>4.9247016641901786E-3</c:v>
                </c:pt>
                <c:pt idx="355">
                  <c:v>-0.36250907297962903</c:v>
                </c:pt>
                <c:pt idx="356">
                  <c:v>-0.7204276287494964</c:v>
                </c:pt>
                <c:pt idx="357">
                  <c:v>-0.91949472736162297</c:v>
                </c:pt>
                <c:pt idx="358">
                  <c:v>-0.33440454923869328</c:v>
                </c:pt>
                <c:pt idx="359">
                  <c:v>-0.17608368922277168</c:v>
                </c:pt>
                <c:pt idx="360">
                  <c:v>-0.25032903927887118</c:v>
                </c:pt>
                <c:pt idx="361">
                  <c:v>-0.12576771269839301</c:v>
                </c:pt>
                <c:pt idx="362">
                  <c:v>-0.59005183113587711</c:v>
                </c:pt>
                <c:pt idx="363">
                  <c:v>3.9388560861683283E-2</c:v>
                </c:pt>
                <c:pt idx="364">
                  <c:v>-0.10246410142874553</c:v>
                </c:pt>
                <c:pt idx="365">
                  <c:v>1.0570041492044253</c:v>
                </c:pt>
                <c:pt idx="366">
                  <c:v>0.22758785985835572</c:v>
                </c:pt>
                <c:pt idx="367">
                  <c:v>-0.11923240982010096</c:v>
                </c:pt>
                <c:pt idx="368">
                  <c:v>0.24905425219522337</c:v>
                </c:pt>
                <c:pt idx="369">
                  <c:v>-0.52123240536336068</c:v>
                </c:pt>
                <c:pt idx="370">
                  <c:v>0.29227988070477373</c:v>
                </c:pt>
                <c:pt idx="371">
                  <c:v>0.21998969371956006</c:v>
                </c:pt>
                <c:pt idx="372">
                  <c:v>-0.57335338719817797</c:v>
                </c:pt>
                <c:pt idx="373">
                  <c:v>0.23025856816904083</c:v>
                </c:pt>
                <c:pt idx="374">
                  <c:v>-0.18627828312648606</c:v>
                </c:pt>
                <c:pt idx="375">
                  <c:v>-6.7446303970807961E-2</c:v>
                </c:pt>
                <c:pt idx="376">
                  <c:v>-1.0925448479450861</c:v>
                </c:pt>
                <c:pt idx="377">
                  <c:v>0.15590567436307295</c:v>
                </c:pt>
                <c:pt idx="378">
                  <c:v>0.47738425242466154</c:v>
                </c:pt>
                <c:pt idx="379">
                  <c:v>-0.18847277180473737</c:v>
                </c:pt>
                <c:pt idx="380">
                  <c:v>-8.3602436582434964E-2</c:v>
                </c:pt>
                <c:pt idx="381">
                  <c:v>-0.45875834061131682</c:v>
                </c:pt>
                <c:pt idx="382">
                  <c:v>0.54002529563276658</c:v>
                </c:pt>
                <c:pt idx="383">
                  <c:v>0.39875476118697828</c:v>
                </c:pt>
                <c:pt idx="384">
                  <c:v>-1.3784044788471383</c:v>
                </c:pt>
                <c:pt idx="385">
                  <c:v>-1.4563459416277329</c:v>
                </c:pt>
                <c:pt idx="386">
                  <c:v>-2.0037752887352109</c:v>
                </c:pt>
                <c:pt idx="387">
                  <c:v>-0.56208661672393845</c:v>
                </c:pt>
                <c:pt idx="388">
                  <c:v>-9.6510904315417478E-2</c:v>
                </c:pt>
                <c:pt idx="389">
                  <c:v>-1.0433818486123032</c:v>
                </c:pt>
                <c:pt idx="390">
                  <c:v>-0.33724059229110637</c:v>
                </c:pt>
                <c:pt idx="391">
                  <c:v>-1.2683475515921914</c:v>
                </c:pt>
                <c:pt idx="392">
                  <c:v>-0.91774509769133694</c:v>
                </c:pt>
                <c:pt idx="393">
                  <c:v>-0.31505916185077643</c:v>
                </c:pt>
                <c:pt idx="394">
                  <c:v>0.14520149785610029</c:v>
                </c:pt>
                <c:pt idx="395">
                  <c:v>0.15263676681066216</c:v>
                </c:pt>
                <c:pt idx="396">
                  <c:v>-0.77133323754444749</c:v>
                </c:pt>
                <c:pt idx="397">
                  <c:v>-0.30180898094316533</c:v>
                </c:pt>
                <c:pt idx="398">
                  <c:v>5.5010239449820336E-2</c:v>
                </c:pt>
                <c:pt idx="399">
                  <c:v>0.26193017002624103</c:v>
                </c:pt>
                <c:pt idx="400">
                  <c:v>-0.32624087229110599</c:v>
                </c:pt>
                <c:pt idx="401">
                  <c:v>0.6670558895770089</c:v>
                </c:pt>
                <c:pt idx="402">
                  <c:v>-1.9943603859326128E-2</c:v>
                </c:pt>
                <c:pt idx="403">
                  <c:v>0.13185092551409466</c:v>
                </c:pt>
                <c:pt idx="404">
                  <c:v>-0.348923516095968</c:v>
                </c:pt>
                <c:pt idx="405">
                  <c:v>-0.15273453412864921</c:v>
                </c:pt>
                <c:pt idx="406">
                  <c:v>0.14873222977642786</c:v>
                </c:pt>
                <c:pt idx="407">
                  <c:v>0.18289681029335869</c:v>
                </c:pt>
                <c:pt idx="408">
                  <c:v>0.44139695008096091</c:v>
                </c:pt>
                <c:pt idx="409">
                  <c:v>-1.2230730129947618</c:v>
                </c:pt>
                <c:pt idx="410">
                  <c:v>4.4266081784667663E-2</c:v>
                </c:pt>
                <c:pt idx="411">
                  <c:v>-0.87214316535427283</c:v>
                </c:pt>
                <c:pt idx="412">
                  <c:v>5.6071122154452854E-2</c:v>
                </c:pt>
                <c:pt idx="413">
                  <c:v>6.9114597511054629E-2</c:v>
                </c:pt>
                <c:pt idx="414">
                  <c:v>-3.9010073470556808E-2</c:v>
                </c:pt>
                <c:pt idx="415">
                  <c:v>-0.24894331609596815</c:v>
                </c:pt>
                <c:pt idx="416">
                  <c:v>-5.0422985340371138E-2</c:v>
                </c:pt>
                <c:pt idx="417">
                  <c:v>-1.1903941937503888</c:v>
                </c:pt>
                <c:pt idx="418">
                  <c:v>-0.87589854808753398</c:v>
                </c:pt>
                <c:pt idx="419">
                  <c:v>-0.40258102404894458</c:v>
                </c:pt>
                <c:pt idx="420">
                  <c:v>-0.1832734392507851</c:v>
                </c:pt>
                <c:pt idx="421">
                  <c:v>-5.9066692972418511E-2</c:v>
                </c:pt>
                <c:pt idx="422">
                  <c:v>-0.83866561664653694</c:v>
                </c:pt>
                <c:pt idx="423">
                  <c:v>-1.6808701419800194</c:v>
                </c:pt>
                <c:pt idx="424">
                  <c:v>-1.0725428695155792</c:v>
                </c:pt>
                <c:pt idx="425">
                  <c:v>-0.50275408378250741</c:v>
                </c:pt>
                <c:pt idx="426">
                  <c:v>0.41154110538612509</c:v>
                </c:pt>
                <c:pt idx="427">
                  <c:v>-0.2729394820122748</c:v>
                </c:pt>
                <c:pt idx="428">
                  <c:v>0.11224728341886742</c:v>
                </c:pt>
                <c:pt idx="429">
                  <c:v>7.0105917300708809E-2</c:v>
                </c:pt>
                <c:pt idx="430">
                  <c:v>-1.7557491706161193E-2</c:v>
                </c:pt>
                <c:pt idx="431">
                  <c:v>-0.44760250288539233</c:v>
                </c:pt>
                <c:pt idx="432">
                  <c:v>0.10565611079058436</c:v>
                </c:pt>
                <c:pt idx="433">
                  <c:v>-0.33029684080607774</c:v>
                </c:pt>
                <c:pt idx="434">
                  <c:v>0.33954229024526211</c:v>
                </c:pt>
                <c:pt idx="435">
                  <c:v>-2.2591172590491801E-2</c:v>
                </c:pt>
                <c:pt idx="436">
                  <c:v>0.35976759491670124</c:v>
                </c:pt>
                <c:pt idx="437">
                  <c:v>-0.41885520116965036</c:v>
                </c:pt>
                <c:pt idx="438">
                  <c:v>0.16409300392118778</c:v>
                </c:pt>
                <c:pt idx="439">
                  <c:v>-0.10374501453847322</c:v>
                </c:pt>
                <c:pt idx="440">
                  <c:v>-6.4774906518328013E-2</c:v>
                </c:pt>
                <c:pt idx="441">
                  <c:v>-0.77308226309408945</c:v>
                </c:pt>
                <c:pt idx="442">
                  <c:v>-0.54635370406851447</c:v>
                </c:pt>
                <c:pt idx="443">
                  <c:v>8.2613476011643983E-2</c:v>
                </c:pt>
                <c:pt idx="444">
                  <c:v>0.36678581179933845</c:v>
                </c:pt>
                <c:pt idx="445">
                  <c:v>-0.15367043260032703</c:v>
                </c:pt>
                <c:pt idx="446">
                  <c:v>-0.19766697576651945</c:v>
                </c:pt>
                <c:pt idx="447">
                  <c:v>0.62814498623113701</c:v>
                </c:pt>
                <c:pt idx="448">
                  <c:v>9.401233159424506E-2</c:v>
                </c:pt>
                <c:pt idx="449">
                  <c:v>-0.13585681884107406</c:v>
                </c:pt>
                <c:pt idx="450">
                  <c:v>0.21249182648649978</c:v>
                </c:pt>
                <c:pt idx="451">
                  <c:v>-0.20708605667881411</c:v>
                </c:pt>
                <c:pt idx="452">
                  <c:v>0.39545181496119186</c:v>
                </c:pt>
                <c:pt idx="453">
                  <c:v>0.33073878306144694</c:v>
                </c:pt>
                <c:pt idx="454">
                  <c:v>-0.53733737104217527</c:v>
                </c:pt>
                <c:pt idx="455">
                  <c:v>0.14885834132861384</c:v>
                </c:pt>
                <c:pt idx="456">
                  <c:v>-0.38020479821994585</c:v>
                </c:pt>
                <c:pt idx="457">
                  <c:v>-0.19232439605439705</c:v>
                </c:pt>
                <c:pt idx="458">
                  <c:v>-0.56041986344672856</c:v>
                </c:pt>
                <c:pt idx="459">
                  <c:v>-0.86497299146506601</c:v>
                </c:pt>
                <c:pt idx="460">
                  <c:v>-0.20951036968982467</c:v>
                </c:pt>
                <c:pt idx="461">
                  <c:v>0.20113189593049996</c:v>
                </c:pt>
                <c:pt idx="462">
                  <c:v>-1.9054876247089431E-2</c:v>
                </c:pt>
                <c:pt idx="463">
                  <c:v>0.33814838969550443</c:v>
                </c:pt>
                <c:pt idx="464">
                  <c:v>-0.16732242394416164</c:v>
                </c:pt>
                <c:pt idx="465">
                  <c:v>0.28530338426969171</c:v>
                </c:pt>
                <c:pt idx="466">
                  <c:v>0.14459605157759386</c:v>
                </c:pt>
                <c:pt idx="467">
                  <c:v>-0.26351348506520528</c:v>
                </c:pt>
                <c:pt idx="468">
                  <c:v>-0.24453496550379217</c:v>
                </c:pt>
                <c:pt idx="469">
                  <c:v>-9.4668563569074715E-2</c:v>
                </c:pt>
                <c:pt idx="470">
                  <c:v>-0.30575449291345436</c:v>
                </c:pt>
                <c:pt idx="471">
                  <c:v>-0.50450311708966988</c:v>
                </c:pt>
                <c:pt idx="472">
                  <c:v>0.11060268331953957</c:v>
                </c:pt>
                <c:pt idx="473">
                  <c:v>0.40110687257064487</c:v>
                </c:pt>
                <c:pt idx="474">
                  <c:v>-0.45498942902354073</c:v>
                </c:pt>
                <c:pt idx="475">
                  <c:v>9.8319160654207621E-2</c:v>
                </c:pt>
                <c:pt idx="476">
                  <c:v>0.10079096260152209</c:v>
                </c:pt>
                <c:pt idx="477">
                  <c:v>2.2439438442951709E-2</c:v>
                </c:pt>
                <c:pt idx="478">
                  <c:v>-8.2999117021682139E-2</c:v>
                </c:pt>
                <c:pt idx="479">
                  <c:v>-0.49679427234171553</c:v>
                </c:pt>
                <c:pt idx="480">
                  <c:v>-0.122305438292448</c:v>
                </c:pt>
                <c:pt idx="481">
                  <c:v>-0.2647978267268345</c:v>
                </c:pt>
                <c:pt idx="482">
                  <c:v>-1.3425634918928804</c:v>
                </c:pt>
                <c:pt idx="483">
                  <c:v>-0.55327824584651397</c:v>
                </c:pt>
                <c:pt idx="484">
                  <c:v>3.4336930660066482E-2</c:v>
                </c:pt>
                <c:pt idx="485">
                  <c:v>-0.19424513491616338</c:v>
                </c:pt>
                <c:pt idx="486">
                  <c:v>-0.42068261505783194</c:v>
                </c:pt>
                <c:pt idx="487">
                  <c:v>-8.128443403522775E-3</c:v>
                </c:pt>
                <c:pt idx="488">
                  <c:v>-0.18345969200570855</c:v>
                </c:pt>
                <c:pt idx="489">
                  <c:v>-0.2548455928068673</c:v>
                </c:pt>
                <c:pt idx="490">
                  <c:v>-0.4376651001602101</c:v>
                </c:pt>
                <c:pt idx="491">
                  <c:v>-0.17834091502608981</c:v>
                </c:pt>
                <c:pt idx="492">
                  <c:v>-0.20611571713823196</c:v>
                </c:pt>
                <c:pt idx="493">
                  <c:v>4.6246321639577842E-2</c:v>
                </c:pt>
                <c:pt idx="494">
                  <c:v>0.14909102602968419</c:v>
                </c:pt>
                <c:pt idx="495">
                  <c:v>0.27894742310956494</c:v>
                </c:pt>
                <c:pt idx="496">
                  <c:v>0.90648888041199116</c:v>
                </c:pt>
                <c:pt idx="497">
                  <c:v>-0.17455382611873049</c:v>
                </c:pt>
                <c:pt idx="498">
                  <c:v>0.20266787971759137</c:v>
                </c:pt>
                <c:pt idx="499">
                  <c:v>0.14485976262029998</c:v>
                </c:pt>
                <c:pt idx="500">
                  <c:v>0.28538160272272201</c:v>
                </c:pt>
                <c:pt idx="501">
                  <c:v>0.35763885247453991</c:v>
                </c:pt>
                <c:pt idx="502">
                  <c:v>6.49551693339675E-2</c:v>
                </c:pt>
                <c:pt idx="503">
                  <c:v>-0.39294886585714039</c:v>
                </c:pt>
                <c:pt idx="504">
                  <c:v>-0.21088375101593487</c:v>
                </c:pt>
                <c:pt idx="505">
                  <c:v>0.18902740522607078</c:v>
                </c:pt>
                <c:pt idx="506">
                  <c:v>-4.6023257572100851E-2</c:v>
                </c:pt>
                <c:pt idx="507">
                  <c:v>-0.40195972364050575</c:v>
                </c:pt>
                <c:pt idx="508">
                  <c:v>-0.30760141190148238</c:v>
                </c:pt>
                <c:pt idx="509">
                  <c:v>-1.0531859901839302E-2</c:v>
                </c:pt>
                <c:pt idx="510">
                  <c:v>-0.15545857302356575</c:v>
                </c:pt>
                <c:pt idx="511">
                  <c:v>0.26362793792285355</c:v>
                </c:pt>
                <c:pt idx="512">
                  <c:v>-0.22232916746967452</c:v>
                </c:pt>
                <c:pt idx="513">
                  <c:v>-0.95192283765985941</c:v>
                </c:pt>
                <c:pt idx="514">
                  <c:v>-5.7868273417145122E-2</c:v>
                </c:pt>
                <c:pt idx="515">
                  <c:v>-0.45357705762027106</c:v>
                </c:pt>
                <c:pt idx="516">
                  <c:v>-0.51318695213494858</c:v>
                </c:pt>
                <c:pt idx="517">
                  <c:v>-1.1478380877522949</c:v>
                </c:pt>
                <c:pt idx="518">
                  <c:v>-1.1056284869840771</c:v>
                </c:pt>
                <c:pt idx="519">
                  <c:v>-0.21381227511743253</c:v>
                </c:pt>
                <c:pt idx="520">
                  <c:v>3.0494568133018631E-2</c:v>
                </c:pt>
                <c:pt idx="521">
                  <c:v>0.26988939500724773</c:v>
                </c:pt>
                <c:pt idx="522">
                  <c:v>0.19446878995459624</c:v>
                </c:pt>
                <c:pt idx="523">
                  <c:v>-0.24491364110196326</c:v>
                </c:pt>
                <c:pt idx="524">
                  <c:v>-0.18601875027960324</c:v>
                </c:pt>
                <c:pt idx="525">
                  <c:v>3.6296972388988935E-2</c:v>
                </c:pt>
                <c:pt idx="526">
                  <c:v>0.11769015630473599</c:v>
                </c:pt>
                <c:pt idx="527">
                  <c:v>-1.6165446269715611E-2</c:v>
                </c:pt>
                <c:pt idx="528">
                  <c:v>-0.10757213625411184</c:v>
                </c:pt>
                <c:pt idx="529">
                  <c:v>9.4559920026505373E-2</c:v>
                </c:pt>
                <c:pt idx="530">
                  <c:v>-0.61337458387891231</c:v>
                </c:pt>
                <c:pt idx="531">
                  <c:v>-0.12277997173634106</c:v>
                </c:pt>
                <c:pt idx="532">
                  <c:v>0.49064191071610314</c:v>
                </c:pt>
                <c:pt idx="533">
                  <c:v>-5.727726043480505E-2</c:v>
                </c:pt>
                <c:pt idx="534">
                  <c:v>0.11134567643732947</c:v>
                </c:pt>
                <c:pt idx="535">
                  <c:v>-0.14905869236166583</c:v>
                </c:pt>
                <c:pt idx="536">
                  <c:v>0.11808367815755175</c:v>
                </c:pt>
                <c:pt idx="537">
                  <c:v>0.55627208112307747</c:v>
                </c:pt>
                <c:pt idx="538">
                  <c:v>0.29738431918052355</c:v>
                </c:pt>
                <c:pt idx="539">
                  <c:v>0.77736623109650038</c:v>
                </c:pt>
                <c:pt idx="540">
                  <c:v>0.34367642973373858</c:v>
                </c:pt>
                <c:pt idx="541">
                  <c:v>9.1065340114990803E-2</c:v>
                </c:pt>
                <c:pt idx="542">
                  <c:v>-1.225779017860143E-2</c:v>
                </c:pt>
                <c:pt idx="543">
                  <c:v>-0.78875488049784304</c:v>
                </c:pt>
                <c:pt idx="544">
                  <c:v>0.13984731516178775</c:v>
                </c:pt>
                <c:pt idx="545">
                  <c:v>-0.21478027043049797</c:v>
                </c:pt>
                <c:pt idx="546">
                  <c:v>0.73749045736421737</c:v>
                </c:pt>
                <c:pt idx="547">
                  <c:v>0.16072341167176046</c:v>
                </c:pt>
                <c:pt idx="548">
                  <c:v>-0.31380634613414332</c:v>
                </c:pt>
                <c:pt idx="549">
                  <c:v>-1.1656853228255124</c:v>
                </c:pt>
                <c:pt idx="550">
                  <c:v>2.1090850259305047E-2</c:v>
                </c:pt>
                <c:pt idx="551">
                  <c:v>0.14609484228323064</c:v>
                </c:pt>
                <c:pt idx="552">
                  <c:v>0.20866905522465445</c:v>
                </c:pt>
                <c:pt idx="553">
                  <c:v>0.44187549018353789</c:v>
                </c:pt>
                <c:pt idx="554">
                  <c:v>-0.3828106887009789</c:v>
                </c:pt>
                <c:pt idx="555">
                  <c:v>0.15102976439282839</c:v>
                </c:pt>
                <c:pt idx="556">
                  <c:v>0.26721271603184582</c:v>
                </c:pt>
                <c:pt idx="557">
                  <c:v>0.21291906222801496</c:v>
                </c:pt>
                <c:pt idx="558">
                  <c:v>-0.38130679899973163</c:v>
                </c:pt>
                <c:pt idx="559">
                  <c:v>4.6511625828648984E-2</c:v>
                </c:pt>
                <c:pt idx="560">
                  <c:v>-0.28120814608173239</c:v>
                </c:pt>
                <c:pt idx="561">
                  <c:v>0.13018859928170451</c:v>
                </c:pt>
                <c:pt idx="562">
                  <c:v>-0.46797785035313166</c:v>
                </c:pt>
                <c:pt idx="563">
                  <c:v>-0.45623038555877621</c:v>
                </c:pt>
                <c:pt idx="564">
                  <c:v>-2.0136868882581815E-2</c:v>
                </c:pt>
                <c:pt idx="565">
                  <c:v>-3.6367102225691048E-2</c:v>
                </c:pt>
                <c:pt idx="566">
                  <c:v>0.24350638783472303</c:v>
                </c:pt>
                <c:pt idx="567">
                  <c:v>2.8332197085433466E-2</c:v>
                </c:pt>
                <c:pt idx="568">
                  <c:v>0.27358591785735814</c:v>
                </c:pt>
                <c:pt idx="569">
                  <c:v>-0.43882652499493324</c:v>
                </c:pt>
                <c:pt idx="570">
                  <c:v>0.31300955296579908</c:v>
                </c:pt>
                <c:pt idx="571">
                  <c:v>-0.17375506928231052</c:v>
                </c:pt>
                <c:pt idx="572">
                  <c:v>-0.28295048240209703</c:v>
                </c:pt>
                <c:pt idx="573">
                  <c:v>-0.67331362697866282</c:v>
                </c:pt>
                <c:pt idx="574">
                  <c:v>-0.27260372913807479</c:v>
                </c:pt>
                <c:pt idx="575">
                  <c:v>-0.31396402456103489</c:v>
                </c:pt>
                <c:pt idx="576">
                  <c:v>-0.37659117138078863</c:v>
                </c:pt>
                <c:pt idx="577">
                  <c:v>-0.39444184643068048</c:v>
                </c:pt>
                <c:pt idx="578">
                  <c:v>-0.16846574273715761</c:v>
                </c:pt>
                <c:pt idx="579">
                  <c:v>0.13500180374650059</c:v>
                </c:pt>
                <c:pt idx="580">
                  <c:v>0.1607906173321294</c:v>
                </c:pt>
                <c:pt idx="581">
                  <c:v>0.19219693906608853</c:v>
                </c:pt>
                <c:pt idx="582">
                  <c:v>-6.7646161885694028E-2</c:v>
                </c:pt>
                <c:pt idx="583">
                  <c:v>-0.44330092782025482</c:v>
                </c:pt>
                <c:pt idx="584">
                  <c:v>-0.28016551807513035</c:v>
                </c:pt>
                <c:pt idx="585">
                  <c:v>-0.31245939886210905</c:v>
                </c:pt>
                <c:pt idx="586">
                  <c:v>-7.1630536031992584E-2</c:v>
                </c:pt>
                <c:pt idx="587">
                  <c:v>-0.24128745348256503</c:v>
                </c:pt>
                <c:pt idx="588">
                  <c:v>3.1252375580515065E-2</c:v>
                </c:pt>
                <c:pt idx="589">
                  <c:v>-0.15506350518573991</c:v>
                </c:pt>
                <c:pt idx="590">
                  <c:v>-9.3456554375104223E-2</c:v>
                </c:pt>
                <c:pt idx="591">
                  <c:v>-3.1118885748204483E-2</c:v>
                </c:pt>
                <c:pt idx="592">
                  <c:v>-0.10749024692638921</c:v>
                </c:pt>
                <c:pt idx="593">
                  <c:v>0.28627950927956786</c:v>
                </c:pt>
                <c:pt idx="594">
                  <c:v>-1.2350269258553102</c:v>
                </c:pt>
                <c:pt idx="595">
                  <c:v>-0.1667563276774516</c:v>
                </c:pt>
                <c:pt idx="596">
                  <c:v>9.6503128042458711E-2</c:v>
                </c:pt>
                <c:pt idx="597">
                  <c:v>-0.23147987975057288</c:v>
                </c:pt>
                <c:pt idx="598">
                  <c:v>1.8740196562048561E-2</c:v>
                </c:pt>
                <c:pt idx="599">
                  <c:v>-0.10648841996496809</c:v>
                </c:pt>
                <c:pt idx="600">
                  <c:v>-0.13590239687583525</c:v>
                </c:pt>
                <c:pt idx="601">
                  <c:v>-0.15743066308498363</c:v>
                </c:pt>
                <c:pt idx="602">
                  <c:v>0.12348695279304729</c:v>
                </c:pt>
                <c:pt idx="603">
                  <c:v>-0.94469478500685411</c:v>
                </c:pt>
                <c:pt idx="604">
                  <c:v>-5.5239516327762653E-2</c:v>
                </c:pt>
                <c:pt idx="605">
                  <c:v>-0.19167558568313856</c:v>
                </c:pt>
                <c:pt idx="606">
                  <c:v>-0.12034584304539798</c:v>
                </c:pt>
                <c:pt idx="607">
                  <c:v>7.1284718011124903E-2</c:v>
                </c:pt>
                <c:pt idx="608">
                  <c:v>-0.30948412531725222</c:v>
                </c:pt>
                <c:pt idx="609">
                  <c:v>-0.27299072281416781</c:v>
                </c:pt>
                <c:pt idx="610">
                  <c:v>-0.12991966081200049</c:v>
                </c:pt>
                <c:pt idx="611">
                  <c:v>-0.30174701186785191</c:v>
                </c:pt>
                <c:pt idx="612">
                  <c:v>0.3257843215712759</c:v>
                </c:pt>
                <c:pt idx="613">
                  <c:v>0.20868860907030751</c:v>
                </c:pt>
                <c:pt idx="614">
                  <c:v>6.3367377197114771E-2</c:v>
                </c:pt>
                <c:pt idx="615">
                  <c:v>8.7366939316486911E-2</c:v>
                </c:pt>
                <c:pt idx="616">
                  <c:v>3.944100269168016E-2</c:v>
                </c:pt>
                <c:pt idx="617">
                  <c:v>-0.48260529546293174</c:v>
                </c:pt>
                <c:pt idx="618">
                  <c:v>8.8885264835312755E-2</c:v>
                </c:pt>
                <c:pt idx="619">
                  <c:v>0.31532216232882909</c:v>
                </c:pt>
                <c:pt idx="620">
                  <c:v>-0.46574502274029622</c:v>
                </c:pt>
                <c:pt idx="621">
                  <c:v>5.1013145876541682E-2</c:v>
                </c:pt>
                <c:pt idx="622">
                  <c:v>-0.67689783792341507</c:v>
                </c:pt>
                <c:pt idx="623">
                  <c:v>-0.64999072108480815</c:v>
                </c:pt>
                <c:pt idx="624">
                  <c:v>-0.11392270315875024</c:v>
                </c:pt>
                <c:pt idx="625">
                  <c:v>0.48274758196967738</c:v>
                </c:pt>
                <c:pt idx="626">
                  <c:v>-0.44642129223150995</c:v>
                </c:pt>
                <c:pt idx="627">
                  <c:v>-0.68996691362631624</c:v>
                </c:pt>
                <c:pt idx="628">
                  <c:v>-0.12019018341276516</c:v>
                </c:pt>
                <c:pt idx="629">
                  <c:v>-0.28762598827743591</c:v>
                </c:pt>
                <c:pt idx="630">
                  <c:v>-7.064568096851135E-3</c:v>
                </c:pt>
                <c:pt idx="631">
                  <c:v>-0.14955867851611415</c:v>
                </c:pt>
                <c:pt idx="632">
                  <c:v>0.14215857873601945</c:v>
                </c:pt>
                <c:pt idx="633">
                  <c:v>0.46356813942053809</c:v>
                </c:pt>
                <c:pt idx="634">
                  <c:v>5.6073484735118306E-2</c:v>
                </c:pt>
                <c:pt idx="635">
                  <c:v>-0.56037048306586468</c:v>
                </c:pt>
                <c:pt idx="636">
                  <c:v>-0.8896888338879082</c:v>
                </c:pt>
                <c:pt idx="637">
                  <c:v>2.0273917266432545E-2</c:v>
                </c:pt>
                <c:pt idx="638">
                  <c:v>-0.41520857253401044</c:v>
                </c:pt>
                <c:pt idx="639">
                  <c:v>0.1607445364126017</c:v>
                </c:pt>
                <c:pt idx="640">
                  <c:v>6.5863325063811429E-2</c:v>
                </c:pt>
                <c:pt idx="641">
                  <c:v>-0.26141876658932678</c:v>
                </c:pt>
                <c:pt idx="642">
                  <c:v>-0.24450817686181062</c:v>
                </c:pt>
                <c:pt idx="643">
                  <c:v>-0.66820421910414396</c:v>
                </c:pt>
                <c:pt idx="644">
                  <c:v>-0.3808981872139216</c:v>
                </c:pt>
                <c:pt idx="645">
                  <c:v>-0.10375256568027638</c:v>
                </c:pt>
                <c:pt idx="646">
                  <c:v>-0.11805193587856627</c:v>
                </c:pt>
                <c:pt idx="647">
                  <c:v>-0.14930534616417535</c:v>
                </c:pt>
                <c:pt idx="648">
                  <c:v>-0.11063156962805132</c:v>
                </c:pt>
                <c:pt idx="649">
                  <c:v>-0.10330916618980898</c:v>
                </c:pt>
                <c:pt idx="650">
                  <c:v>-0.70702079974187215</c:v>
                </c:pt>
                <c:pt idx="651">
                  <c:v>-0.20177898582463238</c:v>
                </c:pt>
                <c:pt idx="652">
                  <c:v>3.1310596953738556E-2</c:v>
                </c:pt>
                <c:pt idx="653">
                  <c:v>-0.39455958546638836</c:v>
                </c:pt>
                <c:pt idx="654">
                  <c:v>-8.2949024691227266E-2</c:v>
                </c:pt>
                <c:pt idx="655">
                  <c:v>0.1427479573697033</c:v>
                </c:pt>
                <c:pt idx="656">
                  <c:v>-0.12970539330299422</c:v>
                </c:pt>
                <c:pt idx="657">
                  <c:v>-4.4807199053179717E-2</c:v>
                </c:pt>
                <c:pt idx="658">
                  <c:v>-0.24929064182803287</c:v>
                </c:pt>
                <c:pt idx="659">
                  <c:v>3.0784905604599115E-2</c:v>
                </c:pt>
                <c:pt idx="660">
                  <c:v>-9.5452791181890123E-2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11616"/>
        <c:axId val="39317504"/>
      </c:lineChart>
      <c:lineChart>
        <c:grouping val="standard"/>
        <c:varyColors val="0"/>
        <c:ser>
          <c:idx val="1"/>
          <c:order val="1"/>
          <c:tx>
            <c:strRef>
              <c:f>'График 2.3.4'!$D$4</c:f>
              <c:strCache>
                <c:ptCount val="1"/>
                <c:pt idx="0">
                  <c:v>Курс тенге по отношению к доллару США (правая ось)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2.3.4'!$B$5:$B$665</c:f>
              <c:numCache>
                <c:formatCode>m/d/yyyy</c:formatCode>
                <c:ptCount val="661"/>
                <c:pt idx="0">
                  <c:v>40183</c:v>
                </c:pt>
                <c:pt idx="1">
                  <c:v>40184</c:v>
                </c:pt>
                <c:pt idx="2">
                  <c:v>40189</c:v>
                </c:pt>
                <c:pt idx="3">
                  <c:v>40190</c:v>
                </c:pt>
                <c:pt idx="4">
                  <c:v>40191</c:v>
                </c:pt>
                <c:pt idx="5">
                  <c:v>40192</c:v>
                </c:pt>
                <c:pt idx="6">
                  <c:v>40193</c:v>
                </c:pt>
                <c:pt idx="7">
                  <c:v>40197</c:v>
                </c:pt>
                <c:pt idx="8">
                  <c:v>40198</c:v>
                </c:pt>
                <c:pt idx="9">
                  <c:v>40199</c:v>
                </c:pt>
                <c:pt idx="10">
                  <c:v>40200</c:v>
                </c:pt>
                <c:pt idx="11">
                  <c:v>40203</c:v>
                </c:pt>
                <c:pt idx="12">
                  <c:v>40204</c:v>
                </c:pt>
                <c:pt idx="13">
                  <c:v>40205</c:v>
                </c:pt>
                <c:pt idx="14">
                  <c:v>40206</c:v>
                </c:pt>
                <c:pt idx="15">
                  <c:v>40207</c:v>
                </c:pt>
                <c:pt idx="16">
                  <c:v>40210</c:v>
                </c:pt>
                <c:pt idx="17">
                  <c:v>40211</c:v>
                </c:pt>
                <c:pt idx="18">
                  <c:v>40212</c:v>
                </c:pt>
                <c:pt idx="19">
                  <c:v>40213</c:v>
                </c:pt>
                <c:pt idx="20">
                  <c:v>40214</c:v>
                </c:pt>
                <c:pt idx="21">
                  <c:v>40217</c:v>
                </c:pt>
                <c:pt idx="22">
                  <c:v>40218</c:v>
                </c:pt>
                <c:pt idx="23">
                  <c:v>40219</c:v>
                </c:pt>
                <c:pt idx="24">
                  <c:v>40220</c:v>
                </c:pt>
                <c:pt idx="25">
                  <c:v>40221</c:v>
                </c:pt>
                <c:pt idx="26">
                  <c:v>40225</c:v>
                </c:pt>
                <c:pt idx="27">
                  <c:v>40226</c:v>
                </c:pt>
                <c:pt idx="28">
                  <c:v>40227</c:v>
                </c:pt>
                <c:pt idx="29">
                  <c:v>40228</c:v>
                </c:pt>
                <c:pt idx="30">
                  <c:v>40231</c:v>
                </c:pt>
                <c:pt idx="31">
                  <c:v>40232</c:v>
                </c:pt>
                <c:pt idx="32">
                  <c:v>40233</c:v>
                </c:pt>
                <c:pt idx="33">
                  <c:v>40234</c:v>
                </c:pt>
                <c:pt idx="34">
                  <c:v>40235</c:v>
                </c:pt>
                <c:pt idx="35">
                  <c:v>40238</c:v>
                </c:pt>
                <c:pt idx="36">
                  <c:v>40239</c:v>
                </c:pt>
                <c:pt idx="37">
                  <c:v>40240</c:v>
                </c:pt>
                <c:pt idx="38">
                  <c:v>40241</c:v>
                </c:pt>
                <c:pt idx="39">
                  <c:v>40242</c:v>
                </c:pt>
                <c:pt idx="40">
                  <c:v>40246</c:v>
                </c:pt>
                <c:pt idx="41">
                  <c:v>40247</c:v>
                </c:pt>
                <c:pt idx="42">
                  <c:v>40248</c:v>
                </c:pt>
                <c:pt idx="43">
                  <c:v>40249</c:v>
                </c:pt>
                <c:pt idx="44">
                  <c:v>40252</c:v>
                </c:pt>
                <c:pt idx="45">
                  <c:v>40253</c:v>
                </c:pt>
                <c:pt idx="46">
                  <c:v>40254</c:v>
                </c:pt>
                <c:pt idx="47">
                  <c:v>40255</c:v>
                </c:pt>
                <c:pt idx="48">
                  <c:v>40256</c:v>
                </c:pt>
                <c:pt idx="49">
                  <c:v>40262</c:v>
                </c:pt>
                <c:pt idx="50">
                  <c:v>40263</c:v>
                </c:pt>
                <c:pt idx="51">
                  <c:v>40266</c:v>
                </c:pt>
                <c:pt idx="52">
                  <c:v>40267</c:v>
                </c:pt>
                <c:pt idx="53">
                  <c:v>40268</c:v>
                </c:pt>
                <c:pt idx="54">
                  <c:v>40269</c:v>
                </c:pt>
                <c:pt idx="55">
                  <c:v>40270</c:v>
                </c:pt>
                <c:pt idx="56">
                  <c:v>40273</c:v>
                </c:pt>
                <c:pt idx="57">
                  <c:v>40274</c:v>
                </c:pt>
                <c:pt idx="58">
                  <c:v>40275</c:v>
                </c:pt>
                <c:pt idx="59">
                  <c:v>40276</c:v>
                </c:pt>
                <c:pt idx="60">
                  <c:v>40277</c:v>
                </c:pt>
                <c:pt idx="61">
                  <c:v>40280</c:v>
                </c:pt>
                <c:pt idx="62">
                  <c:v>40281</c:v>
                </c:pt>
                <c:pt idx="63">
                  <c:v>40282</c:v>
                </c:pt>
                <c:pt idx="64">
                  <c:v>40283</c:v>
                </c:pt>
                <c:pt idx="65">
                  <c:v>40284</c:v>
                </c:pt>
                <c:pt idx="66">
                  <c:v>40287</c:v>
                </c:pt>
                <c:pt idx="67">
                  <c:v>40288</c:v>
                </c:pt>
                <c:pt idx="68">
                  <c:v>40289</c:v>
                </c:pt>
                <c:pt idx="69">
                  <c:v>40290</c:v>
                </c:pt>
                <c:pt idx="70">
                  <c:v>40291</c:v>
                </c:pt>
                <c:pt idx="71">
                  <c:v>40294</c:v>
                </c:pt>
                <c:pt idx="72">
                  <c:v>40295</c:v>
                </c:pt>
                <c:pt idx="73">
                  <c:v>40296</c:v>
                </c:pt>
                <c:pt idx="74">
                  <c:v>40297</c:v>
                </c:pt>
                <c:pt idx="75">
                  <c:v>40298</c:v>
                </c:pt>
                <c:pt idx="76">
                  <c:v>40302</c:v>
                </c:pt>
                <c:pt idx="77">
                  <c:v>40303</c:v>
                </c:pt>
                <c:pt idx="78">
                  <c:v>40304</c:v>
                </c:pt>
                <c:pt idx="79">
                  <c:v>40305</c:v>
                </c:pt>
                <c:pt idx="80">
                  <c:v>40309</c:v>
                </c:pt>
                <c:pt idx="81">
                  <c:v>40310</c:v>
                </c:pt>
                <c:pt idx="82">
                  <c:v>40311</c:v>
                </c:pt>
                <c:pt idx="83">
                  <c:v>40312</c:v>
                </c:pt>
                <c:pt idx="84">
                  <c:v>40315</c:v>
                </c:pt>
                <c:pt idx="85">
                  <c:v>40316</c:v>
                </c:pt>
                <c:pt idx="86">
                  <c:v>40317</c:v>
                </c:pt>
                <c:pt idx="87">
                  <c:v>40318</c:v>
                </c:pt>
                <c:pt idx="88">
                  <c:v>40319</c:v>
                </c:pt>
                <c:pt idx="89">
                  <c:v>40322</c:v>
                </c:pt>
                <c:pt idx="90">
                  <c:v>40323</c:v>
                </c:pt>
                <c:pt idx="91">
                  <c:v>40324</c:v>
                </c:pt>
                <c:pt idx="92">
                  <c:v>40325</c:v>
                </c:pt>
                <c:pt idx="93">
                  <c:v>40326</c:v>
                </c:pt>
                <c:pt idx="94">
                  <c:v>40330</c:v>
                </c:pt>
                <c:pt idx="95">
                  <c:v>40331</c:v>
                </c:pt>
                <c:pt idx="96">
                  <c:v>40332</c:v>
                </c:pt>
                <c:pt idx="97">
                  <c:v>40333</c:v>
                </c:pt>
                <c:pt idx="98">
                  <c:v>40336</c:v>
                </c:pt>
                <c:pt idx="99">
                  <c:v>40337</c:v>
                </c:pt>
                <c:pt idx="100">
                  <c:v>40338</c:v>
                </c:pt>
                <c:pt idx="101">
                  <c:v>40339</c:v>
                </c:pt>
                <c:pt idx="102">
                  <c:v>40340</c:v>
                </c:pt>
                <c:pt idx="103">
                  <c:v>40343</c:v>
                </c:pt>
                <c:pt idx="104">
                  <c:v>40344</c:v>
                </c:pt>
                <c:pt idx="105">
                  <c:v>40345</c:v>
                </c:pt>
                <c:pt idx="106">
                  <c:v>40346</c:v>
                </c:pt>
                <c:pt idx="107">
                  <c:v>40347</c:v>
                </c:pt>
                <c:pt idx="108">
                  <c:v>40350</c:v>
                </c:pt>
                <c:pt idx="109">
                  <c:v>40351</c:v>
                </c:pt>
                <c:pt idx="110">
                  <c:v>40352</c:v>
                </c:pt>
                <c:pt idx="111">
                  <c:v>40353</c:v>
                </c:pt>
                <c:pt idx="112">
                  <c:v>40354</c:v>
                </c:pt>
                <c:pt idx="113">
                  <c:v>40357</c:v>
                </c:pt>
                <c:pt idx="114">
                  <c:v>40358</c:v>
                </c:pt>
                <c:pt idx="115">
                  <c:v>40359</c:v>
                </c:pt>
                <c:pt idx="116">
                  <c:v>40360</c:v>
                </c:pt>
                <c:pt idx="117">
                  <c:v>40361</c:v>
                </c:pt>
                <c:pt idx="118">
                  <c:v>40366</c:v>
                </c:pt>
                <c:pt idx="119">
                  <c:v>40367</c:v>
                </c:pt>
                <c:pt idx="120">
                  <c:v>40368</c:v>
                </c:pt>
                <c:pt idx="121">
                  <c:v>40371</c:v>
                </c:pt>
                <c:pt idx="122">
                  <c:v>40372</c:v>
                </c:pt>
                <c:pt idx="123">
                  <c:v>40373</c:v>
                </c:pt>
                <c:pt idx="124">
                  <c:v>40374</c:v>
                </c:pt>
                <c:pt idx="125">
                  <c:v>40375</c:v>
                </c:pt>
                <c:pt idx="126">
                  <c:v>40378</c:v>
                </c:pt>
                <c:pt idx="127">
                  <c:v>40379</c:v>
                </c:pt>
                <c:pt idx="128">
                  <c:v>40380</c:v>
                </c:pt>
                <c:pt idx="129">
                  <c:v>40381</c:v>
                </c:pt>
                <c:pt idx="130">
                  <c:v>40382</c:v>
                </c:pt>
                <c:pt idx="131">
                  <c:v>40385</c:v>
                </c:pt>
                <c:pt idx="132">
                  <c:v>40386</c:v>
                </c:pt>
                <c:pt idx="133">
                  <c:v>40387</c:v>
                </c:pt>
                <c:pt idx="134">
                  <c:v>40388</c:v>
                </c:pt>
                <c:pt idx="135">
                  <c:v>40389</c:v>
                </c:pt>
                <c:pt idx="136">
                  <c:v>40392</c:v>
                </c:pt>
                <c:pt idx="137">
                  <c:v>40393</c:v>
                </c:pt>
                <c:pt idx="138">
                  <c:v>40394</c:v>
                </c:pt>
                <c:pt idx="139">
                  <c:v>40395</c:v>
                </c:pt>
                <c:pt idx="140">
                  <c:v>40396</c:v>
                </c:pt>
                <c:pt idx="141">
                  <c:v>40399</c:v>
                </c:pt>
                <c:pt idx="142">
                  <c:v>40400</c:v>
                </c:pt>
                <c:pt idx="143">
                  <c:v>40401</c:v>
                </c:pt>
                <c:pt idx="144">
                  <c:v>40402</c:v>
                </c:pt>
                <c:pt idx="145">
                  <c:v>40403</c:v>
                </c:pt>
                <c:pt idx="146">
                  <c:v>40406</c:v>
                </c:pt>
                <c:pt idx="147">
                  <c:v>40407</c:v>
                </c:pt>
                <c:pt idx="148">
                  <c:v>40408</c:v>
                </c:pt>
                <c:pt idx="149">
                  <c:v>40409</c:v>
                </c:pt>
                <c:pt idx="150">
                  <c:v>40410</c:v>
                </c:pt>
                <c:pt idx="151">
                  <c:v>40413</c:v>
                </c:pt>
                <c:pt idx="152">
                  <c:v>40414</c:v>
                </c:pt>
                <c:pt idx="153">
                  <c:v>40415</c:v>
                </c:pt>
                <c:pt idx="154">
                  <c:v>40416</c:v>
                </c:pt>
                <c:pt idx="155">
                  <c:v>40417</c:v>
                </c:pt>
                <c:pt idx="156">
                  <c:v>40421</c:v>
                </c:pt>
                <c:pt idx="157">
                  <c:v>40422</c:v>
                </c:pt>
                <c:pt idx="158">
                  <c:v>40423</c:v>
                </c:pt>
                <c:pt idx="159">
                  <c:v>40424</c:v>
                </c:pt>
                <c:pt idx="160">
                  <c:v>40428</c:v>
                </c:pt>
                <c:pt idx="161">
                  <c:v>40429</c:v>
                </c:pt>
                <c:pt idx="162">
                  <c:v>40430</c:v>
                </c:pt>
                <c:pt idx="163">
                  <c:v>40431</c:v>
                </c:pt>
                <c:pt idx="164">
                  <c:v>40434</c:v>
                </c:pt>
                <c:pt idx="165">
                  <c:v>40435</c:v>
                </c:pt>
                <c:pt idx="166">
                  <c:v>40436</c:v>
                </c:pt>
                <c:pt idx="167">
                  <c:v>40437</c:v>
                </c:pt>
                <c:pt idx="168">
                  <c:v>40438</c:v>
                </c:pt>
                <c:pt idx="169">
                  <c:v>40441</c:v>
                </c:pt>
                <c:pt idx="170">
                  <c:v>40442</c:v>
                </c:pt>
                <c:pt idx="171">
                  <c:v>40443</c:v>
                </c:pt>
                <c:pt idx="172">
                  <c:v>40444</c:v>
                </c:pt>
                <c:pt idx="173">
                  <c:v>40445</c:v>
                </c:pt>
                <c:pt idx="174">
                  <c:v>40448</c:v>
                </c:pt>
                <c:pt idx="175">
                  <c:v>40449</c:v>
                </c:pt>
                <c:pt idx="176">
                  <c:v>40450</c:v>
                </c:pt>
                <c:pt idx="177">
                  <c:v>40451</c:v>
                </c:pt>
                <c:pt idx="178">
                  <c:v>40452</c:v>
                </c:pt>
                <c:pt idx="179">
                  <c:v>40455</c:v>
                </c:pt>
                <c:pt idx="180">
                  <c:v>40456</c:v>
                </c:pt>
                <c:pt idx="181">
                  <c:v>40457</c:v>
                </c:pt>
                <c:pt idx="182">
                  <c:v>40458</c:v>
                </c:pt>
                <c:pt idx="183">
                  <c:v>40459</c:v>
                </c:pt>
                <c:pt idx="184">
                  <c:v>40462</c:v>
                </c:pt>
                <c:pt idx="185">
                  <c:v>40463</c:v>
                </c:pt>
                <c:pt idx="186">
                  <c:v>40464</c:v>
                </c:pt>
                <c:pt idx="187">
                  <c:v>40465</c:v>
                </c:pt>
                <c:pt idx="188">
                  <c:v>40466</c:v>
                </c:pt>
                <c:pt idx="189">
                  <c:v>40469</c:v>
                </c:pt>
                <c:pt idx="190">
                  <c:v>40470</c:v>
                </c:pt>
                <c:pt idx="191">
                  <c:v>40471</c:v>
                </c:pt>
                <c:pt idx="192">
                  <c:v>40472</c:v>
                </c:pt>
                <c:pt idx="193">
                  <c:v>40473</c:v>
                </c:pt>
                <c:pt idx="194">
                  <c:v>40476</c:v>
                </c:pt>
                <c:pt idx="195">
                  <c:v>40477</c:v>
                </c:pt>
                <c:pt idx="196">
                  <c:v>40478</c:v>
                </c:pt>
                <c:pt idx="197">
                  <c:v>40479</c:v>
                </c:pt>
                <c:pt idx="198">
                  <c:v>40480</c:v>
                </c:pt>
                <c:pt idx="199">
                  <c:v>40483</c:v>
                </c:pt>
                <c:pt idx="200">
                  <c:v>40484</c:v>
                </c:pt>
                <c:pt idx="201">
                  <c:v>40485</c:v>
                </c:pt>
                <c:pt idx="202">
                  <c:v>40486</c:v>
                </c:pt>
                <c:pt idx="203">
                  <c:v>40487</c:v>
                </c:pt>
                <c:pt idx="204">
                  <c:v>40490</c:v>
                </c:pt>
                <c:pt idx="205">
                  <c:v>40491</c:v>
                </c:pt>
                <c:pt idx="206">
                  <c:v>40492</c:v>
                </c:pt>
                <c:pt idx="207">
                  <c:v>40493</c:v>
                </c:pt>
                <c:pt idx="208">
                  <c:v>40494</c:v>
                </c:pt>
                <c:pt idx="209">
                  <c:v>40497</c:v>
                </c:pt>
                <c:pt idx="210">
                  <c:v>40499</c:v>
                </c:pt>
                <c:pt idx="211">
                  <c:v>40500</c:v>
                </c:pt>
                <c:pt idx="212">
                  <c:v>40501</c:v>
                </c:pt>
                <c:pt idx="213">
                  <c:v>40504</c:v>
                </c:pt>
                <c:pt idx="214">
                  <c:v>40505</c:v>
                </c:pt>
                <c:pt idx="215">
                  <c:v>40506</c:v>
                </c:pt>
                <c:pt idx="216">
                  <c:v>40507</c:v>
                </c:pt>
                <c:pt idx="217">
                  <c:v>40508</c:v>
                </c:pt>
                <c:pt idx="218">
                  <c:v>40511</c:v>
                </c:pt>
                <c:pt idx="219">
                  <c:v>40512</c:v>
                </c:pt>
                <c:pt idx="220">
                  <c:v>40513</c:v>
                </c:pt>
                <c:pt idx="221">
                  <c:v>40514</c:v>
                </c:pt>
                <c:pt idx="222">
                  <c:v>40515</c:v>
                </c:pt>
                <c:pt idx="223">
                  <c:v>40518</c:v>
                </c:pt>
                <c:pt idx="224">
                  <c:v>40519</c:v>
                </c:pt>
                <c:pt idx="225">
                  <c:v>40520</c:v>
                </c:pt>
                <c:pt idx="226">
                  <c:v>40521</c:v>
                </c:pt>
                <c:pt idx="227">
                  <c:v>40522</c:v>
                </c:pt>
                <c:pt idx="228">
                  <c:v>40525</c:v>
                </c:pt>
                <c:pt idx="229">
                  <c:v>40526</c:v>
                </c:pt>
                <c:pt idx="230">
                  <c:v>40527</c:v>
                </c:pt>
                <c:pt idx="231">
                  <c:v>40532</c:v>
                </c:pt>
                <c:pt idx="232">
                  <c:v>40533</c:v>
                </c:pt>
                <c:pt idx="233">
                  <c:v>40534</c:v>
                </c:pt>
                <c:pt idx="234">
                  <c:v>40535</c:v>
                </c:pt>
                <c:pt idx="235">
                  <c:v>40536</c:v>
                </c:pt>
                <c:pt idx="236">
                  <c:v>40539</c:v>
                </c:pt>
                <c:pt idx="237">
                  <c:v>40540</c:v>
                </c:pt>
                <c:pt idx="238">
                  <c:v>40541</c:v>
                </c:pt>
                <c:pt idx="239">
                  <c:v>40542</c:v>
                </c:pt>
                <c:pt idx="240">
                  <c:v>40543</c:v>
                </c:pt>
                <c:pt idx="241">
                  <c:v>40548</c:v>
                </c:pt>
                <c:pt idx="242">
                  <c:v>40549</c:v>
                </c:pt>
                <c:pt idx="243">
                  <c:v>40553</c:v>
                </c:pt>
                <c:pt idx="244">
                  <c:v>40554</c:v>
                </c:pt>
                <c:pt idx="245">
                  <c:v>40555</c:v>
                </c:pt>
                <c:pt idx="246">
                  <c:v>40556</c:v>
                </c:pt>
                <c:pt idx="247">
                  <c:v>40557</c:v>
                </c:pt>
                <c:pt idx="248">
                  <c:v>40560</c:v>
                </c:pt>
                <c:pt idx="249">
                  <c:v>40561</c:v>
                </c:pt>
                <c:pt idx="250">
                  <c:v>40562</c:v>
                </c:pt>
                <c:pt idx="251">
                  <c:v>40563</c:v>
                </c:pt>
                <c:pt idx="252">
                  <c:v>40564</c:v>
                </c:pt>
                <c:pt idx="253">
                  <c:v>40567</c:v>
                </c:pt>
                <c:pt idx="254">
                  <c:v>40568</c:v>
                </c:pt>
                <c:pt idx="255">
                  <c:v>40569</c:v>
                </c:pt>
                <c:pt idx="256">
                  <c:v>40570</c:v>
                </c:pt>
                <c:pt idx="257">
                  <c:v>40571</c:v>
                </c:pt>
                <c:pt idx="258">
                  <c:v>40574</c:v>
                </c:pt>
                <c:pt idx="259">
                  <c:v>40575</c:v>
                </c:pt>
                <c:pt idx="260">
                  <c:v>40576</c:v>
                </c:pt>
                <c:pt idx="261">
                  <c:v>40577</c:v>
                </c:pt>
                <c:pt idx="262">
                  <c:v>40578</c:v>
                </c:pt>
                <c:pt idx="263">
                  <c:v>40581</c:v>
                </c:pt>
                <c:pt idx="264">
                  <c:v>40582</c:v>
                </c:pt>
                <c:pt idx="265">
                  <c:v>40583</c:v>
                </c:pt>
                <c:pt idx="266">
                  <c:v>40584</c:v>
                </c:pt>
                <c:pt idx="267">
                  <c:v>40585</c:v>
                </c:pt>
                <c:pt idx="268">
                  <c:v>40588</c:v>
                </c:pt>
                <c:pt idx="269">
                  <c:v>40589</c:v>
                </c:pt>
                <c:pt idx="270">
                  <c:v>40590</c:v>
                </c:pt>
                <c:pt idx="271">
                  <c:v>40591</c:v>
                </c:pt>
                <c:pt idx="272">
                  <c:v>40592</c:v>
                </c:pt>
                <c:pt idx="273">
                  <c:v>40595</c:v>
                </c:pt>
                <c:pt idx="274">
                  <c:v>40596</c:v>
                </c:pt>
                <c:pt idx="275">
                  <c:v>40597</c:v>
                </c:pt>
                <c:pt idx="276">
                  <c:v>40598</c:v>
                </c:pt>
                <c:pt idx="277">
                  <c:v>40599</c:v>
                </c:pt>
                <c:pt idx="278">
                  <c:v>40602</c:v>
                </c:pt>
                <c:pt idx="279">
                  <c:v>40603</c:v>
                </c:pt>
                <c:pt idx="280">
                  <c:v>40604</c:v>
                </c:pt>
                <c:pt idx="281">
                  <c:v>40605</c:v>
                </c:pt>
                <c:pt idx="282">
                  <c:v>40606</c:v>
                </c:pt>
                <c:pt idx="283">
                  <c:v>40607</c:v>
                </c:pt>
                <c:pt idx="284">
                  <c:v>40611</c:v>
                </c:pt>
                <c:pt idx="285">
                  <c:v>40612</c:v>
                </c:pt>
                <c:pt idx="286">
                  <c:v>40613</c:v>
                </c:pt>
                <c:pt idx="287">
                  <c:v>40616</c:v>
                </c:pt>
                <c:pt idx="288">
                  <c:v>40617</c:v>
                </c:pt>
                <c:pt idx="289">
                  <c:v>40618</c:v>
                </c:pt>
                <c:pt idx="290">
                  <c:v>40619</c:v>
                </c:pt>
                <c:pt idx="291">
                  <c:v>40620</c:v>
                </c:pt>
                <c:pt idx="292">
                  <c:v>40626</c:v>
                </c:pt>
                <c:pt idx="293">
                  <c:v>40627</c:v>
                </c:pt>
                <c:pt idx="294">
                  <c:v>40630</c:v>
                </c:pt>
                <c:pt idx="295">
                  <c:v>40631</c:v>
                </c:pt>
                <c:pt idx="296">
                  <c:v>40632</c:v>
                </c:pt>
                <c:pt idx="297">
                  <c:v>40633</c:v>
                </c:pt>
                <c:pt idx="298">
                  <c:v>40634</c:v>
                </c:pt>
                <c:pt idx="299">
                  <c:v>40637</c:v>
                </c:pt>
                <c:pt idx="300">
                  <c:v>40638</c:v>
                </c:pt>
                <c:pt idx="301">
                  <c:v>40639</c:v>
                </c:pt>
                <c:pt idx="302">
                  <c:v>40640</c:v>
                </c:pt>
                <c:pt idx="303">
                  <c:v>40641</c:v>
                </c:pt>
                <c:pt idx="304">
                  <c:v>40644</c:v>
                </c:pt>
                <c:pt idx="305">
                  <c:v>40645</c:v>
                </c:pt>
                <c:pt idx="306">
                  <c:v>40647</c:v>
                </c:pt>
                <c:pt idx="307">
                  <c:v>40648</c:v>
                </c:pt>
                <c:pt idx="308">
                  <c:v>40651</c:v>
                </c:pt>
                <c:pt idx="309">
                  <c:v>40652</c:v>
                </c:pt>
                <c:pt idx="310">
                  <c:v>40653</c:v>
                </c:pt>
                <c:pt idx="311">
                  <c:v>40654</c:v>
                </c:pt>
                <c:pt idx="312">
                  <c:v>40655</c:v>
                </c:pt>
                <c:pt idx="313">
                  <c:v>40658</c:v>
                </c:pt>
                <c:pt idx="314">
                  <c:v>40659</c:v>
                </c:pt>
                <c:pt idx="315">
                  <c:v>40660</c:v>
                </c:pt>
                <c:pt idx="316">
                  <c:v>40661</c:v>
                </c:pt>
                <c:pt idx="317">
                  <c:v>40662</c:v>
                </c:pt>
                <c:pt idx="318">
                  <c:v>40666</c:v>
                </c:pt>
                <c:pt idx="319">
                  <c:v>40667</c:v>
                </c:pt>
                <c:pt idx="320">
                  <c:v>40668</c:v>
                </c:pt>
                <c:pt idx="321">
                  <c:v>40669</c:v>
                </c:pt>
                <c:pt idx="322">
                  <c:v>40673</c:v>
                </c:pt>
                <c:pt idx="323">
                  <c:v>40674</c:v>
                </c:pt>
                <c:pt idx="324">
                  <c:v>40675</c:v>
                </c:pt>
                <c:pt idx="325">
                  <c:v>40676</c:v>
                </c:pt>
                <c:pt idx="326">
                  <c:v>40679</c:v>
                </c:pt>
                <c:pt idx="327">
                  <c:v>40680</c:v>
                </c:pt>
                <c:pt idx="328">
                  <c:v>40681</c:v>
                </c:pt>
                <c:pt idx="329">
                  <c:v>40682</c:v>
                </c:pt>
                <c:pt idx="330">
                  <c:v>40683</c:v>
                </c:pt>
                <c:pt idx="331">
                  <c:v>40686</c:v>
                </c:pt>
                <c:pt idx="332">
                  <c:v>40687</c:v>
                </c:pt>
                <c:pt idx="333">
                  <c:v>40688</c:v>
                </c:pt>
                <c:pt idx="334">
                  <c:v>40689</c:v>
                </c:pt>
                <c:pt idx="335">
                  <c:v>40690</c:v>
                </c:pt>
                <c:pt idx="336">
                  <c:v>40693</c:v>
                </c:pt>
                <c:pt idx="337">
                  <c:v>40694</c:v>
                </c:pt>
                <c:pt idx="338">
                  <c:v>40695</c:v>
                </c:pt>
                <c:pt idx="339">
                  <c:v>40696</c:v>
                </c:pt>
                <c:pt idx="340">
                  <c:v>40697</c:v>
                </c:pt>
                <c:pt idx="341">
                  <c:v>40700</c:v>
                </c:pt>
                <c:pt idx="342">
                  <c:v>40701</c:v>
                </c:pt>
                <c:pt idx="343">
                  <c:v>40702</c:v>
                </c:pt>
                <c:pt idx="344">
                  <c:v>40703</c:v>
                </c:pt>
                <c:pt idx="345">
                  <c:v>40704</c:v>
                </c:pt>
                <c:pt idx="346">
                  <c:v>40707</c:v>
                </c:pt>
                <c:pt idx="347">
                  <c:v>40708</c:v>
                </c:pt>
                <c:pt idx="348">
                  <c:v>40709</c:v>
                </c:pt>
                <c:pt idx="349">
                  <c:v>40710</c:v>
                </c:pt>
                <c:pt idx="350">
                  <c:v>40711</c:v>
                </c:pt>
                <c:pt idx="351">
                  <c:v>40714</c:v>
                </c:pt>
                <c:pt idx="352">
                  <c:v>40715</c:v>
                </c:pt>
                <c:pt idx="353">
                  <c:v>40716</c:v>
                </c:pt>
                <c:pt idx="354">
                  <c:v>40717</c:v>
                </c:pt>
                <c:pt idx="355">
                  <c:v>40718</c:v>
                </c:pt>
                <c:pt idx="356">
                  <c:v>40721</c:v>
                </c:pt>
                <c:pt idx="357">
                  <c:v>40722</c:v>
                </c:pt>
                <c:pt idx="358">
                  <c:v>40723</c:v>
                </c:pt>
                <c:pt idx="359">
                  <c:v>40724</c:v>
                </c:pt>
                <c:pt idx="360">
                  <c:v>40725</c:v>
                </c:pt>
                <c:pt idx="361">
                  <c:v>40728</c:v>
                </c:pt>
                <c:pt idx="362">
                  <c:v>40729</c:v>
                </c:pt>
                <c:pt idx="363">
                  <c:v>40731</c:v>
                </c:pt>
                <c:pt idx="364">
                  <c:v>40732</c:v>
                </c:pt>
                <c:pt idx="365">
                  <c:v>40735</c:v>
                </c:pt>
                <c:pt idx="366">
                  <c:v>40736</c:v>
                </c:pt>
                <c:pt idx="367">
                  <c:v>40737</c:v>
                </c:pt>
                <c:pt idx="368">
                  <c:v>40738</c:v>
                </c:pt>
                <c:pt idx="369">
                  <c:v>40739</c:v>
                </c:pt>
                <c:pt idx="370">
                  <c:v>40742</c:v>
                </c:pt>
                <c:pt idx="371">
                  <c:v>40743</c:v>
                </c:pt>
                <c:pt idx="372">
                  <c:v>40744</c:v>
                </c:pt>
                <c:pt idx="373">
                  <c:v>40745</c:v>
                </c:pt>
                <c:pt idx="374">
                  <c:v>40746</c:v>
                </c:pt>
                <c:pt idx="375">
                  <c:v>40749</c:v>
                </c:pt>
                <c:pt idx="376">
                  <c:v>40750</c:v>
                </c:pt>
                <c:pt idx="377">
                  <c:v>40751</c:v>
                </c:pt>
                <c:pt idx="378">
                  <c:v>40752</c:v>
                </c:pt>
                <c:pt idx="379">
                  <c:v>40753</c:v>
                </c:pt>
                <c:pt idx="380">
                  <c:v>40756</c:v>
                </c:pt>
                <c:pt idx="381">
                  <c:v>40757</c:v>
                </c:pt>
                <c:pt idx="382">
                  <c:v>40758</c:v>
                </c:pt>
                <c:pt idx="383">
                  <c:v>40759</c:v>
                </c:pt>
                <c:pt idx="384">
                  <c:v>40760</c:v>
                </c:pt>
                <c:pt idx="385">
                  <c:v>40763</c:v>
                </c:pt>
                <c:pt idx="386">
                  <c:v>40764</c:v>
                </c:pt>
                <c:pt idx="387">
                  <c:v>40765</c:v>
                </c:pt>
                <c:pt idx="388">
                  <c:v>40766</c:v>
                </c:pt>
                <c:pt idx="389">
                  <c:v>40767</c:v>
                </c:pt>
                <c:pt idx="390">
                  <c:v>40770</c:v>
                </c:pt>
                <c:pt idx="391">
                  <c:v>40771</c:v>
                </c:pt>
                <c:pt idx="392">
                  <c:v>40772</c:v>
                </c:pt>
                <c:pt idx="393">
                  <c:v>40773</c:v>
                </c:pt>
                <c:pt idx="394">
                  <c:v>40774</c:v>
                </c:pt>
                <c:pt idx="395">
                  <c:v>40777</c:v>
                </c:pt>
                <c:pt idx="396">
                  <c:v>40778</c:v>
                </c:pt>
                <c:pt idx="397">
                  <c:v>40779</c:v>
                </c:pt>
                <c:pt idx="398">
                  <c:v>40780</c:v>
                </c:pt>
                <c:pt idx="399">
                  <c:v>40781</c:v>
                </c:pt>
                <c:pt idx="400">
                  <c:v>40782</c:v>
                </c:pt>
                <c:pt idx="401">
                  <c:v>40786</c:v>
                </c:pt>
                <c:pt idx="402">
                  <c:v>40787</c:v>
                </c:pt>
                <c:pt idx="403">
                  <c:v>40788</c:v>
                </c:pt>
                <c:pt idx="404">
                  <c:v>40791</c:v>
                </c:pt>
                <c:pt idx="405">
                  <c:v>40792</c:v>
                </c:pt>
                <c:pt idx="406">
                  <c:v>40793</c:v>
                </c:pt>
                <c:pt idx="407">
                  <c:v>40794</c:v>
                </c:pt>
                <c:pt idx="408">
                  <c:v>40795</c:v>
                </c:pt>
                <c:pt idx="409">
                  <c:v>40798</c:v>
                </c:pt>
                <c:pt idx="410">
                  <c:v>40799</c:v>
                </c:pt>
                <c:pt idx="411">
                  <c:v>40800</c:v>
                </c:pt>
                <c:pt idx="412">
                  <c:v>40801</c:v>
                </c:pt>
                <c:pt idx="413">
                  <c:v>40802</c:v>
                </c:pt>
                <c:pt idx="414">
                  <c:v>40805</c:v>
                </c:pt>
                <c:pt idx="415">
                  <c:v>40806</c:v>
                </c:pt>
                <c:pt idx="416">
                  <c:v>40807</c:v>
                </c:pt>
                <c:pt idx="417">
                  <c:v>40808</c:v>
                </c:pt>
                <c:pt idx="418">
                  <c:v>40809</c:v>
                </c:pt>
                <c:pt idx="419">
                  <c:v>40812</c:v>
                </c:pt>
                <c:pt idx="420">
                  <c:v>40813</c:v>
                </c:pt>
                <c:pt idx="421">
                  <c:v>40814</c:v>
                </c:pt>
                <c:pt idx="422">
                  <c:v>40815</c:v>
                </c:pt>
                <c:pt idx="423">
                  <c:v>40816</c:v>
                </c:pt>
                <c:pt idx="424">
                  <c:v>40819</c:v>
                </c:pt>
                <c:pt idx="425">
                  <c:v>40820</c:v>
                </c:pt>
                <c:pt idx="426">
                  <c:v>40821</c:v>
                </c:pt>
                <c:pt idx="427">
                  <c:v>40822</c:v>
                </c:pt>
                <c:pt idx="428">
                  <c:v>40823</c:v>
                </c:pt>
                <c:pt idx="429">
                  <c:v>40827</c:v>
                </c:pt>
                <c:pt idx="430">
                  <c:v>40828</c:v>
                </c:pt>
                <c:pt idx="431">
                  <c:v>40829</c:v>
                </c:pt>
                <c:pt idx="432">
                  <c:v>40830</c:v>
                </c:pt>
                <c:pt idx="433">
                  <c:v>40833</c:v>
                </c:pt>
                <c:pt idx="434">
                  <c:v>40834</c:v>
                </c:pt>
                <c:pt idx="435">
                  <c:v>40835</c:v>
                </c:pt>
                <c:pt idx="436">
                  <c:v>40836</c:v>
                </c:pt>
                <c:pt idx="437">
                  <c:v>40837</c:v>
                </c:pt>
                <c:pt idx="438">
                  <c:v>40840</c:v>
                </c:pt>
                <c:pt idx="439">
                  <c:v>40841</c:v>
                </c:pt>
                <c:pt idx="440">
                  <c:v>40842</c:v>
                </c:pt>
                <c:pt idx="441">
                  <c:v>40843</c:v>
                </c:pt>
                <c:pt idx="442">
                  <c:v>40844</c:v>
                </c:pt>
                <c:pt idx="443">
                  <c:v>40847</c:v>
                </c:pt>
                <c:pt idx="444">
                  <c:v>40848</c:v>
                </c:pt>
                <c:pt idx="445">
                  <c:v>40849</c:v>
                </c:pt>
                <c:pt idx="446">
                  <c:v>40850</c:v>
                </c:pt>
                <c:pt idx="447">
                  <c:v>40851</c:v>
                </c:pt>
                <c:pt idx="448">
                  <c:v>40854</c:v>
                </c:pt>
                <c:pt idx="449">
                  <c:v>40855</c:v>
                </c:pt>
                <c:pt idx="450">
                  <c:v>40856</c:v>
                </c:pt>
                <c:pt idx="451">
                  <c:v>40857</c:v>
                </c:pt>
                <c:pt idx="452">
                  <c:v>40861</c:v>
                </c:pt>
                <c:pt idx="453">
                  <c:v>40862</c:v>
                </c:pt>
                <c:pt idx="454">
                  <c:v>40863</c:v>
                </c:pt>
                <c:pt idx="455">
                  <c:v>40864</c:v>
                </c:pt>
                <c:pt idx="456">
                  <c:v>40865</c:v>
                </c:pt>
                <c:pt idx="457">
                  <c:v>40868</c:v>
                </c:pt>
                <c:pt idx="458">
                  <c:v>40869</c:v>
                </c:pt>
                <c:pt idx="459">
                  <c:v>40870</c:v>
                </c:pt>
                <c:pt idx="460">
                  <c:v>40872</c:v>
                </c:pt>
                <c:pt idx="461">
                  <c:v>40875</c:v>
                </c:pt>
                <c:pt idx="462">
                  <c:v>40876</c:v>
                </c:pt>
                <c:pt idx="463">
                  <c:v>40877</c:v>
                </c:pt>
                <c:pt idx="464">
                  <c:v>40878</c:v>
                </c:pt>
                <c:pt idx="465">
                  <c:v>40879</c:v>
                </c:pt>
                <c:pt idx="466">
                  <c:v>40882</c:v>
                </c:pt>
                <c:pt idx="467">
                  <c:v>40883</c:v>
                </c:pt>
                <c:pt idx="468">
                  <c:v>40884</c:v>
                </c:pt>
                <c:pt idx="469">
                  <c:v>40885</c:v>
                </c:pt>
                <c:pt idx="470">
                  <c:v>40886</c:v>
                </c:pt>
                <c:pt idx="471">
                  <c:v>40889</c:v>
                </c:pt>
                <c:pt idx="472">
                  <c:v>40890</c:v>
                </c:pt>
                <c:pt idx="473">
                  <c:v>40891</c:v>
                </c:pt>
                <c:pt idx="474">
                  <c:v>40892</c:v>
                </c:pt>
                <c:pt idx="475">
                  <c:v>40897</c:v>
                </c:pt>
                <c:pt idx="476">
                  <c:v>40898</c:v>
                </c:pt>
                <c:pt idx="477">
                  <c:v>40899</c:v>
                </c:pt>
                <c:pt idx="478">
                  <c:v>40900</c:v>
                </c:pt>
                <c:pt idx="479">
                  <c:v>40904</c:v>
                </c:pt>
                <c:pt idx="480">
                  <c:v>40905</c:v>
                </c:pt>
                <c:pt idx="481">
                  <c:v>40906</c:v>
                </c:pt>
                <c:pt idx="482">
                  <c:v>40907</c:v>
                </c:pt>
                <c:pt idx="483">
                  <c:v>40912</c:v>
                </c:pt>
                <c:pt idx="484">
                  <c:v>40913</c:v>
                </c:pt>
                <c:pt idx="485">
                  <c:v>40914</c:v>
                </c:pt>
                <c:pt idx="486">
                  <c:v>40917</c:v>
                </c:pt>
                <c:pt idx="487">
                  <c:v>40918</c:v>
                </c:pt>
                <c:pt idx="488">
                  <c:v>40919</c:v>
                </c:pt>
                <c:pt idx="489">
                  <c:v>40920</c:v>
                </c:pt>
                <c:pt idx="490">
                  <c:v>40921</c:v>
                </c:pt>
                <c:pt idx="491">
                  <c:v>40925</c:v>
                </c:pt>
                <c:pt idx="492">
                  <c:v>40926</c:v>
                </c:pt>
                <c:pt idx="493">
                  <c:v>40927</c:v>
                </c:pt>
                <c:pt idx="494">
                  <c:v>40928</c:v>
                </c:pt>
                <c:pt idx="495">
                  <c:v>40931</c:v>
                </c:pt>
                <c:pt idx="496">
                  <c:v>40932</c:v>
                </c:pt>
                <c:pt idx="497">
                  <c:v>40933</c:v>
                </c:pt>
                <c:pt idx="498">
                  <c:v>40934</c:v>
                </c:pt>
                <c:pt idx="499">
                  <c:v>40935</c:v>
                </c:pt>
                <c:pt idx="500">
                  <c:v>40938</c:v>
                </c:pt>
                <c:pt idx="501">
                  <c:v>40939</c:v>
                </c:pt>
                <c:pt idx="502">
                  <c:v>40940</c:v>
                </c:pt>
                <c:pt idx="503">
                  <c:v>40941</c:v>
                </c:pt>
                <c:pt idx="504">
                  <c:v>40942</c:v>
                </c:pt>
                <c:pt idx="505">
                  <c:v>40945</c:v>
                </c:pt>
                <c:pt idx="506">
                  <c:v>40946</c:v>
                </c:pt>
                <c:pt idx="507">
                  <c:v>40947</c:v>
                </c:pt>
                <c:pt idx="508">
                  <c:v>40948</c:v>
                </c:pt>
                <c:pt idx="509">
                  <c:v>40949</c:v>
                </c:pt>
                <c:pt idx="510">
                  <c:v>40952</c:v>
                </c:pt>
                <c:pt idx="511">
                  <c:v>40953</c:v>
                </c:pt>
                <c:pt idx="512">
                  <c:v>40954</c:v>
                </c:pt>
                <c:pt idx="513">
                  <c:v>40955</c:v>
                </c:pt>
                <c:pt idx="514">
                  <c:v>40956</c:v>
                </c:pt>
                <c:pt idx="515">
                  <c:v>40960</c:v>
                </c:pt>
                <c:pt idx="516">
                  <c:v>40961</c:v>
                </c:pt>
                <c:pt idx="517">
                  <c:v>40962</c:v>
                </c:pt>
                <c:pt idx="518">
                  <c:v>40963</c:v>
                </c:pt>
                <c:pt idx="519">
                  <c:v>40966</c:v>
                </c:pt>
                <c:pt idx="520">
                  <c:v>40967</c:v>
                </c:pt>
                <c:pt idx="521">
                  <c:v>40968</c:v>
                </c:pt>
                <c:pt idx="522">
                  <c:v>40969</c:v>
                </c:pt>
                <c:pt idx="523">
                  <c:v>40970</c:v>
                </c:pt>
                <c:pt idx="524">
                  <c:v>40973</c:v>
                </c:pt>
                <c:pt idx="525">
                  <c:v>40974</c:v>
                </c:pt>
                <c:pt idx="526">
                  <c:v>40975</c:v>
                </c:pt>
                <c:pt idx="527">
                  <c:v>40980</c:v>
                </c:pt>
                <c:pt idx="528">
                  <c:v>40981</c:v>
                </c:pt>
                <c:pt idx="529">
                  <c:v>40982</c:v>
                </c:pt>
                <c:pt idx="530">
                  <c:v>40983</c:v>
                </c:pt>
                <c:pt idx="531">
                  <c:v>40984</c:v>
                </c:pt>
                <c:pt idx="532">
                  <c:v>40987</c:v>
                </c:pt>
                <c:pt idx="533">
                  <c:v>40988</c:v>
                </c:pt>
                <c:pt idx="534">
                  <c:v>40994</c:v>
                </c:pt>
                <c:pt idx="535">
                  <c:v>40995</c:v>
                </c:pt>
                <c:pt idx="536">
                  <c:v>40996</c:v>
                </c:pt>
                <c:pt idx="537">
                  <c:v>40997</c:v>
                </c:pt>
                <c:pt idx="538">
                  <c:v>40998</c:v>
                </c:pt>
                <c:pt idx="539">
                  <c:v>41001</c:v>
                </c:pt>
                <c:pt idx="540">
                  <c:v>41002</c:v>
                </c:pt>
                <c:pt idx="541">
                  <c:v>41003</c:v>
                </c:pt>
                <c:pt idx="542">
                  <c:v>41004</c:v>
                </c:pt>
                <c:pt idx="543">
                  <c:v>41005</c:v>
                </c:pt>
                <c:pt idx="544">
                  <c:v>41008</c:v>
                </c:pt>
                <c:pt idx="545">
                  <c:v>41009</c:v>
                </c:pt>
                <c:pt idx="546">
                  <c:v>41010</c:v>
                </c:pt>
                <c:pt idx="547">
                  <c:v>41011</c:v>
                </c:pt>
                <c:pt idx="548">
                  <c:v>41012</c:v>
                </c:pt>
                <c:pt idx="549">
                  <c:v>41015</c:v>
                </c:pt>
                <c:pt idx="550">
                  <c:v>41016</c:v>
                </c:pt>
                <c:pt idx="551">
                  <c:v>41017</c:v>
                </c:pt>
                <c:pt idx="552">
                  <c:v>41018</c:v>
                </c:pt>
                <c:pt idx="553">
                  <c:v>41019</c:v>
                </c:pt>
                <c:pt idx="554">
                  <c:v>41022</c:v>
                </c:pt>
                <c:pt idx="555">
                  <c:v>41023</c:v>
                </c:pt>
                <c:pt idx="556">
                  <c:v>41024</c:v>
                </c:pt>
                <c:pt idx="557">
                  <c:v>41025</c:v>
                </c:pt>
                <c:pt idx="558">
                  <c:v>41026</c:v>
                </c:pt>
                <c:pt idx="559">
                  <c:v>41031</c:v>
                </c:pt>
                <c:pt idx="560">
                  <c:v>41032</c:v>
                </c:pt>
                <c:pt idx="561">
                  <c:v>41033</c:v>
                </c:pt>
                <c:pt idx="562">
                  <c:v>41036</c:v>
                </c:pt>
                <c:pt idx="563">
                  <c:v>41037</c:v>
                </c:pt>
                <c:pt idx="564">
                  <c:v>41039</c:v>
                </c:pt>
                <c:pt idx="565">
                  <c:v>41040</c:v>
                </c:pt>
                <c:pt idx="566">
                  <c:v>41043</c:v>
                </c:pt>
                <c:pt idx="567">
                  <c:v>41044</c:v>
                </c:pt>
                <c:pt idx="568">
                  <c:v>41045</c:v>
                </c:pt>
                <c:pt idx="569">
                  <c:v>41046</c:v>
                </c:pt>
                <c:pt idx="570">
                  <c:v>41047</c:v>
                </c:pt>
                <c:pt idx="571">
                  <c:v>41050</c:v>
                </c:pt>
                <c:pt idx="572">
                  <c:v>41051</c:v>
                </c:pt>
                <c:pt idx="573">
                  <c:v>41052</c:v>
                </c:pt>
                <c:pt idx="574">
                  <c:v>41053</c:v>
                </c:pt>
                <c:pt idx="575">
                  <c:v>41054</c:v>
                </c:pt>
                <c:pt idx="576">
                  <c:v>41058</c:v>
                </c:pt>
                <c:pt idx="577">
                  <c:v>41059</c:v>
                </c:pt>
                <c:pt idx="578">
                  <c:v>41060</c:v>
                </c:pt>
                <c:pt idx="579">
                  <c:v>41061</c:v>
                </c:pt>
                <c:pt idx="580">
                  <c:v>41064</c:v>
                </c:pt>
                <c:pt idx="581">
                  <c:v>41065</c:v>
                </c:pt>
                <c:pt idx="582">
                  <c:v>41066</c:v>
                </c:pt>
                <c:pt idx="583">
                  <c:v>41067</c:v>
                </c:pt>
                <c:pt idx="584">
                  <c:v>41068</c:v>
                </c:pt>
                <c:pt idx="585">
                  <c:v>41071</c:v>
                </c:pt>
                <c:pt idx="586">
                  <c:v>41072</c:v>
                </c:pt>
                <c:pt idx="587">
                  <c:v>41073</c:v>
                </c:pt>
                <c:pt idx="588">
                  <c:v>41074</c:v>
                </c:pt>
                <c:pt idx="589">
                  <c:v>41075</c:v>
                </c:pt>
                <c:pt idx="590">
                  <c:v>41078</c:v>
                </c:pt>
                <c:pt idx="591">
                  <c:v>41079</c:v>
                </c:pt>
                <c:pt idx="592">
                  <c:v>41080</c:v>
                </c:pt>
                <c:pt idx="593">
                  <c:v>41081</c:v>
                </c:pt>
                <c:pt idx="594">
                  <c:v>41082</c:v>
                </c:pt>
                <c:pt idx="595">
                  <c:v>41085</c:v>
                </c:pt>
                <c:pt idx="596">
                  <c:v>41086</c:v>
                </c:pt>
                <c:pt idx="597">
                  <c:v>41087</c:v>
                </c:pt>
                <c:pt idx="598">
                  <c:v>41088</c:v>
                </c:pt>
                <c:pt idx="599">
                  <c:v>41089</c:v>
                </c:pt>
                <c:pt idx="600">
                  <c:v>41092</c:v>
                </c:pt>
                <c:pt idx="601">
                  <c:v>41093</c:v>
                </c:pt>
                <c:pt idx="602">
                  <c:v>41095</c:v>
                </c:pt>
                <c:pt idx="603">
                  <c:v>41099</c:v>
                </c:pt>
                <c:pt idx="604">
                  <c:v>41100</c:v>
                </c:pt>
                <c:pt idx="605">
                  <c:v>41101</c:v>
                </c:pt>
                <c:pt idx="606">
                  <c:v>41102</c:v>
                </c:pt>
                <c:pt idx="607">
                  <c:v>41103</c:v>
                </c:pt>
                <c:pt idx="608">
                  <c:v>41106</c:v>
                </c:pt>
                <c:pt idx="609">
                  <c:v>41107</c:v>
                </c:pt>
                <c:pt idx="610">
                  <c:v>41108</c:v>
                </c:pt>
                <c:pt idx="611">
                  <c:v>41109</c:v>
                </c:pt>
                <c:pt idx="612">
                  <c:v>41110</c:v>
                </c:pt>
                <c:pt idx="613">
                  <c:v>41113</c:v>
                </c:pt>
                <c:pt idx="614">
                  <c:v>41114</c:v>
                </c:pt>
                <c:pt idx="615">
                  <c:v>41115</c:v>
                </c:pt>
                <c:pt idx="616">
                  <c:v>41116</c:v>
                </c:pt>
                <c:pt idx="617">
                  <c:v>41117</c:v>
                </c:pt>
                <c:pt idx="618">
                  <c:v>41120</c:v>
                </c:pt>
                <c:pt idx="619">
                  <c:v>41121</c:v>
                </c:pt>
                <c:pt idx="620">
                  <c:v>41122</c:v>
                </c:pt>
                <c:pt idx="621">
                  <c:v>41123</c:v>
                </c:pt>
                <c:pt idx="622">
                  <c:v>41124</c:v>
                </c:pt>
                <c:pt idx="623">
                  <c:v>41127</c:v>
                </c:pt>
                <c:pt idx="624">
                  <c:v>41128</c:v>
                </c:pt>
                <c:pt idx="625">
                  <c:v>41129</c:v>
                </c:pt>
                <c:pt idx="626">
                  <c:v>41130</c:v>
                </c:pt>
                <c:pt idx="627">
                  <c:v>41131</c:v>
                </c:pt>
                <c:pt idx="628">
                  <c:v>41134</c:v>
                </c:pt>
                <c:pt idx="629">
                  <c:v>41135</c:v>
                </c:pt>
                <c:pt idx="630">
                  <c:v>41136</c:v>
                </c:pt>
                <c:pt idx="631">
                  <c:v>41137</c:v>
                </c:pt>
                <c:pt idx="632">
                  <c:v>41138</c:v>
                </c:pt>
                <c:pt idx="633">
                  <c:v>41141</c:v>
                </c:pt>
                <c:pt idx="634">
                  <c:v>41142</c:v>
                </c:pt>
                <c:pt idx="635">
                  <c:v>41143</c:v>
                </c:pt>
                <c:pt idx="636">
                  <c:v>41144</c:v>
                </c:pt>
                <c:pt idx="637">
                  <c:v>41145</c:v>
                </c:pt>
                <c:pt idx="638">
                  <c:v>41148</c:v>
                </c:pt>
                <c:pt idx="639">
                  <c:v>41149</c:v>
                </c:pt>
                <c:pt idx="640">
                  <c:v>41150</c:v>
                </c:pt>
                <c:pt idx="641">
                  <c:v>41152</c:v>
                </c:pt>
                <c:pt idx="642">
                  <c:v>41156</c:v>
                </c:pt>
                <c:pt idx="643">
                  <c:v>41157</c:v>
                </c:pt>
                <c:pt idx="644">
                  <c:v>41158</c:v>
                </c:pt>
                <c:pt idx="645">
                  <c:v>41159</c:v>
                </c:pt>
                <c:pt idx="646">
                  <c:v>41162</c:v>
                </c:pt>
                <c:pt idx="647">
                  <c:v>41163</c:v>
                </c:pt>
                <c:pt idx="648">
                  <c:v>41164</c:v>
                </c:pt>
                <c:pt idx="649">
                  <c:v>41165</c:v>
                </c:pt>
                <c:pt idx="650">
                  <c:v>41166</c:v>
                </c:pt>
                <c:pt idx="651">
                  <c:v>41169</c:v>
                </c:pt>
                <c:pt idx="652">
                  <c:v>41170</c:v>
                </c:pt>
                <c:pt idx="653">
                  <c:v>41171</c:v>
                </c:pt>
                <c:pt idx="654">
                  <c:v>41172</c:v>
                </c:pt>
                <c:pt idx="655">
                  <c:v>41173</c:v>
                </c:pt>
                <c:pt idx="656">
                  <c:v>41176</c:v>
                </c:pt>
                <c:pt idx="657">
                  <c:v>41177</c:v>
                </c:pt>
                <c:pt idx="658">
                  <c:v>41178</c:v>
                </c:pt>
                <c:pt idx="659">
                  <c:v>41179</c:v>
                </c:pt>
                <c:pt idx="660">
                  <c:v>41180</c:v>
                </c:pt>
              </c:numCache>
            </c:numRef>
          </c:cat>
          <c:val>
            <c:numRef>
              <c:f>'График 2.3.4'!$D$5:$D$665</c:f>
              <c:numCache>
                <c:formatCode>0.00</c:formatCode>
                <c:ptCount val="661"/>
                <c:pt idx="0">
                  <c:v>148.33500000000001</c:v>
                </c:pt>
                <c:pt idx="1">
                  <c:v>148.19999999999999</c:v>
                </c:pt>
                <c:pt idx="2">
                  <c:v>148.13999999999999</c:v>
                </c:pt>
                <c:pt idx="3">
                  <c:v>148.1</c:v>
                </c:pt>
                <c:pt idx="4">
                  <c:v>148.07499999999999</c:v>
                </c:pt>
                <c:pt idx="5">
                  <c:v>148.07499999999999</c:v>
                </c:pt>
                <c:pt idx="6">
                  <c:v>148.02500000000001</c:v>
                </c:pt>
                <c:pt idx="7">
                  <c:v>147.95500000000001</c:v>
                </c:pt>
                <c:pt idx="8">
                  <c:v>147.94</c:v>
                </c:pt>
                <c:pt idx="9">
                  <c:v>147.905</c:v>
                </c:pt>
                <c:pt idx="10">
                  <c:v>147.875</c:v>
                </c:pt>
                <c:pt idx="11">
                  <c:v>147.99</c:v>
                </c:pt>
                <c:pt idx="12">
                  <c:v>148.01</c:v>
                </c:pt>
                <c:pt idx="13">
                  <c:v>148.10499999999999</c:v>
                </c:pt>
                <c:pt idx="14">
                  <c:v>148.19999999999999</c:v>
                </c:pt>
                <c:pt idx="15">
                  <c:v>148.095</c:v>
                </c:pt>
                <c:pt idx="16">
                  <c:v>147.995</c:v>
                </c:pt>
                <c:pt idx="17">
                  <c:v>147.97</c:v>
                </c:pt>
                <c:pt idx="18">
                  <c:v>147.89500000000001</c:v>
                </c:pt>
                <c:pt idx="19">
                  <c:v>147.84</c:v>
                </c:pt>
                <c:pt idx="20">
                  <c:v>147.82499999999999</c:v>
                </c:pt>
                <c:pt idx="21">
                  <c:v>147.97499999999999</c:v>
                </c:pt>
                <c:pt idx="22">
                  <c:v>148.15</c:v>
                </c:pt>
                <c:pt idx="23">
                  <c:v>148.21</c:v>
                </c:pt>
                <c:pt idx="24">
                  <c:v>147.94999999999999</c:v>
                </c:pt>
                <c:pt idx="25">
                  <c:v>147.9</c:v>
                </c:pt>
                <c:pt idx="26">
                  <c:v>148.155</c:v>
                </c:pt>
                <c:pt idx="27">
                  <c:v>147.83500000000001</c:v>
                </c:pt>
                <c:pt idx="28">
                  <c:v>147.76499999999999</c:v>
                </c:pt>
                <c:pt idx="29">
                  <c:v>147.76</c:v>
                </c:pt>
                <c:pt idx="30">
                  <c:v>147.65</c:v>
                </c:pt>
                <c:pt idx="31">
                  <c:v>147.47</c:v>
                </c:pt>
                <c:pt idx="32">
                  <c:v>147.32</c:v>
                </c:pt>
                <c:pt idx="33">
                  <c:v>147.34</c:v>
                </c:pt>
                <c:pt idx="34">
                  <c:v>147.32</c:v>
                </c:pt>
                <c:pt idx="35">
                  <c:v>147.22</c:v>
                </c:pt>
                <c:pt idx="36">
                  <c:v>147.36500000000001</c:v>
                </c:pt>
                <c:pt idx="37">
                  <c:v>147.41499999999999</c:v>
                </c:pt>
                <c:pt idx="38">
                  <c:v>147.28</c:v>
                </c:pt>
                <c:pt idx="39">
                  <c:v>147.22499999999999</c:v>
                </c:pt>
                <c:pt idx="40">
                  <c:v>147.23500000000001</c:v>
                </c:pt>
                <c:pt idx="41">
                  <c:v>147.285</c:v>
                </c:pt>
                <c:pt idx="42">
                  <c:v>147.14500000000001</c:v>
                </c:pt>
                <c:pt idx="43">
                  <c:v>147.11000000000001</c:v>
                </c:pt>
                <c:pt idx="44">
                  <c:v>147.1</c:v>
                </c:pt>
                <c:pt idx="45">
                  <c:v>147.05000000000001</c:v>
                </c:pt>
                <c:pt idx="46">
                  <c:v>147.01</c:v>
                </c:pt>
                <c:pt idx="47">
                  <c:v>147.04499999999999</c:v>
                </c:pt>
                <c:pt idx="48">
                  <c:v>146.94999999999999</c:v>
                </c:pt>
                <c:pt idx="49">
                  <c:v>146.89500000000001</c:v>
                </c:pt>
                <c:pt idx="50">
                  <c:v>146.89500000000001</c:v>
                </c:pt>
                <c:pt idx="51">
                  <c:v>146.97999999999999</c:v>
                </c:pt>
                <c:pt idx="52">
                  <c:v>147.08500000000001</c:v>
                </c:pt>
                <c:pt idx="53">
                  <c:v>146.97</c:v>
                </c:pt>
                <c:pt idx="54">
                  <c:v>147.065</c:v>
                </c:pt>
                <c:pt idx="55">
                  <c:v>146.97999999999999</c:v>
                </c:pt>
                <c:pt idx="56">
                  <c:v>146.88</c:v>
                </c:pt>
                <c:pt idx="57">
                  <c:v>146.905</c:v>
                </c:pt>
                <c:pt idx="58">
                  <c:v>146.9</c:v>
                </c:pt>
                <c:pt idx="59">
                  <c:v>146.84</c:v>
                </c:pt>
                <c:pt idx="60">
                  <c:v>146.785</c:v>
                </c:pt>
                <c:pt idx="61">
                  <c:v>146.755</c:v>
                </c:pt>
                <c:pt idx="62">
                  <c:v>146.68</c:v>
                </c:pt>
                <c:pt idx="63">
                  <c:v>146.63499999999999</c:v>
                </c:pt>
                <c:pt idx="64">
                  <c:v>146.57499999999999</c:v>
                </c:pt>
                <c:pt idx="65">
                  <c:v>146.49</c:v>
                </c:pt>
                <c:pt idx="66">
                  <c:v>146.625</c:v>
                </c:pt>
                <c:pt idx="67">
                  <c:v>146.63499999999999</c:v>
                </c:pt>
                <c:pt idx="68">
                  <c:v>146.46</c:v>
                </c:pt>
                <c:pt idx="69">
                  <c:v>146.61000000000001</c:v>
                </c:pt>
                <c:pt idx="70">
                  <c:v>146.495</c:v>
                </c:pt>
                <c:pt idx="71">
                  <c:v>146.52000000000001</c:v>
                </c:pt>
                <c:pt idx="72">
                  <c:v>146.405</c:v>
                </c:pt>
                <c:pt idx="73">
                  <c:v>146.62</c:v>
                </c:pt>
                <c:pt idx="74">
                  <c:v>146.73500000000001</c:v>
                </c:pt>
                <c:pt idx="75">
                  <c:v>146.435</c:v>
                </c:pt>
                <c:pt idx="76">
                  <c:v>146.52500000000001</c:v>
                </c:pt>
                <c:pt idx="77">
                  <c:v>146.73500000000001</c:v>
                </c:pt>
                <c:pt idx="78">
                  <c:v>146.9</c:v>
                </c:pt>
                <c:pt idx="79">
                  <c:v>147.065</c:v>
                </c:pt>
                <c:pt idx="80">
                  <c:v>147.16999999999999</c:v>
                </c:pt>
                <c:pt idx="81">
                  <c:v>147.17500000000001</c:v>
                </c:pt>
                <c:pt idx="82">
                  <c:v>146.54</c:v>
                </c:pt>
                <c:pt idx="83">
                  <c:v>146.47499999999999</c:v>
                </c:pt>
                <c:pt idx="84">
                  <c:v>146.72999999999999</c:v>
                </c:pt>
                <c:pt idx="85">
                  <c:v>146.69499999999999</c:v>
                </c:pt>
                <c:pt idx="86">
                  <c:v>146.56</c:v>
                </c:pt>
                <c:pt idx="87">
                  <c:v>146.54</c:v>
                </c:pt>
                <c:pt idx="88">
                  <c:v>146.935</c:v>
                </c:pt>
                <c:pt idx="89">
                  <c:v>146.45500000000001</c:v>
                </c:pt>
                <c:pt idx="90">
                  <c:v>146.655</c:v>
                </c:pt>
                <c:pt idx="91">
                  <c:v>146.83500000000001</c:v>
                </c:pt>
                <c:pt idx="92">
                  <c:v>146.625</c:v>
                </c:pt>
                <c:pt idx="93">
                  <c:v>146.505</c:v>
                </c:pt>
                <c:pt idx="94">
                  <c:v>146.88999999999999</c:v>
                </c:pt>
                <c:pt idx="95">
                  <c:v>146.83500000000001</c:v>
                </c:pt>
                <c:pt idx="96">
                  <c:v>146.64500000000001</c:v>
                </c:pt>
                <c:pt idx="97">
                  <c:v>146.77000000000001</c:v>
                </c:pt>
                <c:pt idx="98">
                  <c:v>147.08000000000001</c:v>
                </c:pt>
                <c:pt idx="99">
                  <c:v>147.19</c:v>
                </c:pt>
                <c:pt idx="100">
                  <c:v>147.23500000000001</c:v>
                </c:pt>
                <c:pt idx="101">
                  <c:v>146.95500000000001</c:v>
                </c:pt>
                <c:pt idx="102">
                  <c:v>147.04</c:v>
                </c:pt>
                <c:pt idx="103">
                  <c:v>147.08500000000001</c:v>
                </c:pt>
                <c:pt idx="104">
                  <c:v>147.26</c:v>
                </c:pt>
                <c:pt idx="105">
                  <c:v>147.08500000000001</c:v>
                </c:pt>
                <c:pt idx="106">
                  <c:v>147.06</c:v>
                </c:pt>
                <c:pt idx="107">
                  <c:v>147</c:v>
                </c:pt>
                <c:pt idx="108">
                  <c:v>146.94499999999999</c:v>
                </c:pt>
                <c:pt idx="109">
                  <c:v>146.99</c:v>
                </c:pt>
                <c:pt idx="110">
                  <c:v>147.13499999999999</c:v>
                </c:pt>
                <c:pt idx="111">
                  <c:v>147.19999999999999</c:v>
                </c:pt>
                <c:pt idx="112">
                  <c:v>147.32499999999999</c:v>
                </c:pt>
                <c:pt idx="113">
                  <c:v>147.41999999999999</c:v>
                </c:pt>
                <c:pt idx="114">
                  <c:v>147.47499999999999</c:v>
                </c:pt>
                <c:pt idx="115">
                  <c:v>147.535</c:v>
                </c:pt>
                <c:pt idx="116">
                  <c:v>147.47499999999999</c:v>
                </c:pt>
                <c:pt idx="117">
                  <c:v>147.46</c:v>
                </c:pt>
                <c:pt idx="118">
                  <c:v>147.35499999999999</c:v>
                </c:pt>
                <c:pt idx="119">
                  <c:v>147.505</c:v>
                </c:pt>
                <c:pt idx="120">
                  <c:v>147.535</c:v>
                </c:pt>
                <c:pt idx="121">
                  <c:v>147.61500000000001</c:v>
                </c:pt>
                <c:pt idx="122">
                  <c:v>147.715</c:v>
                </c:pt>
                <c:pt idx="123">
                  <c:v>147.72499999999999</c:v>
                </c:pt>
                <c:pt idx="124">
                  <c:v>147.565</c:v>
                </c:pt>
                <c:pt idx="125">
                  <c:v>147.54</c:v>
                </c:pt>
                <c:pt idx="126">
                  <c:v>147.47</c:v>
                </c:pt>
                <c:pt idx="127">
                  <c:v>147.54</c:v>
                </c:pt>
                <c:pt idx="128">
                  <c:v>147.56</c:v>
                </c:pt>
                <c:pt idx="129">
                  <c:v>147.63499999999999</c:v>
                </c:pt>
                <c:pt idx="130">
                  <c:v>147.435</c:v>
                </c:pt>
                <c:pt idx="131">
                  <c:v>147.315</c:v>
                </c:pt>
                <c:pt idx="132">
                  <c:v>147.43</c:v>
                </c:pt>
                <c:pt idx="133">
                  <c:v>147.56</c:v>
                </c:pt>
                <c:pt idx="134">
                  <c:v>147.6</c:v>
                </c:pt>
                <c:pt idx="135">
                  <c:v>147.72</c:v>
                </c:pt>
                <c:pt idx="136">
                  <c:v>147.78</c:v>
                </c:pt>
                <c:pt idx="137">
                  <c:v>147.655</c:v>
                </c:pt>
                <c:pt idx="138">
                  <c:v>147.465</c:v>
                </c:pt>
                <c:pt idx="139">
                  <c:v>147.375</c:v>
                </c:pt>
                <c:pt idx="140">
                  <c:v>147.27500000000001</c:v>
                </c:pt>
                <c:pt idx="141">
                  <c:v>147.25</c:v>
                </c:pt>
                <c:pt idx="142">
                  <c:v>147.36500000000001</c:v>
                </c:pt>
                <c:pt idx="143">
                  <c:v>147.33500000000001</c:v>
                </c:pt>
                <c:pt idx="144">
                  <c:v>147.67500000000001</c:v>
                </c:pt>
                <c:pt idx="145">
                  <c:v>147.36500000000001</c:v>
                </c:pt>
                <c:pt idx="146">
                  <c:v>147.37</c:v>
                </c:pt>
                <c:pt idx="147">
                  <c:v>147.255</c:v>
                </c:pt>
                <c:pt idx="148">
                  <c:v>147.16999999999999</c:v>
                </c:pt>
                <c:pt idx="149">
                  <c:v>147.16499999999999</c:v>
                </c:pt>
                <c:pt idx="150">
                  <c:v>147.11500000000001</c:v>
                </c:pt>
                <c:pt idx="151">
                  <c:v>147.21</c:v>
                </c:pt>
                <c:pt idx="152">
                  <c:v>147.16499999999999</c:v>
                </c:pt>
                <c:pt idx="153">
                  <c:v>147.26</c:v>
                </c:pt>
                <c:pt idx="154">
                  <c:v>147.16</c:v>
                </c:pt>
                <c:pt idx="155">
                  <c:v>147.14500000000001</c:v>
                </c:pt>
                <c:pt idx="156">
                  <c:v>147.34</c:v>
                </c:pt>
                <c:pt idx="157">
                  <c:v>147.23500000000001</c:v>
                </c:pt>
                <c:pt idx="158">
                  <c:v>147.27000000000001</c:v>
                </c:pt>
                <c:pt idx="159">
                  <c:v>147.285</c:v>
                </c:pt>
                <c:pt idx="160">
                  <c:v>147.35499999999999</c:v>
                </c:pt>
                <c:pt idx="161">
                  <c:v>147.47999999999999</c:v>
                </c:pt>
                <c:pt idx="162">
                  <c:v>147.47</c:v>
                </c:pt>
                <c:pt idx="163">
                  <c:v>147.38</c:v>
                </c:pt>
                <c:pt idx="164">
                  <c:v>147.245</c:v>
                </c:pt>
                <c:pt idx="165">
                  <c:v>147.19999999999999</c:v>
                </c:pt>
                <c:pt idx="166">
                  <c:v>147.16499999999999</c:v>
                </c:pt>
                <c:pt idx="167">
                  <c:v>147.29499999999999</c:v>
                </c:pt>
                <c:pt idx="168">
                  <c:v>147.39500000000001</c:v>
                </c:pt>
                <c:pt idx="169">
                  <c:v>147.44999999999999</c:v>
                </c:pt>
                <c:pt idx="170">
                  <c:v>147.47999999999999</c:v>
                </c:pt>
                <c:pt idx="171">
                  <c:v>147.32</c:v>
                </c:pt>
                <c:pt idx="172">
                  <c:v>147.48500000000001</c:v>
                </c:pt>
                <c:pt idx="173">
                  <c:v>147.535</c:v>
                </c:pt>
                <c:pt idx="174">
                  <c:v>147.54</c:v>
                </c:pt>
                <c:pt idx="175">
                  <c:v>147.42500000000001</c:v>
                </c:pt>
                <c:pt idx="176">
                  <c:v>147.49</c:v>
                </c:pt>
                <c:pt idx="177">
                  <c:v>147.62</c:v>
                </c:pt>
                <c:pt idx="178">
                  <c:v>147.61000000000001</c:v>
                </c:pt>
                <c:pt idx="179">
                  <c:v>147.51</c:v>
                </c:pt>
                <c:pt idx="180">
                  <c:v>147.535</c:v>
                </c:pt>
                <c:pt idx="181">
                  <c:v>147.44</c:v>
                </c:pt>
                <c:pt idx="182">
                  <c:v>147.47</c:v>
                </c:pt>
                <c:pt idx="183">
                  <c:v>147.56</c:v>
                </c:pt>
                <c:pt idx="184">
                  <c:v>147.60499999999999</c:v>
                </c:pt>
                <c:pt idx="185">
                  <c:v>147.755</c:v>
                </c:pt>
                <c:pt idx="186">
                  <c:v>147.76</c:v>
                </c:pt>
                <c:pt idx="187">
                  <c:v>147.59</c:v>
                </c:pt>
                <c:pt idx="188">
                  <c:v>147.465</c:v>
                </c:pt>
                <c:pt idx="189">
                  <c:v>147.565</c:v>
                </c:pt>
                <c:pt idx="190">
                  <c:v>147.58000000000001</c:v>
                </c:pt>
                <c:pt idx="191">
                  <c:v>147.58500000000001</c:v>
                </c:pt>
                <c:pt idx="192">
                  <c:v>147.68</c:v>
                </c:pt>
                <c:pt idx="193">
                  <c:v>147.52000000000001</c:v>
                </c:pt>
                <c:pt idx="194">
                  <c:v>147.58000000000001</c:v>
                </c:pt>
                <c:pt idx="195">
                  <c:v>147.625</c:v>
                </c:pt>
                <c:pt idx="196">
                  <c:v>147.54499999999999</c:v>
                </c:pt>
                <c:pt idx="197">
                  <c:v>147.57499999999999</c:v>
                </c:pt>
                <c:pt idx="198">
                  <c:v>147.52000000000001</c:v>
                </c:pt>
                <c:pt idx="199">
                  <c:v>147.55000000000001</c:v>
                </c:pt>
                <c:pt idx="200">
                  <c:v>147.55000000000001</c:v>
                </c:pt>
                <c:pt idx="201">
                  <c:v>147.59</c:v>
                </c:pt>
                <c:pt idx="202">
                  <c:v>147.51499999999999</c:v>
                </c:pt>
                <c:pt idx="203">
                  <c:v>147.5</c:v>
                </c:pt>
                <c:pt idx="204">
                  <c:v>147.60499999999999</c:v>
                </c:pt>
                <c:pt idx="205">
                  <c:v>147.63499999999999</c:v>
                </c:pt>
                <c:pt idx="206">
                  <c:v>147.62</c:v>
                </c:pt>
                <c:pt idx="207">
                  <c:v>147.62</c:v>
                </c:pt>
                <c:pt idx="208">
                  <c:v>147.55000000000001</c:v>
                </c:pt>
                <c:pt idx="209">
                  <c:v>147.58000000000001</c:v>
                </c:pt>
                <c:pt idx="210">
                  <c:v>147.55000000000001</c:v>
                </c:pt>
                <c:pt idx="211">
                  <c:v>147.52000000000001</c:v>
                </c:pt>
                <c:pt idx="212">
                  <c:v>147.535</c:v>
                </c:pt>
                <c:pt idx="213">
                  <c:v>147.44999999999999</c:v>
                </c:pt>
                <c:pt idx="214">
                  <c:v>147.47</c:v>
                </c:pt>
                <c:pt idx="215">
                  <c:v>147.44499999999999</c:v>
                </c:pt>
                <c:pt idx="216">
                  <c:v>147.46</c:v>
                </c:pt>
                <c:pt idx="217">
                  <c:v>147.49</c:v>
                </c:pt>
                <c:pt idx="218">
                  <c:v>147.51</c:v>
                </c:pt>
                <c:pt idx="219">
                  <c:v>147.59</c:v>
                </c:pt>
                <c:pt idx="220">
                  <c:v>147.61000000000001</c:v>
                </c:pt>
                <c:pt idx="221">
                  <c:v>147.6</c:v>
                </c:pt>
                <c:pt idx="222">
                  <c:v>147.565</c:v>
                </c:pt>
                <c:pt idx="223">
                  <c:v>147.5</c:v>
                </c:pt>
                <c:pt idx="224">
                  <c:v>147.495</c:v>
                </c:pt>
                <c:pt idx="225">
                  <c:v>147.48500000000001</c:v>
                </c:pt>
                <c:pt idx="226">
                  <c:v>147.495</c:v>
                </c:pt>
                <c:pt idx="227">
                  <c:v>147.58500000000001</c:v>
                </c:pt>
                <c:pt idx="228">
                  <c:v>147.51499999999999</c:v>
                </c:pt>
                <c:pt idx="229">
                  <c:v>147.44</c:v>
                </c:pt>
                <c:pt idx="230">
                  <c:v>147.44499999999999</c:v>
                </c:pt>
                <c:pt idx="231">
                  <c:v>147.45500000000001</c:v>
                </c:pt>
                <c:pt idx="232">
                  <c:v>147.41999999999999</c:v>
                </c:pt>
                <c:pt idx="233">
                  <c:v>147.41</c:v>
                </c:pt>
                <c:pt idx="234">
                  <c:v>147.4</c:v>
                </c:pt>
                <c:pt idx="235">
                  <c:v>147.33000000000001</c:v>
                </c:pt>
                <c:pt idx="236">
                  <c:v>147.49</c:v>
                </c:pt>
                <c:pt idx="237">
                  <c:v>147.51499999999999</c:v>
                </c:pt>
                <c:pt idx="238">
                  <c:v>147.5</c:v>
                </c:pt>
                <c:pt idx="239">
                  <c:v>147.49</c:v>
                </c:pt>
                <c:pt idx="240">
                  <c:v>147.51499999999999</c:v>
                </c:pt>
                <c:pt idx="241">
                  <c:v>147.13499999999999</c:v>
                </c:pt>
                <c:pt idx="242">
                  <c:v>147.125</c:v>
                </c:pt>
                <c:pt idx="243">
                  <c:v>147.32499999999999</c:v>
                </c:pt>
                <c:pt idx="244">
                  <c:v>147.27500000000001</c:v>
                </c:pt>
                <c:pt idx="245">
                  <c:v>147.35</c:v>
                </c:pt>
                <c:pt idx="246">
                  <c:v>147.1</c:v>
                </c:pt>
                <c:pt idx="247">
                  <c:v>147.04499999999999</c:v>
                </c:pt>
                <c:pt idx="248">
                  <c:v>146.995</c:v>
                </c:pt>
                <c:pt idx="249">
                  <c:v>147.005</c:v>
                </c:pt>
                <c:pt idx="250">
                  <c:v>146.94999999999999</c:v>
                </c:pt>
                <c:pt idx="251">
                  <c:v>146.88499999999999</c:v>
                </c:pt>
                <c:pt idx="252">
                  <c:v>146.97999999999999</c:v>
                </c:pt>
                <c:pt idx="253">
                  <c:v>146.85</c:v>
                </c:pt>
                <c:pt idx="254">
                  <c:v>146.80500000000001</c:v>
                </c:pt>
                <c:pt idx="255">
                  <c:v>146.80500000000001</c:v>
                </c:pt>
                <c:pt idx="256">
                  <c:v>146.77500000000001</c:v>
                </c:pt>
                <c:pt idx="257">
                  <c:v>146.815</c:v>
                </c:pt>
                <c:pt idx="258">
                  <c:v>146.91999999999999</c:v>
                </c:pt>
                <c:pt idx="259">
                  <c:v>147.03</c:v>
                </c:pt>
                <c:pt idx="260">
                  <c:v>146.99</c:v>
                </c:pt>
                <c:pt idx="261">
                  <c:v>147.035</c:v>
                </c:pt>
                <c:pt idx="262">
                  <c:v>147.05000000000001</c:v>
                </c:pt>
                <c:pt idx="263">
                  <c:v>147.02000000000001</c:v>
                </c:pt>
                <c:pt idx="264">
                  <c:v>146.86500000000001</c:v>
                </c:pt>
                <c:pt idx="265">
                  <c:v>146.745</c:v>
                </c:pt>
                <c:pt idx="266">
                  <c:v>146.70500000000001</c:v>
                </c:pt>
                <c:pt idx="267">
                  <c:v>146.72</c:v>
                </c:pt>
                <c:pt idx="268">
                  <c:v>146.71</c:v>
                </c:pt>
                <c:pt idx="269">
                  <c:v>146.61500000000001</c:v>
                </c:pt>
                <c:pt idx="270">
                  <c:v>146.655</c:v>
                </c:pt>
                <c:pt idx="271">
                  <c:v>146.57</c:v>
                </c:pt>
                <c:pt idx="272">
                  <c:v>146.495</c:v>
                </c:pt>
                <c:pt idx="273">
                  <c:v>146.47999999999999</c:v>
                </c:pt>
                <c:pt idx="274">
                  <c:v>146.44999999999999</c:v>
                </c:pt>
                <c:pt idx="275">
                  <c:v>146.44</c:v>
                </c:pt>
                <c:pt idx="276">
                  <c:v>146.495</c:v>
                </c:pt>
                <c:pt idx="277">
                  <c:v>146.005</c:v>
                </c:pt>
                <c:pt idx="278">
                  <c:v>146.01</c:v>
                </c:pt>
                <c:pt idx="279">
                  <c:v>146.5</c:v>
                </c:pt>
                <c:pt idx="280">
                  <c:v>146.47499999999999</c:v>
                </c:pt>
                <c:pt idx="281">
                  <c:v>146.55500000000001</c:v>
                </c:pt>
                <c:pt idx="282">
                  <c:v>146.47499999999999</c:v>
                </c:pt>
                <c:pt idx="283">
                  <c:v>146.44499999999999</c:v>
                </c:pt>
                <c:pt idx="284">
                  <c:v>146.38999999999999</c:v>
                </c:pt>
                <c:pt idx="285">
                  <c:v>146.285</c:v>
                </c:pt>
                <c:pt idx="286">
                  <c:v>146.33000000000001</c:v>
                </c:pt>
                <c:pt idx="287">
                  <c:v>146.43</c:v>
                </c:pt>
                <c:pt idx="288">
                  <c:v>146.47</c:v>
                </c:pt>
                <c:pt idx="289">
                  <c:v>146.27000000000001</c:v>
                </c:pt>
                <c:pt idx="290">
                  <c:v>146.37</c:v>
                </c:pt>
                <c:pt idx="291">
                  <c:v>146.33000000000001</c:v>
                </c:pt>
                <c:pt idx="292">
                  <c:v>146.435</c:v>
                </c:pt>
                <c:pt idx="293">
                  <c:v>146.215</c:v>
                </c:pt>
                <c:pt idx="294">
                  <c:v>146.16999999999999</c:v>
                </c:pt>
                <c:pt idx="295">
                  <c:v>146.19499999999999</c:v>
                </c:pt>
                <c:pt idx="296">
                  <c:v>146.33500000000001</c:v>
                </c:pt>
                <c:pt idx="297">
                  <c:v>145.70500000000001</c:v>
                </c:pt>
                <c:pt idx="298">
                  <c:v>146.38999999999999</c:v>
                </c:pt>
                <c:pt idx="299">
                  <c:v>146.465</c:v>
                </c:pt>
                <c:pt idx="300">
                  <c:v>146.47</c:v>
                </c:pt>
                <c:pt idx="301">
                  <c:v>146.35</c:v>
                </c:pt>
                <c:pt idx="302">
                  <c:v>146.375</c:v>
                </c:pt>
                <c:pt idx="303">
                  <c:v>146.24</c:v>
                </c:pt>
                <c:pt idx="304">
                  <c:v>146.21</c:v>
                </c:pt>
                <c:pt idx="305">
                  <c:v>146.185</c:v>
                </c:pt>
                <c:pt idx="306">
                  <c:v>146.19499999999999</c:v>
                </c:pt>
                <c:pt idx="307">
                  <c:v>146.125</c:v>
                </c:pt>
                <c:pt idx="308">
                  <c:v>146.08000000000001</c:v>
                </c:pt>
                <c:pt idx="309">
                  <c:v>146.125</c:v>
                </c:pt>
                <c:pt idx="310">
                  <c:v>146.16499999999999</c:v>
                </c:pt>
                <c:pt idx="311">
                  <c:v>146.16499999999999</c:v>
                </c:pt>
                <c:pt idx="312">
                  <c:v>146.06</c:v>
                </c:pt>
                <c:pt idx="313">
                  <c:v>146.03</c:v>
                </c:pt>
                <c:pt idx="314">
                  <c:v>146.09</c:v>
                </c:pt>
                <c:pt idx="315">
                  <c:v>146.215</c:v>
                </c:pt>
                <c:pt idx="316">
                  <c:v>145.42500000000001</c:v>
                </c:pt>
                <c:pt idx="317">
                  <c:v>145.57</c:v>
                </c:pt>
                <c:pt idx="318">
                  <c:v>146.44499999999999</c:v>
                </c:pt>
                <c:pt idx="319">
                  <c:v>146.46</c:v>
                </c:pt>
                <c:pt idx="320">
                  <c:v>146.51499999999999</c:v>
                </c:pt>
                <c:pt idx="321">
                  <c:v>146.47499999999999</c:v>
                </c:pt>
                <c:pt idx="322">
                  <c:v>146.60499999999999</c:v>
                </c:pt>
                <c:pt idx="323">
                  <c:v>146.41499999999999</c:v>
                </c:pt>
                <c:pt idx="324">
                  <c:v>146.38</c:v>
                </c:pt>
                <c:pt idx="325">
                  <c:v>146.36500000000001</c:v>
                </c:pt>
                <c:pt idx="326">
                  <c:v>146.4</c:v>
                </c:pt>
                <c:pt idx="327">
                  <c:v>146.345</c:v>
                </c:pt>
                <c:pt idx="328">
                  <c:v>146.24</c:v>
                </c:pt>
                <c:pt idx="329">
                  <c:v>146.215</c:v>
                </c:pt>
                <c:pt idx="330">
                  <c:v>146.03</c:v>
                </c:pt>
                <c:pt idx="331">
                  <c:v>146.01499999999999</c:v>
                </c:pt>
                <c:pt idx="332">
                  <c:v>146.095</c:v>
                </c:pt>
                <c:pt idx="333">
                  <c:v>146.02000000000001</c:v>
                </c:pt>
                <c:pt idx="334">
                  <c:v>145.98500000000001</c:v>
                </c:pt>
                <c:pt idx="335">
                  <c:v>146.13499999999999</c:v>
                </c:pt>
                <c:pt idx="336">
                  <c:v>145.32</c:v>
                </c:pt>
                <c:pt idx="337">
                  <c:v>145.41999999999999</c:v>
                </c:pt>
                <c:pt idx="338">
                  <c:v>146.215</c:v>
                </c:pt>
                <c:pt idx="339">
                  <c:v>146.31</c:v>
                </c:pt>
                <c:pt idx="340">
                  <c:v>146.42500000000001</c:v>
                </c:pt>
                <c:pt idx="341">
                  <c:v>146.41</c:v>
                </c:pt>
                <c:pt idx="342">
                  <c:v>146.38999999999999</c:v>
                </c:pt>
                <c:pt idx="343">
                  <c:v>146.285</c:v>
                </c:pt>
                <c:pt idx="344">
                  <c:v>146.25</c:v>
                </c:pt>
                <c:pt idx="345">
                  <c:v>146.26</c:v>
                </c:pt>
                <c:pt idx="346">
                  <c:v>146.375</c:v>
                </c:pt>
                <c:pt idx="347">
                  <c:v>146.345</c:v>
                </c:pt>
                <c:pt idx="348">
                  <c:v>146.31</c:v>
                </c:pt>
                <c:pt idx="349">
                  <c:v>146.285</c:v>
                </c:pt>
                <c:pt idx="350">
                  <c:v>146.38</c:v>
                </c:pt>
                <c:pt idx="351">
                  <c:v>146.41499999999999</c:v>
                </c:pt>
                <c:pt idx="352">
                  <c:v>146.32499999999999</c:v>
                </c:pt>
                <c:pt idx="353">
                  <c:v>146.34</c:v>
                </c:pt>
                <c:pt idx="354">
                  <c:v>146.4</c:v>
                </c:pt>
                <c:pt idx="355">
                  <c:v>146.54499999999999</c:v>
                </c:pt>
                <c:pt idx="356">
                  <c:v>146.285</c:v>
                </c:pt>
                <c:pt idx="357">
                  <c:v>146.35499999999999</c:v>
                </c:pt>
                <c:pt idx="358">
                  <c:v>146.17500000000001</c:v>
                </c:pt>
                <c:pt idx="359">
                  <c:v>145.88999999999999</c:v>
                </c:pt>
                <c:pt idx="360">
                  <c:v>146.44999999999999</c:v>
                </c:pt>
                <c:pt idx="361">
                  <c:v>146.47499999999999</c:v>
                </c:pt>
                <c:pt idx="362">
                  <c:v>146.51499999999999</c:v>
                </c:pt>
                <c:pt idx="363">
                  <c:v>146.38</c:v>
                </c:pt>
                <c:pt idx="364">
                  <c:v>146.37</c:v>
                </c:pt>
                <c:pt idx="365">
                  <c:v>146.35</c:v>
                </c:pt>
                <c:pt idx="366">
                  <c:v>146.58000000000001</c:v>
                </c:pt>
                <c:pt idx="367">
                  <c:v>146.565</c:v>
                </c:pt>
                <c:pt idx="368">
                  <c:v>146.595</c:v>
                </c:pt>
                <c:pt idx="369">
                  <c:v>146.48500000000001</c:v>
                </c:pt>
                <c:pt idx="370">
                  <c:v>146.375</c:v>
                </c:pt>
                <c:pt idx="371">
                  <c:v>146.63</c:v>
                </c:pt>
                <c:pt idx="372">
                  <c:v>146.655</c:v>
                </c:pt>
                <c:pt idx="373">
                  <c:v>146.505</c:v>
                </c:pt>
                <c:pt idx="374">
                  <c:v>146.43</c:v>
                </c:pt>
                <c:pt idx="375">
                  <c:v>146.33500000000001</c:v>
                </c:pt>
                <c:pt idx="376">
                  <c:v>146.1</c:v>
                </c:pt>
                <c:pt idx="377">
                  <c:v>146.245</c:v>
                </c:pt>
                <c:pt idx="378">
                  <c:v>146.11500000000001</c:v>
                </c:pt>
                <c:pt idx="379">
                  <c:v>146.245</c:v>
                </c:pt>
                <c:pt idx="380">
                  <c:v>146.495</c:v>
                </c:pt>
                <c:pt idx="381">
                  <c:v>146.63</c:v>
                </c:pt>
                <c:pt idx="382">
                  <c:v>146.785</c:v>
                </c:pt>
                <c:pt idx="383">
                  <c:v>146.86500000000001</c:v>
                </c:pt>
                <c:pt idx="384">
                  <c:v>146.91999999999999</c:v>
                </c:pt>
                <c:pt idx="385">
                  <c:v>146.86500000000001</c:v>
                </c:pt>
                <c:pt idx="386">
                  <c:v>146.93</c:v>
                </c:pt>
                <c:pt idx="387">
                  <c:v>147.02000000000001</c:v>
                </c:pt>
                <c:pt idx="388">
                  <c:v>147.04</c:v>
                </c:pt>
                <c:pt idx="389">
                  <c:v>147.06</c:v>
                </c:pt>
                <c:pt idx="390">
                  <c:v>146.97499999999999</c:v>
                </c:pt>
                <c:pt idx="391">
                  <c:v>146.91999999999999</c:v>
                </c:pt>
                <c:pt idx="392">
                  <c:v>146.55500000000001</c:v>
                </c:pt>
                <c:pt idx="393">
                  <c:v>146.54499999999999</c:v>
                </c:pt>
                <c:pt idx="394">
                  <c:v>146.80000000000001</c:v>
                </c:pt>
                <c:pt idx="395">
                  <c:v>146.73500000000001</c:v>
                </c:pt>
                <c:pt idx="396">
                  <c:v>146.60499999999999</c:v>
                </c:pt>
                <c:pt idx="397">
                  <c:v>146.68</c:v>
                </c:pt>
                <c:pt idx="398">
                  <c:v>146.42500000000001</c:v>
                </c:pt>
                <c:pt idx="399">
                  <c:v>146.42500000000001</c:v>
                </c:pt>
                <c:pt idx="400">
                  <c:v>146.41499999999999</c:v>
                </c:pt>
                <c:pt idx="401">
                  <c:v>146.52500000000001</c:v>
                </c:pt>
                <c:pt idx="402">
                  <c:v>146.87</c:v>
                </c:pt>
                <c:pt idx="403">
                  <c:v>146.91499999999999</c:v>
                </c:pt>
                <c:pt idx="404">
                  <c:v>147.06</c:v>
                </c:pt>
                <c:pt idx="405">
                  <c:v>147.09</c:v>
                </c:pt>
                <c:pt idx="406">
                  <c:v>147.09</c:v>
                </c:pt>
                <c:pt idx="407">
                  <c:v>146.99</c:v>
                </c:pt>
                <c:pt idx="408">
                  <c:v>147.065</c:v>
                </c:pt>
                <c:pt idx="409">
                  <c:v>147.155</c:v>
                </c:pt>
                <c:pt idx="410">
                  <c:v>147.17500000000001</c:v>
                </c:pt>
                <c:pt idx="411">
                  <c:v>147.11500000000001</c:v>
                </c:pt>
                <c:pt idx="412">
                  <c:v>146.97999999999999</c:v>
                </c:pt>
                <c:pt idx="413">
                  <c:v>147.01499999999999</c:v>
                </c:pt>
                <c:pt idx="414">
                  <c:v>146.97</c:v>
                </c:pt>
                <c:pt idx="415">
                  <c:v>147.07499999999999</c:v>
                </c:pt>
                <c:pt idx="416">
                  <c:v>147.095</c:v>
                </c:pt>
                <c:pt idx="417">
                  <c:v>147.13499999999999</c:v>
                </c:pt>
                <c:pt idx="418">
                  <c:v>147.24</c:v>
                </c:pt>
                <c:pt idx="419">
                  <c:v>147.375</c:v>
                </c:pt>
                <c:pt idx="420">
                  <c:v>147.69499999999999</c:v>
                </c:pt>
                <c:pt idx="421">
                  <c:v>147.72</c:v>
                </c:pt>
                <c:pt idx="422">
                  <c:v>147.88499999999999</c:v>
                </c:pt>
                <c:pt idx="423">
                  <c:v>148.04</c:v>
                </c:pt>
                <c:pt idx="424">
                  <c:v>148.19</c:v>
                </c:pt>
                <c:pt idx="425">
                  <c:v>148.16999999999999</c:v>
                </c:pt>
                <c:pt idx="426">
                  <c:v>148.19999999999999</c:v>
                </c:pt>
                <c:pt idx="427">
                  <c:v>148.34</c:v>
                </c:pt>
                <c:pt idx="428">
                  <c:v>148.36000000000001</c:v>
                </c:pt>
                <c:pt idx="429">
                  <c:v>148.08000000000001</c:v>
                </c:pt>
                <c:pt idx="430">
                  <c:v>147.88999999999999</c:v>
                </c:pt>
                <c:pt idx="431">
                  <c:v>147.72</c:v>
                </c:pt>
                <c:pt idx="432">
                  <c:v>147.72</c:v>
                </c:pt>
                <c:pt idx="433">
                  <c:v>147.87</c:v>
                </c:pt>
                <c:pt idx="434">
                  <c:v>147.88999999999999</c:v>
                </c:pt>
                <c:pt idx="435">
                  <c:v>147.85</c:v>
                </c:pt>
                <c:pt idx="436">
                  <c:v>147.91999999999999</c:v>
                </c:pt>
                <c:pt idx="437">
                  <c:v>148</c:v>
                </c:pt>
                <c:pt idx="438">
                  <c:v>147.97</c:v>
                </c:pt>
                <c:pt idx="439">
                  <c:v>147.96</c:v>
                </c:pt>
                <c:pt idx="440">
                  <c:v>147.96</c:v>
                </c:pt>
                <c:pt idx="441">
                  <c:v>147.85</c:v>
                </c:pt>
                <c:pt idx="442">
                  <c:v>147.54</c:v>
                </c:pt>
                <c:pt idx="443">
                  <c:v>147.77000000000001</c:v>
                </c:pt>
                <c:pt idx="444">
                  <c:v>147.99</c:v>
                </c:pt>
                <c:pt idx="445">
                  <c:v>148.04</c:v>
                </c:pt>
                <c:pt idx="446">
                  <c:v>147.91</c:v>
                </c:pt>
                <c:pt idx="447">
                  <c:v>147.94</c:v>
                </c:pt>
                <c:pt idx="448">
                  <c:v>147.97</c:v>
                </c:pt>
                <c:pt idx="449">
                  <c:v>147.97999999999999</c:v>
                </c:pt>
                <c:pt idx="450">
                  <c:v>147.91</c:v>
                </c:pt>
                <c:pt idx="451">
                  <c:v>148.08000000000001</c:v>
                </c:pt>
                <c:pt idx="452">
                  <c:v>148.13999999999999</c:v>
                </c:pt>
                <c:pt idx="453">
                  <c:v>148.22</c:v>
                </c:pt>
                <c:pt idx="454">
                  <c:v>148.08000000000001</c:v>
                </c:pt>
                <c:pt idx="455">
                  <c:v>148.01</c:v>
                </c:pt>
                <c:pt idx="456">
                  <c:v>148.02000000000001</c:v>
                </c:pt>
                <c:pt idx="457">
                  <c:v>147.94999999999999</c:v>
                </c:pt>
                <c:pt idx="458">
                  <c:v>147.57</c:v>
                </c:pt>
                <c:pt idx="459">
                  <c:v>147.34</c:v>
                </c:pt>
                <c:pt idx="460">
                  <c:v>147.22999999999999</c:v>
                </c:pt>
                <c:pt idx="461">
                  <c:v>147.47999999999999</c:v>
                </c:pt>
                <c:pt idx="462">
                  <c:v>147.72</c:v>
                </c:pt>
                <c:pt idx="463">
                  <c:v>147.69</c:v>
                </c:pt>
                <c:pt idx="464">
                  <c:v>147.68</c:v>
                </c:pt>
                <c:pt idx="465">
                  <c:v>147.59</c:v>
                </c:pt>
                <c:pt idx="466">
                  <c:v>147.63</c:v>
                </c:pt>
                <c:pt idx="467">
                  <c:v>147.65</c:v>
                </c:pt>
                <c:pt idx="468">
                  <c:v>147.68</c:v>
                </c:pt>
                <c:pt idx="469">
                  <c:v>147.63999999999999</c:v>
                </c:pt>
                <c:pt idx="470">
                  <c:v>147.80000000000001</c:v>
                </c:pt>
                <c:pt idx="471">
                  <c:v>147.87</c:v>
                </c:pt>
                <c:pt idx="472">
                  <c:v>147.88999999999999</c:v>
                </c:pt>
                <c:pt idx="473">
                  <c:v>147.96</c:v>
                </c:pt>
                <c:pt idx="474">
                  <c:v>148.08000000000001</c:v>
                </c:pt>
                <c:pt idx="475">
                  <c:v>148.27000000000001</c:v>
                </c:pt>
                <c:pt idx="476">
                  <c:v>147.83000000000001</c:v>
                </c:pt>
                <c:pt idx="477">
                  <c:v>147.99</c:v>
                </c:pt>
                <c:pt idx="478">
                  <c:v>148.11000000000001</c:v>
                </c:pt>
                <c:pt idx="479">
                  <c:v>148.26</c:v>
                </c:pt>
                <c:pt idx="480">
                  <c:v>148.28</c:v>
                </c:pt>
                <c:pt idx="481">
                  <c:v>148.04</c:v>
                </c:pt>
                <c:pt idx="482">
                  <c:v>148.4</c:v>
                </c:pt>
                <c:pt idx="483">
                  <c:v>148.22999999999999</c:v>
                </c:pt>
                <c:pt idx="484">
                  <c:v>148.08000000000001</c:v>
                </c:pt>
                <c:pt idx="485">
                  <c:v>148.29</c:v>
                </c:pt>
                <c:pt idx="486">
                  <c:v>148.54</c:v>
                </c:pt>
                <c:pt idx="487">
                  <c:v>148.59</c:v>
                </c:pt>
                <c:pt idx="488">
                  <c:v>148.4</c:v>
                </c:pt>
                <c:pt idx="489">
                  <c:v>148.52000000000001</c:v>
                </c:pt>
                <c:pt idx="490">
                  <c:v>148.16999999999999</c:v>
                </c:pt>
                <c:pt idx="491">
                  <c:v>148.35</c:v>
                </c:pt>
                <c:pt idx="492">
                  <c:v>148.30000000000001</c:v>
                </c:pt>
                <c:pt idx="493">
                  <c:v>148.19999999999999</c:v>
                </c:pt>
                <c:pt idx="494">
                  <c:v>148.32</c:v>
                </c:pt>
                <c:pt idx="495">
                  <c:v>148.44</c:v>
                </c:pt>
                <c:pt idx="496">
                  <c:v>148.41999999999999</c:v>
                </c:pt>
                <c:pt idx="497">
                  <c:v>148.61000000000001</c:v>
                </c:pt>
                <c:pt idx="498">
                  <c:v>148.35</c:v>
                </c:pt>
                <c:pt idx="499">
                  <c:v>148.37</c:v>
                </c:pt>
                <c:pt idx="500">
                  <c:v>148.6</c:v>
                </c:pt>
                <c:pt idx="501">
                  <c:v>148.56</c:v>
                </c:pt>
                <c:pt idx="502">
                  <c:v>148.69999999999999</c:v>
                </c:pt>
                <c:pt idx="503">
                  <c:v>148.61000000000001</c:v>
                </c:pt>
                <c:pt idx="504">
                  <c:v>148.72</c:v>
                </c:pt>
                <c:pt idx="505">
                  <c:v>148.66</c:v>
                </c:pt>
                <c:pt idx="506">
                  <c:v>148.63</c:v>
                </c:pt>
                <c:pt idx="507">
                  <c:v>148.59</c:v>
                </c:pt>
                <c:pt idx="508">
                  <c:v>148.49</c:v>
                </c:pt>
                <c:pt idx="509">
                  <c:v>148.37</c:v>
                </c:pt>
                <c:pt idx="510">
                  <c:v>148.37</c:v>
                </c:pt>
                <c:pt idx="511">
                  <c:v>148.37</c:v>
                </c:pt>
                <c:pt idx="512">
                  <c:v>148.29</c:v>
                </c:pt>
                <c:pt idx="513">
                  <c:v>148.12</c:v>
                </c:pt>
                <c:pt idx="514">
                  <c:v>148.12</c:v>
                </c:pt>
                <c:pt idx="515">
                  <c:v>148.02000000000001</c:v>
                </c:pt>
                <c:pt idx="516">
                  <c:v>148.01</c:v>
                </c:pt>
                <c:pt idx="517">
                  <c:v>147.83000000000001</c:v>
                </c:pt>
                <c:pt idx="518">
                  <c:v>147.62</c:v>
                </c:pt>
                <c:pt idx="519">
                  <c:v>147.62</c:v>
                </c:pt>
                <c:pt idx="520">
                  <c:v>147.65</c:v>
                </c:pt>
                <c:pt idx="521">
                  <c:v>147.74</c:v>
                </c:pt>
                <c:pt idx="522">
                  <c:v>147.78</c:v>
                </c:pt>
                <c:pt idx="523">
                  <c:v>147.93</c:v>
                </c:pt>
                <c:pt idx="524">
                  <c:v>147.94999999999999</c:v>
                </c:pt>
                <c:pt idx="525">
                  <c:v>147.93</c:v>
                </c:pt>
                <c:pt idx="526">
                  <c:v>147.96</c:v>
                </c:pt>
                <c:pt idx="527">
                  <c:v>147.93</c:v>
                </c:pt>
                <c:pt idx="528">
                  <c:v>147.94999999999999</c:v>
                </c:pt>
                <c:pt idx="529">
                  <c:v>147.72999999999999</c:v>
                </c:pt>
                <c:pt idx="530">
                  <c:v>147.51</c:v>
                </c:pt>
                <c:pt idx="531">
                  <c:v>147.72</c:v>
                </c:pt>
                <c:pt idx="532">
                  <c:v>147.71</c:v>
                </c:pt>
                <c:pt idx="533">
                  <c:v>147.75</c:v>
                </c:pt>
                <c:pt idx="534">
                  <c:v>147.66</c:v>
                </c:pt>
                <c:pt idx="535">
                  <c:v>147.75</c:v>
                </c:pt>
                <c:pt idx="536">
                  <c:v>147.56</c:v>
                </c:pt>
                <c:pt idx="537">
                  <c:v>147.65</c:v>
                </c:pt>
                <c:pt idx="538">
                  <c:v>147.77000000000001</c:v>
                </c:pt>
                <c:pt idx="539">
                  <c:v>147.91999999999999</c:v>
                </c:pt>
                <c:pt idx="540">
                  <c:v>148.04</c:v>
                </c:pt>
                <c:pt idx="541">
                  <c:v>148.11000000000001</c:v>
                </c:pt>
                <c:pt idx="542">
                  <c:v>148.29</c:v>
                </c:pt>
                <c:pt idx="543">
                  <c:v>148.07</c:v>
                </c:pt>
                <c:pt idx="544">
                  <c:v>147.52000000000001</c:v>
                </c:pt>
                <c:pt idx="545">
                  <c:v>147.58000000000001</c:v>
                </c:pt>
                <c:pt idx="546">
                  <c:v>147.66</c:v>
                </c:pt>
                <c:pt idx="547">
                  <c:v>147.63999999999999</c:v>
                </c:pt>
                <c:pt idx="548">
                  <c:v>147.63</c:v>
                </c:pt>
                <c:pt idx="549">
                  <c:v>147.5</c:v>
                </c:pt>
                <c:pt idx="550">
                  <c:v>147.54</c:v>
                </c:pt>
                <c:pt idx="551">
                  <c:v>147.63999999999999</c:v>
                </c:pt>
                <c:pt idx="552">
                  <c:v>147.76</c:v>
                </c:pt>
                <c:pt idx="553">
                  <c:v>147.96</c:v>
                </c:pt>
                <c:pt idx="554">
                  <c:v>147.82</c:v>
                </c:pt>
                <c:pt idx="555">
                  <c:v>147.66999999999999</c:v>
                </c:pt>
                <c:pt idx="556">
                  <c:v>147.75</c:v>
                </c:pt>
                <c:pt idx="557">
                  <c:v>147.9</c:v>
                </c:pt>
                <c:pt idx="558">
                  <c:v>147.9</c:v>
                </c:pt>
                <c:pt idx="559">
                  <c:v>148.06</c:v>
                </c:pt>
                <c:pt idx="560">
                  <c:v>147.87</c:v>
                </c:pt>
                <c:pt idx="561">
                  <c:v>147.94999999999999</c:v>
                </c:pt>
                <c:pt idx="562">
                  <c:v>147.85</c:v>
                </c:pt>
                <c:pt idx="563">
                  <c:v>147.94</c:v>
                </c:pt>
                <c:pt idx="564">
                  <c:v>147.82</c:v>
                </c:pt>
                <c:pt idx="565">
                  <c:v>147.87</c:v>
                </c:pt>
                <c:pt idx="566">
                  <c:v>148</c:v>
                </c:pt>
                <c:pt idx="567">
                  <c:v>148</c:v>
                </c:pt>
                <c:pt idx="568">
                  <c:v>147.94</c:v>
                </c:pt>
                <c:pt idx="569">
                  <c:v>148.03</c:v>
                </c:pt>
                <c:pt idx="570">
                  <c:v>147.72</c:v>
                </c:pt>
                <c:pt idx="571">
                  <c:v>147.99</c:v>
                </c:pt>
                <c:pt idx="572">
                  <c:v>147.88999999999999</c:v>
                </c:pt>
                <c:pt idx="573">
                  <c:v>147.78</c:v>
                </c:pt>
                <c:pt idx="574">
                  <c:v>147.66999999999999</c:v>
                </c:pt>
                <c:pt idx="575">
                  <c:v>147.62</c:v>
                </c:pt>
                <c:pt idx="576">
                  <c:v>147.96</c:v>
                </c:pt>
                <c:pt idx="577">
                  <c:v>147.91</c:v>
                </c:pt>
                <c:pt idx="578">
                  <c:v>148.06</c:v>
                </c:pt>
                <c:pt idx="579">
                  <c:v>148.02000000000001</c:v>
                </c:pt>
                <c:pt idx="580">
                  <c:v>148.76</c:v>
                </c:pt>
                <c:pt idx="581">
                  <c:v>148.83000000000001</c:v>
                </c:pt>
                <c:pt idx="582">
                  <c:v>148.88999999999999</c:v>
                </c:pt>
                <c:pt idx="583">
                  <c:v>148.63999999999999</c:v>
                </c:pt>
                <c:pt idx="584">
                  <c:v>148.63999999999999</c:v>
                </c:pt>
                <c:pt idx="585">
                  <c:v>148.69999999999999</c:v>
                </c:pt>
                <c:pt idx="586">
                  <c:v>148.83000000000001</c:v>
                </c:pt>
                <c:pt idx="587">
                  <c:v>148.9</c:v>
                </c:pt>
                <c:pt idx="588">
                  <c:v>148.96</c:v>
                </c:pt>
                <c:pt idx="589">
                  <c:v>148.99</c:v>
                </c:pt>
                <c:pt idx="590">
                  <c:v>148.91999999999999</c:v>
                </c:pt>
                <c:pt idx="591">
                  <c:v>148.88</c:v>
                </c:pt>
                <c:pt idx="592">
                  <c:v>148.80000000000001</c:v>
                </c:pt>
                <c:pt idx="593">
                  <c:v>148.99</c:v>
                </c:pt>
                <c:pt idx="594">
                  <c:v>149.16999999999999</c:v>
                </c:pt>
                <c:pt idx="595">
                  <c:v>149.22</c:v>
                </c:pt>
                <c:pt idx="596">
                  <c:v>149.31</c:v>
                </c:pt>
                <c:pt idx="597">
                  <c:v>149.32</c:v>
                </c:pt>
                <c:pt idx="598">
                  <c:v>149.16999999999999</c:v>
                </c:pt>
                <c:pt idx="599">
                  <c:v>149.41999999999999</c:v>
                </c:pt>
                <c:pt idx="600">
                  <c:v>149.29</c:v>
                </c:pt>
                <c:pt idx="601">
                  <c:v>149.44999999999999</c:v>
                </c:pt>
                <c:pt idx="602">
                  <c:v>149.57</c:v>
                </c:pt>
                <c:pt idx="603">
                  <c:v>149.69999999999999</c:v>
                </c:pt>
                <c:pt idx="604">
                  <c:v>149.86000000000001</c:v>
                </c:pt>
                <c:pt idx="605">
                  <c:v>149.91</c:v>
                </c:pt>
                <c:pt idx="606">
                  <c:v>149.88999999999999</c:v>
                </c:pt>
                <c:pt idx="607">
                  <c:v>149.86000000000001</c:v>
                </c:pt>
                <c:pt idx="608">
                  <c:v>149.94999999999999</c:v>
                </c:pt>
                <c:pt idx="609">
                  <c:v>149.88999999999999</c:v>
                </c:pt>
                <c:pt idx="610">
                  <c:v>149.66</c:v>
                </c:pt>
                <c:pt idx="611">
                  <c:v>149.56</c:v>
                </c:pt>
                <c:pt idx="612">
                  <c:v>149.51</c:v>
                </c:pt>
                <c:pt idx="613">
                  <c:v>149.74</c:v>
                </c:pt>
                <c:pt idx="614">
                  <c:v>149.91999999999999</c:v>
                </c:pt>
                <c:pt idx="615">
                  <c:v>150.03</c:v>
                </c:pt>
                <c:pt idx="616">
                  <c:v>150.03</c:v>
                </c:pt>
                <c:pt idx="617">
                  <c:v>149.93</c:v>
                </c:pt>
                <c:pt idx="618">
                  <c:v>149.93</c:v>
                </c:pt>
                <c:pt idx="619">
                  <c:v>150.01</c:v>
                </c:pt>
                <c:pt idx="620">
                  <c:v>150.08000000000001</c:v>
                </c:pt>
                <c:pt idx="621">
                  <c:v>150.15</c:v>
                </c:pt>
                <c:pt idx="622">
                  <c:v>150.22</c:v>
                </c:pt>
                <c:pt idx="623">
                  <c:v>150.13999999999999</c:v>
                </c:pt>
                <c:pt idx="624">
                  <c:v>150.05000000000001</c:v>
                </c:pt>
                <c:pt idx="625">
                  <c:v>150.09</c:v>
                </c:pt>
                <c:pt idx="626">
                  <c:v>149.94999999999999</c:v>
                </c:pt>
                <c:pt idx="627">
                  <c:v>149.71</c:v>
                </c:pt>
                <c:pt idx="628">
                  <c:v>149.63999999999999</c:v>
                </c:pt>
                <c:pt idx="629">
                  <c:v>149.41999999999999</c:v>
                </c:pt>
                <c:pt idx="630">
                  <c:v>149.22</c:v>
                </c:pt>
                <c:pt idx="631">
                  <c:v>149.22</c:v>
                </c:pt>
                <c:pt idx="632">
                  <c:v>149.18</c:v>
                </c:pt>
                <c:pt idx="633">
                  <c:v>149.22</c:v>
                </c:pt>
                <c:pt idx="634">
                  <c:v>149.35</c:v>
                </c:pt>
                <c:pt idx="635">
                  <c:v>149.11000000000001</c:v>
                </c:pt>
                <c:pt idx="636">
                  <c:v>148.99</c:v>
                </c:pt>
                <c:pt idx="637">
                  <c:v>148.86000000000001</c:v>
                </c:pt>
                <c:pt idx="638">
                  <c:v>148.86000000000001</c:v>
                </c:pt>
                <c:pt idx="639">
                  <c:v>148.93</c:v>
                </c:pt>
                <c:pt idx="640">
                  <c:v>149.41</c:v>
                </c:pt>
                <c:pt idx="641">
                  <c:v>149.57</c:v>
                </c:pt>
                <c:pt idx="642">
                  <c:v>149.55000000000001</c:v>
                </c:pt>
                <c:pt idx="643">
                  <c:v>149.34</c:v>
                </c:pt>
                <c:pt idx="644">
                  <c:v>149.55000000000001</c:v>
                </c:pt>
                <c:pt idx="645">
                  <c:v>149.49</c:v>
                </c:pt>
                <c:pt idx="646">
                  <c:v>149.59</c:v>
                </c:pt>
                <c:pt idx="647">
                  <c:v>149.62</c:v>
                </c:pt>
                <c:pt idx="648">
                  <c:v>149.82</c:v>
                </c:pt>
                <c:pt idx="649">
                  <c:v>149.93</c:v>
                </c:pt>
                <c:pt idx="650">
                  <c:v>149.88</c:v>
                </c:pt>
                <c:pt idx="651">
                  <c:v>149.76</c:v>
                </c:pt>
                <c:pt idx="652">
                  <c:v>149.69999999999999</c:v>
                </c:pt>
                <c:pt idx="653">
                  <c:v>149.91</c:v>
                </c:pt>
                <c:pt idx="654">
                  <c:v>149.80000000000001</c:v>
                </c:pt>
                <c:pt idx="655">
                  <c:v>150.05000000000001</c:v>
                </c:pt>
                <c:pt idx="656">
                  <c:v>150.12</c:v>
                </c:pt>
                <c:pt idx="657">
                  <c:v>150.01</c:v>
                </c:pt>
                <c:pt idx="658">
                  <c:v>150.15</c:v>
                </c:pt>
                <c:pt idx="659">
                  <c:v>150.01</c:v>
                </c:pt>
                <c:pt idx="660">
                  <c:v>149.86000000000001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19040"/>
        <c:axId val="39320576"/>
      </c:lineChart>
      <c:dateAx>
        <c:axId val="39311616"/>
        <c:scaling>
          <c:orientation val="minMax"/>
        </c:scaling>
        <c:delete val="0"/>
        <c:axPos val="b"/>
        <c:numFmt formatCode="mm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ru-RU"/>
          </a:p>
        </c:txPr>
        <c:crossAx val="39317504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9317504"/>
        <c:scaling>
          <c:orientation val="minMax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9311616"/>
        <c:crosses val="autoZero"/>
        <c:crossBetween val="midCat"/>
      </c:valAx>
      <c:dateAx>
        <c:axId val="3931904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9320576"/>
        <c:crossesAt val="100"/>
        <c:auto val="1"/>
        <c:lblOffset val="100"/>
        <c:baseTimeUnit val="days"/>
      </c:dateAx>
      <c:valAx>
        <c:axId val="39320576"/>
        <c:scaling>
          <c:orientation val="minMax"/>
          <c:max val="151"/>
          <c:min val="144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ru-RU"/>
                  <a:t>тг./долл.</a:t>
                </a:r>
              </a:p>
            </c:rich>
          </c:tx>
          <c:layout>
            <c:manualLayout>
              <c:xMode val="edge"/>
              <c:yMode val="edge"/>
              <c:x val="0.96884813697353245"/>
              <c:y val="0.2440682414698162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9319040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"/>
          <c:y val="0.86039033582340674"/>
          <c:w val="1"/>
          <c:h val="0.1379763106534760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8414592115376E-2"/>
          <c:y val="1.5414940602304218E-3"/>
          <c:w val="0.91009174311926611"/>
          <c:h val="0.8531596418673987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'График 2.1.3'!$E$4</c:f>
              <c:strCache>
                <c:ptCount val="1"/>
                <c:pt idx="0">
                  <c:v>09.2012</c:v>
                </c:pt>
              </c:strCache>
            </c:strRef>
          </c:tx>
          <c:invertIfNegative val="0"/>
          <c:cat>
            <c:strLit>
              <c:ptCount val="6"/>
              <c:pt idx="0">
                <c:v>Профессиональная, научная и техническая деятельность</c:v>
              </c:pt>
              <c:pt idx="1">
                <c:v>Операции с недвижимым
 имуществом</c:v>
              </c:pt>
              <c:pt idx="2">
                <c:v>Финансовая и страховая
 деятельность</c:v>
              </c:pt>
              <c:pt idx="3">
                <c:v>Информация и связь</c:v>
              </c:pt>
              <c:pt idx="4">
                <c:v>Транспорт </c:v>
              </c:pt>
              <c:pt idx="5">
                <c:v>Торговля</c:v>
              </c:pt>
            </c:strLit>
          </c:cat>
          <c:val>
            <c:numRef>
              <c:f>'График 2.1.3'!$E$5:$E$10</c:f>
              <c:numCache>
                <c:formatCode>0.0</c:formatCode>
                <c:ptCount val="6"/>
                <c:pt idx="0">
                  <c:v>12.700000000000003</c:v>
                </c:pt>
                <c:pt idx="1">
                  <c:v>3.5999999999999943</c:v>
                </c:pt>
                <c:pt idx="2">
                  <c:v>1.7000000000000028</c:v>
                </c:pt>
                <c:pt idx="3">
                  <c:v>10.599999999999994</c:v>
                </c:pt>
                <c:pt idx="4">
                  <c:v>7.2000000000000028</c:v>
                </c:pt>
                <c:pt idx="5">
                  <c:v>14.400000000000006</c:v>
                </c:pt>
              </c:numCache>
            </c:numRef>
          </c:val>
        </c:ser>
        <c:ser>
          <c:idx val="1"/>
          <c:order val="1"/>
          <c:tx>
            <c:strRef>
              <c:f>'График 2.1.3'!$D$4</c:f>
              <c:strCache>
                <c:ptCount val="1"/>
                <c:pt idx="0">
                  <c:v>09.2011</c:v>
                </c:pt>
              </c:strCache>
            </c:strRef>
          </c:tx>
          <c:invertIfNegative val="0"/>
          <c:cat>
            <c:strLit>
              <c:ptCount val="6"/>
              <c:pt idx="0">
                <c:v>Профессиональная, научная и техническая деятельность</c:v>
              </c:pt>
              <c:pt idx="1">
                <c:v>Операции с недвижимым
 имуществом</c:v>
              </c:pt>
              <c:pt idx="2">
                <c:v>Финансовая и страховая
 деятельность</c:v>
              </c:pt>
              <c:pt idx="3">
                <c:v>Информация и связь</c:v>
              </c:pt>
              <c:pt idx="4">
                <c:v>Транспорт </c:v>
              </c:pt>
              <c:pt idx="5">
                <c:v>Торговля</c:v>
              </c:pt>
            </c:strLit>
          </c:cat>
          <c:val>
            <c:numRef>
              <c:f>'График 2.1.3'!$D$5:$D$10</c:f>
              <c:numCache>
                <c:formatCode>0.0</c:formatCode>
                <c:ptCount val="6"/>
                <c:pt idx="0">
                  <c:v>1.9000000000000057</c:v>
                </c:pt>
                <c:pt idx="1">
                  <c:v>1.4000000000000057</c:v>
                </c:pt>
                <c:pt idx="2">
                  <c:v>-2.5999999999999943</c:v>
                </c:pt>
                <c:pt idx="3">
                  <c:v>17.200000000000003</c:v>
                </c:pt>
                <c:pt idx="4">
                  <c:v>6.5</c:v>
                </c:pt>
                <c:pt idx="5">
                  <c:v>14.799999999999997</c:v>
                </c:pt>
              </c:numCache>
            </c:numRef>
          </c:val>
        </c:ser>
        <c:ser>
          <c:idx val="0"/>
          <c:order val="2"/>
          <c:tx>
            <c:strRef>
              <c:f>'График 2.1.3'!$C$4</c:f>
              <c:strCache>
                <c:ptCount val="1"/>
                <c:pt idx="0">
                  <c:v>09.2010</c:v>
                </c:pt>
              </c:strCache>
            </c:strRef>
          </c:tx>
          <c:invertIfNegative val="0"/>
          <c:cat>
            <c:strLit>
              <c:ptCount val="6"/>
              <c:pt idx="0">
                <c:v>Профессиональная, научная и техническая деятельность</c:v>
              </c:pt>
              <c:pt idx="1">
                <c:v>Операции с недвижимым
 имуществом</c:v>
              </c:pt>
              <c:pt idx="2">
                <c:v>Финансовая и страховая
 деятельность</c:v>
              </c:pt>
              <c:pt idx="3">
                <c:v>Информация и связь</c:v>
              </c:pt>
              <c:pt idx="4">
                <c:v>Транспорт </c:v>
              </c:pt>
              <c:pt idx="5">
                <c:v>Торговля</c:v>
              </c:pt>
            </c:strLit>
          </c:cat>
          <c:val>
            <c:numRef>
              <c:f>'График 2.1.3'!$C$5:$C$10</c:f>
              <c:numCache>
                <c:formatCode>0.0</c:formatCode>
                <c:ptCount val="6"/>
                <c:pt idx="0">
                  <c:v>4.9000000000000057</c:v>
                </c:pt>
                <c:pt idx="1">
                  <c:v>2.9000000000000057</c:v>
                </c:pt>
                <c:pt idx="2">
                  <c:v>-8.2999999999999972</c:v>
                </c:pt>
                <c:pt idx="3">
                  <c:v>10.200000000000003</c:v>
                </c:pt>
                <c:pt idx="4">
                  <c:v>7.2000000000000028</c:v>
                </c:pt>
                <c:pt idx="5">
                  <c:v>12.900000000000006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24953728"/>
        <c:axId val="124955264"/>
      </c:barChart>
      <c:catAx>
        <c:axId val="124953728"/>
        <c:scaling>
          <c:orientation val="minMax"/>
        </c:scaling>
        <c:delete val="0"/>
        <c:axPos val="l"/>
        <c:numFmt formatCode="mm/yyyy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495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955264"/>
        <c:scaling>
          <c:orientation val="minMax"/>
          <c:max val="18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4953728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0.2616440520692489"/>
          <c:y val="0.92569184875986887"/>
          <c:w val="0.46238528104778981"/>
          <c:h val="6.10682098472630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216547697893"/>
          <c:y val="2.7513560804899386E-2"/>
          <c:w val="0.87321784776902889"/>
          <c:h val="0.738910761154855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2.3.5'!$C$4</c:f>
              <c:strCache>
                <c:ptCount val="1"/>
                <c:pt idx="0">
                  <c:v>Cальдо операций НБРК на денежном рынке ("-" - изъятие, "+" - увеличение ликвидности)</c:v>
                </c:pt>
              </c:strCache>
            </c:strRef>
          </c:tx>
          <c:invertIfNegative val="0"/>
          <c:cat>
            <c:strRef>
              <c:f>'График 2.3.5'!$B$5:$B$15</c:f>
              <c:strCache>
                <c:ptCount val="11"/>
                <c:pt idx="0">
                  <c:v>03.2010</c:v>
                </c:pt>
                <c:pt idx="1">
                  <c:v>06.2010</c:v>
                </c:pt>
                <c:pt idx="2">
                  <c:v>09.2010</c:v>
                </c:pt>
                <c:pt idx="3">
                  <c:v>12.2010</c:v>
                </c:pt>
                <c:pt idx="4">
                  <c:v>03.2011</c:v>
                </c:pt>
                <c:pt idx="5">
                  <c:v>06.2011</c:v>
                </c:pt>
                <c:pt idx="6">
                  <c:v>09.2011</c:v>
                </c:pt>
                <c:pt idx="7">
                  <c:v>12,2011</c:v>
                </c:pt>
                <c:pt idx="8">
                  <c:v>03.2012</c:v>
                </c:pt>
                <c:pt idx="9">
                  <c:v>06.2012</c:v>
                </c:pt>
                <c:pt idx="10">
                  <c:v>09.2012</c:v>
                </c:pt>
              </c:strCache>
            </c:strRef>
          </c:cat>
          <c:val>
            <c:numRef>
              <c:f>'График 2.3.5'!$C$5:$C$15</c:f>
              <c:numCache>
                <c:formatCode>#,##0.0</c:formatCode>
                <c:ptCount val="11"/>
                <c:pt idx="0">
                  <c:v>-687.98714652754995</c:v>
                </c:pt>
                <c:pt idx="1">
                  <c:v>45.898751883339855</c:v>
                </c:pt>
                <c:pt idx="2">
                  <c:v>388.7685989578099</c:v>
                </c:pt>
                <c:pt idx="3">
                  <c:v>114.85875583523011</c:v>
                </c:pt>
                <c:pt idx="4">
                  <c:v>-834.86513290597009</c:v>
                </c:pt>
                <c:pt idx="5">
                  <c:v>233.70138743103007</c:v>
                </c:pt>
                <c:pt idx="6">
                  <c:v>574.20883195523015</c:v>
                </c:pt>
                <c:pt idx="7">
                  <c:v>276.8739116360598</c:v>
                </c:pt>
                <c:pt idx="8">
                  <c:v>-343.34778966109997</c:v>
                </c:pt>
                <c:pt idx="9">
                  <c:v>-201.34586905612008</c:v>
                </c:pt>
                <c:pt idx="10">
                  <c:v>669.76342677572006</c:v>
                </c:pt>
              </c:numCache>
            </c:numRef>
          </c:val>
        </c:ser>
        <c:ser>
          <c:idx val="1"/>
          <c:order val="1"/>
          <c:tx>
            <c:strRef>
              <c:f>'График 2.3.5'!$D$4</c:f>
              <c:strCache>
                <c:ptCount val="1"/>
                <c:pt idx="0">
                  <c:v>Нетто-участие НБРК на валютном рынке ("-" - продажа валюты, "+" - покупка валюты)</c:v>
                </c:pt>
              </c:strCache>
            </c:strRef>
          </c:tx>
          <c:invertIfNegative val="0"/>
          <c:cat>
            <c:strRef>
              <c:f>'График 2.3.5'!$B$5:$B$15</c:f>
              <c:strCache>
                <c:ptCount val="11"/>
                <c:pt idx="0">
                  <c:v>03.2010</c:v>
                </c:pt>
                <c:pt idx="1">
                  <c:v>06.2010</c:v>
                </c:pt>
                <c:pt idx="2">
                  <c:v>09.2010</c:v>
                </c:pt>
                <c:pt idx="3">
                  <c:v>12.2010</c:v>
                </c:pt>
                <c:pt idx="4">
                  <c:v>03.2011</c:v>
                </c:pt>
                <c:pt idx="5">
                  <c:v>06.2011</c:v>
                </c:pt>
                <c:pt idx="6">
                  <c:v>09.2011</c:v>
                </c:pt>
                <c:pt idx="7">
                  <c:v>12,2011</c:v>
                </c:pt>
                <c:pt idx="8">
                  <c:v>03.2012</c:v>
                </c:pt>
                <c:pt idx="9">
                  <c:v>06.2012</c:v>
                </c:pt>
                <c:pt idx="10">
                  <c:v>09.2012</c:v>
                </c:pt>
              </c:strCache>
            </c:strRef>
          </c:cat>
          <c:val>
            <c:numRef>
              <c:f>'График 2.3.5'!$D$5:$D$15</c:f>
              <c:numCache>
                <c:formatCode>#,##0.0</c:formatCode>
                <c:ptCount val="11"/>
                <c:pt idx="0">
                  <c:v>641.67502983791564</c:v>
                </c:pt>
                <c:pt idx="1">
                  <c:v>-174.09293573292538</c:v>
                </c:pt>
                <c:pt idx="2">
                  <c:v>-99.866802693188362</c:v>
                </c:pt>
                <c:pt idx="3">
                  <c:v>25.406064282186662</c:v>
                </c:pt>
                <c:pt idx="4">
                  <c:v>849.83888808085578</c:v>
                </c:pt>
                <c:pt idx="5">
                  <c:v>-103.05980310834963</c:v>
                </c:pt>
                <c:pt idx="6">
                  <c:v>-681.54405544942392</c:v>
                </c:pt>
                <c:pt idx="7">
                  <c:v>-371.69469498348428</c:v>
                </c:pt>
                <c:pt idx="8">
                  <c:v>158.10341680778799</c:v>
                </c:pt>
                <c:pt idx="9">
                  <c:v>58.547516783132842</c:v>
                </c:pt>
                <c:pt idx="10">
                  <c:v>-154.55617533632937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9704064"/>
        <c:axId val="39705600"/>
      </c:barChart>
      <c:lineChart>
        <c:grouping val="standard"/>
        <c:varyColors val="0"/>
        <c:ser>
          <c:idx val="2"/>
          <c:order val="2"/>
          <c:tx>
            <c:strRef>
              <c:f>'График 2.3.5'!$E$4</c:f>
              <c:strCache>
                <c:ptCount val="1"/>
                <c:pt idx="0">
                  <c:v>Чистое изъятие ликвидности ("-" - изъятие ликвидности, "+" - увеличение ликвидности)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'График 2.3.5'!$B$5:$B$15</c:f>
              <c:strCache>
                <c:ptCount val="11"/>
                <c:pt idx="0">
                  <c:v>03.2010</c:v>
                </c:pt>
                <c:pt idx="1">
                  <c:v>06.2010</c:v>
                </c:pt>
                <c:pt idx="2">
                  <c:v>09.2010</c:v>
                </c:pt>
                <c:pt idx="3">
                  <c:v>12.2010</c:v>
                </c:pt>
                <c:pt idx="4">
                  <c:v>03.2011</c:v>
                </c:pt>
                <c:pt idx="5">
                  <c:v>06.2011</c:v>
                </c:pt>
                <c:pt idx="6">
                  <c:v>09.2011</c:v>
                </c:pt>
                <c:pt idx="7">
                  <c:v>12,2011</c:v>
                </c:pt>
                <c:pt idx="8">
                  <c:v>03.2012</c:v>
                </c:pt>
                <c:pt idx="9">
                  <c:v>06.2012</c:v>
                </c:pt>
                <c:pt idx="10">
                  <c:v>09.2012</c:v>
                </c:pt>
              </c:strCache>
            </c:strRef>
          </c:cat>
          <c:val>
            <c:numRef>
              <c:f>'График 2.3.5'!$E$5:$E$15</c:f>
              <c:numCache>
                <c:formatCode>#,##0.0</c:formatCode>
                <c:ptCount val="11"/>
                <c:pt idx="0">
                  <c:v>-46.312116689634308</c:v>
                </c:pt>
                <c:pt idx="1">
                  <c:v>-128.19418384958553</c:v>
                </c:pt>
                <c:pt idx="2">
                  <c:v>288.90179626462151</c:v>
                </c:pt>
                <c:pt idx="3">
                  <c:v>140.26482011741675</c:v>
                </c:pt>
                <c:pt idx="4">
                  <c:v>14.973755174885724</c:v>
                </c:pt>
                <c:pt idx="5">
                  <c:v>130.64158432268047</c:v>
                </c:pt>
                <c:pt idx="6">
                  <c:v>-107.33522349419383</c:v>
                </c:pt>
                <c:pt idx="7">
                  <c:v>-94.820783347424481</c:v>
                </c:pt>
                <c:pt idx="8">
                  <c:v>-185.24437285331192</c:v>
                </c:pt>
                <c:pt idx="9">
                  <c:v>-142.79835227298724</c:v>
                </c:pt>
                <c:pt idx="10">
                  <c:v>515.20725143939069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4064"/>
        <c:axId val="39705600"/>
      </c:lineChart>
      <c:dateAx>
        <c:axId val="3970406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39705600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3970560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7.8392563864628428E-4"/>
              <c:y val="0.2391541057367828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9704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5502878806815819"/>
          <c:w val="1"/>
          <c:h val="0.135450402033079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75438596491224E-2"/>
          <c:y val="5.0980392156862744E-2"/>
          <c:w val="0.90162986205671658"/>
          <c:h val="0.7068061648003342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2.3.6'!$D$4</c:f>
              <c:strCache>
                <c:ptCount val="1"/>
                <c:pt idx="0">
                  <c:v>Индикатор TONIA</c:v>
                </c:pt>
              </c:strCache>
            </c:strRef>
          </c:tx>
          <c:spPr>
            <a:ln w="12700">
              <a:solidFill>
                <a:srgbClr val="D84236"/>
              </a:solidFill>
              <a:prstDash val="solid"/>
            </a:ln>
          </c:spPr>
          <c:marker>
            <c:symbol val="none"/>
          </c:marker>
          <c:cat>
            <c:numRef>
              <c:f>('График 2.3.6'!$B$5,'График 2.3.6'!$B$7:$B$680)</c:f>
              <c:numCache>
                <c:formatCode>dd/mm/yy;@</c:formatCode>
                <c:ptCount val="675"/>
                <c:pt idx="1">
                  <c:v>40183</c:v>
                </c:pt>
                <c:pt idx="2">
                  <c:v>40184</c:v>
                </c:pt>
                <c:pt idx="3">
                  <c:v>40188</c:v>
                </c:pt>
                <c:pt idx="4">
                  <c:v>40189</c:v>
                </c:pt>
                <c:pt idx="5">
                  <c:v>40190</c:v>
                </c:pt>
                <c:pt idx="6">
                  <c:v>40191</c:v>
                </c:pt>
                <c:pt idx="7">
                  <c:v>40192</c:v>
                </c:pt>
                <c:pt idx="8">
                  <c:v>40193</c:v>
                </c:pt>
                <c:pt idx="9">
                  <c:v>40196</c:v>
                </c:pt>
                <c:pt idx="10">
                  <c:v>40197</c:v>
                </c:pt>
                <c:pt idx="11">
                  <c:v>40198</c:v>
                </c:pt>
                <c:pt idx="12">
                  <c:v>40199</c:v>
                </c:pt>
                <c:pt idx="13">
                  <c:v>40200</c:v>
                </c:pt>
                <c:pt idx="14">
                  <c:v>40203</c:v>
                </c:pt>
                <c:pt idx="15">
                  <c:v>40204</c:v>
                </c:pt>
                <c:pt idx="16">
                  <c:v>40205</c:v>
                </c:pt>
                <c:pt idx="17">
                  <c:v>40206</c:v>
                </c:pt>
                <c:pt idx="18">
                  <c:v>40207</c:v>
                </c:pt>
                <c:pt idx="19">
                  <c:v>40210</c:v>
                </c:pt>
                <c:pt idx="20">
                  <c:v>40211</c:v>
                </c:pt>
                <c:pt idx="21">
                  <c:v>40212</c:v>
                </c:pt>
                <c:pt idx="22">
                  <c:v>40213</c:v>
                </c:pt>
                <c:pt idx="23">
                  <c:v>40214</c:v>
                </c:pt>
                <c:pt idx="24">
                  <c:v>40217</c:v>
                </c:pt>
                <c:pt idx="25">
                  <c:v>40218</c:v>
                </c:pt>
                <c:pt idx="26">
                  <c:v>40219</c:v>
                </c:pt>
                <c:pt idx="27">
                  <c:v>40220</c:v>
                </c:pt>
                <c:pt idx="28">
                  <c:v>40221</c:v>
                </c:pt>
                <c:pt idx="29">
                  <c:v>40224</c:v>
                </c:pt>
                <c:pt idx="30">
                  <c:v>40225</c:v>
                </c:pt>
                <c:pt idx="31">
                  <c:v>40226</c:v>
                </c:pt>
                <c:pt idx="32">
                  <c:v>40227</c:v>
                </c:pt>
                <c:pt idx="33">
                  <c:v>40228</c:v>
                </c:pt>
                <c:pt idx="34">
                  <c:v>40231</c:v>
                </c:pt>
                <c:pt idx="35">
                  <c:v>40232</c:v>
                </c:pt>
                <c:pt idx="36">
                  <c:v>40233</c:v>
                </c:pt>
                <c:pt idx="37">
                  <c:v>40234</c:v>
                </c:pt>
                <c:pt idx="38">
                  <c:v>40235</c:v>
                </c:pt>
                <c:pt idx="39">
                  <c:v>40238</c:v>
                </c:pt>
                <c:pt idx="40">
                  <c:v>40239</c:v>
                </c:pt>
                <c:pt idx="41">
                  <c:v>40240</c:v>
                </c:pt>
                <c:pt idx="42">
                  <c:v>40241</c:v>
                </c:pt>
                <c:pt idx="43">
                  <c:v>40242</c:v>
                </c:pt>
                <c:pt idx="44">
                  <c:v>40246</c:v>
                </c:pt>
                <c:pt idx="45">
                  <c:v>40247</c:v>
                </c:pt>
                <c:pt idx="46">
                  <c:v>40248</c:v>
                </c:pt>
                <c:pt idx="47">
                  <c:v>40249</c:v>
                </c:pt>
                <c:pt idx="48">
                  <c:v>40252</c:v>
                </c:pt>
                <c:pt idx="49">
                  <c:v>40253</c:v>
                </c:pt>
                <c:pt idx="50">
                  <c:v>40254</c:v>
                </c:pt>
                <c:pt idx="51">
                  <c:v>40255</c:v>
                </c:pt>
                <c:pt idx="52">
                  <c:v>40256</c:v>
                </c:pt>
                <c:pt idx="53">
                  <c:v>40262</c:v>
                </c:pt>
                <c:pt idx="54">
                  <c:v>40263</c:v>
                </c:pt>
                <c:pt idx="55">
                  <c:v>40266</c:v>
                </c:pt>
                <c:pt idx="56">
                  <c:v>40267</c:v>
                </c:pt>
                <c:pt idx="57">
                  <c:v>40268</c:v>
                </c:pt>
                <c:pt idx="58">
                  <c:v>40269</c:v>
                </c:pt>
                <c:pt idx="59">
                  <c:v>40270</c:v>
                </c:pt>
                <c:pt idx="60">
                  <c:v>40273</c:v>
                </c:pt>
                <c:pt idx="61">
                  <c:v>40274</c:v>
                </c:pt>
                <c:pt idx="62">
                  <c:v>40275</c:v>
                </c:pt>
                <c:pt idx="63">
                  <c:v>40276</c:v>
                </c:pt>
                <c:pt idx="64">
                  <c:v>40277</c:v>
                </c:pt>
                <c:pt idx="65">
                  <c:v>40280</c:v>
                </c:pt>
                <c:pt idx="66">
                  <c:v>40281</c:v>
                </c:pt>
                <c:pt idx="67">
                  <c:v>40282</c:v>
                </c:pt>
                <c:pt idx="68">
                  <c:v>40283</c:v>
                </c:pt>
                <c:pt idx="69">
                  <c:v>40284</c:v>
                </c:pt>
                <c:pt idx="70">
                  <c:v>40287</c:v>
                </c:pt>
                <c:pt idx="71">
                  <c:v>40288</c:v>
                </c:pt>
                <c:pt idx="72">
                  <c:v>40289</c:v>
                </c:pt>
                <c:pt idx="73">
                  <c:v>40290</c:v>
                </c:pt>
                <c:pt idx="74">
                  <c:v>40291</c:v>
                </c:pt>
                <c:pt idx="75">
                  <c:v>40294</c:v>
                </c:pt>
                <c:pt idx="76">
                  <c:v>40295</c:v>
                </c:pt>
                <c:pt idx="77">
                  <c:v>40296</c:v>
                </c:pt>
                <c:pt idx="78">
                  <c:v>40297</c:v>
                </c:pt>
                <c:pt idx="79">
                  <c:v>40298</c:v>
                </c:pt>
                <c:pt idx="80">
                  <c:v>40302</c:v>
                </c:pt>
                <c:pt idx="81">
                  <c:v>40303</c:v>
                </c:pt>
                <c:pt idx="82">
                  <c:v>40304</c:v>
                </c:pt>
                <c:pt idx="83">
                  <c:v>40305</c:v>
                </c:pt>
                <c:pt idx="84">
                  <c:v>40309</c:v>
                </c:pt>
                <c:pt idx="85">
                  <c:v>40310</c:v>
                </c:pt>
                <c:pt idx="86">
                  <c:v>40311</c:v>
                </c:pt>
                <c:pt idx="87">
                  <c:v>40312</c:v>
                </c:pt>
                <c:pt idx="88">
                  <c:v>40315</c:v>
                </c:pt>
                <c:pt idx="89">
                  <c:v>40316</c:v>
                </c:pt>
                <c:pt idx="90">
                  <c:v>40317</c:v>
                </c:pt>
                <c:pt idx="91">
                  <c:v>40318</c:v>
                </c:pt>
                <c:pt idx="92">
                  <c:v>40319</c:v>
                </c:pt>
                <c:pt idx="93">
                  <c:v>40322</c:v>
                </c:pt>
                <c:pt idx="94">
                  <c:v>40323</c:v>
                </c:pt>
                <c:pt idx="95">
                  <c:v>40324</c:v>
                </c:pt>
                <c:pt idx="96">
                  <c:v>40325</c:v>
                </c:pt>
                <c:pt idx="97">
                  <c:v>40326</c:v>
                </c:pt>
                <c:pt idx="98">
                  <c:v>40329</c:v>
                </c:pt>
                <c:pt idx="99">
                  <c:v>40330</c:v>
                </c:pt>
                <c:pt idx="100">
                  <c:v>40331</c:v>
                </c:pt>
                <c:pt idx="101">
                  <c:v>40332</c:v>
                </c:pt>
                <c:pt idx="102">
                  <c:v>40333</c:v>
                </c:pt>
                <c:pt idx="103">
                  <c:v>40337</c:v>
                </c:pt>
                <c:pt idx="104">
                  <c:v>40338</c:v>
                </c:pt>
                <c:pt idx="105">
                  <c:v>40339</c:v>
                </c:pt>
                <c:pt idx="106">
                  <c:v>40340</c:v>
                </c:pt>
                <c:pt idx="107">
                  <c:v>40343</c:v>
                </c:pt>
                <c:pt idx="108">
                  <c:v>40344</c:v>
                </c:pt>
                <c:pt idx="109">
                  <c:v>40345</c:v>
                </c:pt>
                <c:pt idx="110">
                  <c:v>40346</c:v>
                </c:pt>
                <c:pt idx="111">
                  <c:v>40347</c:v>
                </c:pt>
                <c:pt idx="112">
                  <c:v>40350</c:v>
                </c:pt>
                <c:pt idx="113">
                  <c:v>40351</c:v>
                </c:pt>
                <c:pt idx="114">
                  <c:v>40352</c:v>
                </c:pt>
                <c:pt idx="115">
                  <c:v>40353</c:v>
                </c:pt>
                <c:pt idx="116">
                  <c:v>40354</c:v>
                </c:pt>
                <c:pt idx="117">
                  <c:v>40357</c:v>
                </c:pt>
                <c:pt idx="118">
                  <c:v>40358</c:v>
                </c:pt>
                <c:pt idx="119">
                  <c:v>40359</c:v>
                </c:pt>
                <c:pt idx="120">
                  <c:v>40360</c:v>
                </c:pt>
                <c:pt idx="121">
                  <c:v>40361</c:v>
                </c:pt>
                <c:pt idx="122">
                  <c:v>40366</c:v>
                </c:pt>
                <c:pt idx="123">
                  <c:v>40367</c:v>
                </c:pt>
                <c:pt idx="124">
                  <c:v>40368</c:v>
                </c:pt>
                <c:pt idx="125">
                  <c:v>40371</c:v>
                </c:pt>
                <c:pt idx="126">
                  <c:v>40372</c:v>
                </c:pt>
                <c:pt idx="127">
                  <c:v>40373</c:v>
                </c:pt>
                <c:pt idx="128">
                  <c:v>40374</c:v>
                </c:pt>
                <c:pt idx="129">
                  <c:v>40375</c:v>
                </c:pt>
                <c:pt idx="130">
                  <c:v>40378</c:v>
                </c:pt>
                <c:pt idx="131">
                  <c:v>40379</c:v>
                </c:pt>
                <c:pt idx="132">
                  <c:v>40380</c:v>
                </c:pt>
                <c:pt idx="133">
                  <c:v>40381</c:v>
                </c:pt>
                <c:pt idx="134">
                  <c:v>40382</c:v>
                </c:pt>
                <c:pt idx="135">
                  <c:v>40385</c:v>
                </c:pt>
                <c:pt idx="136">
                  <c:v>40386</c:v>
                </c:pt>
                <c:pt idx="137">
                  <c:v>40387</c:v>
                </c:pt>
                <c:pt idx="138">
                  <c:v>40388</c:v>
                </c:pt>
                <c:pt idx="139">
                  <c:v>40389</c:v>
                </c:pt>
                <c:pt idx="140">
                  <c:v>40392</c:v>
                </c:pt>
                <c:pt idx="141">
                  <c:v>40393</c:v>
                </c:pt>
                <c:pt idx="142">
                  <c:v>40394</c:v>
                </c:pt>
                <c:pt idx="143">
                  <c:v>40395</c:v>
                </c:pt>
                <c:pt idx="144">
                  <c:v>40396</c:v>
                </c:pt>
                <c:pt idx="145">
                  <c:v>40399</c:v>
                </c:pt>
                <c:pt idx="146">
                  <c:v>40400</c:v>
                </c:pt>
                <c:pt idx="147">
                  <c:v>40401</c:v>
                </c:pt>
                <c:pt idx="148">
                  <c:v>40402</c:v>
                </c:pt>
                <c:pt idx="149">
                  <c:v>40403</c:v>
                </c:pt>
                <c:pt idx="150">
                  <c:v>40406</c:v>
                </c:pt>
                <c:pt idx="151">
                  <c:v>40407</c:v>
                </c:pt>
                <c:pt idx="152">
                  <c:v>40408</c:v>
                </c:pt>
                <c:pt idx="153">
                  <c:v>40409</c:v>
                </c:pt>
                <c:pt idx="154">
                  <c:v>40410</c:v>
                </c:pt>
                <c:pt idx="155">
                  <c:v>40413</c:v>
                </c:pt>
                <c:pt idx="156">
                  <c:v>40414</c:v>
                </c:pt>
                <c:pt idx="157">
                  <c:v>40415</c:v>
                </c:pt>
                <c:pt idx="158">
                  <c:v>40416</c:v>
                </c:pt>
                <c:pt idx="159">
                  <c:v>40417</c:v>
                </c:pt>
                <c:pt idx="160">
                  <c:v>40421</c:v>
                </c:pt>
                <c:pt idx="161">
                  <c:v>40422</c:v>
                </c:pt>
                <c:pt idx="162">
                  <c:v>40423</c:v>
                </c:pt>
                <c:pt idx="163">
                  <c:v>40424</c:v>
                </c:pt>
                <c:pt idx="164">
                  <c:v>40427</c:v>
                </c:pt>
                <c:pt idx="165">
                  <c:v>40428</c:v>
                </c:pt>
                <c:pt idx="166">
                  <c:v>40429</c:v>
                </c:pt>
                <c:pt idx="167">
                  <c:v>40430</c:v>
                </c:pt>
                <c:pt idx="168">
                  <c:v>40431</c:v>
                </c:pt>
                <c:pt idx="169">
                  <c:v>40434</c:v>
                </c:pt>
                <c:pt idx="170">
                  <c:v>40435</c:v>
                </c:pt>
                <c:pt idx="171">
                  <c:v>40436</c:v>
                </c:pt>
                <c:pt idx="172">
                  <c:v>40437</c:v>
                </c:pt>
                <c:pt idx="173">
                  <c:v>40438</c:v>
                </c:pt>
                <c:pt idx="174">
                  <c:v>40441</c:v>
                </c:pt>
                <c:pt idx="175">
                  <c:v>40442</c:v>
                </c:pt>
                <c:pt idx="176">
                  <c:v>40443</c:v>
                </c:pt>
                <c:pt idx="177">
                  <c:v>40444</c:v>
                </c:pt>
                <c:pt idx="178">
                  <c:v>40445</c:v>
                </c:pt>
                <c:pt idx="179">
                  <c:v>40449</c:v>
                </c:pt>
                <c:pt idx="180">
                  <c:v>40448</c:v>
                </c:pt>
                <c:pt idx="181">
                  <c:v>40450</c:v>
                </c:pt>
                <c:pt idx="182">
                  <c:v>40451</c:v>
                </c:pt>
                <c:pt idx="183">
                  <c:v>40452</c:v>
                </c:pt>
                <c:pt idx="184">
                  <c:v>40455</c:v>
                </c:pt>
                <c:pt idx="185">
                  <c:v>40456</c:v>
                </c:pt>
                <c:pt idx="186">
                  <c:v>40457</c:v>
                </c:pt>
                <c:pt idx="187">
                  <c:v>40458</c:v>
                </c:pt>
                <c:pt idx="188">
                  <c:v>40459</c:v>
                </c:pt>
                <c:pt idx="189">
                  <c:v>40462</c:v>
                </c:pt>
                <c:pt idx="190">
                  <c:v>40463</c:v>
                </c:pt>
                <c:pt idx="191">
                  <c:v>40464</c:v>
                </c:pt>
                <c:pt idx="192">
                  <c:v>40465</c:v>
                </c:pt>
                <c:pt idx="193">
                  <c:v>40466</c:v>
                </c:pt>
                <c:pt idx="194">
                  <c:v>40469</c:v>
                </c:pt>
                <c:pt idx="195">
                  <c:v>40470</c:v>
                </c:pt>
                <c:pt idx="196">
                  <c:v>40471</c:v>
                </c:pt>
                <c:pt idx="197">
                  <c:v>40472</c:v>
                </c:pt>
                <c:pt idx="198">
                  <c:v>40473</c:v>
                </c:pt>
                <c:pt idx="199">
                  <c:v>40476</c:v>
                </c:pt>
                <c:pt idx="200">
                  <c:v>40477</c:v>
                </c:pt>
                <c:pt idx="201">
                  <c:v>40478</c:v>
                </c:pt>
                <c:pt idx="202">
                  <c:v>40479</c:v>
                </c:pt>
                <c:pt idx="203">
                  <c:v>40480</c:v>
                </c:pt>
                <c:pt idx="204">
                  <c:v>40483</c:v>
                </c:pt>
                <c:pt idx="205">
                  <c:v>40485</c:v>
                </c:pt>
                <c:pt idx="206">
                  <c:v>40486</c:v>
                </c:pt>
                <c:pt idx="207">
                  <c:v>40487</c:v>
                </c:pt>
                <c:pt idx="208">
                  <c:v>40490</c:v>
                </c:pt>
                <c:pt idx="209">
                  <c:v>40491</c:v>
                </c:pt>
                <c:pt idx="210">
                  <c:v>40492</c:v>
                </c:pt>
                <c:pt idx="211">
                  <c:v>40493</c:v>
                </c:pt>
                <c:pt idx="212">
                  <c:v>40494</c:v>
                </c:pt>
                <c:pt idx="213">
                  <c:v>40497</c:v>
                </c:pt>
                <c:pt idx="214">
                  <c:v>40499</c:v>
                </c:pt>
                <c:pt idx="215">
                  <c:v>40500</c:v>
                </c:pt>
                <c:pt idx="216">
                  <c:v>40501</c:v>
                </c:pt>
                <c:pt idx="217">
                  <c:v>40504</c:v>
                </c:pt>
                <c:pt idx="218">
                  <c:v>40506</c:v>
                </c:pt>
                <c:pt idx="219">
                  <c:v>40507</c:v>
                </c:pt>
                <c:pt idx="220">
                  <c:v>40508</c:v>
                </c:pt>
                <c:pt idx="221">
                  <c:v>40511</c:v>
                </c:pt>
                <c:pt idx="222">
                  <c:v>40512</c:v>
                </c:pt>
                <c:pt idx="223">
                  <c:v>40513</c:v>
                </c:pt>
                <c:pt idx="224">
                  <c:v>40514</c:v>
                </c:pt>
                <c:pt idx="225">
                  <c:v>40515</c:v>
                </c:pt>
                <c:pt idx="226">
                  <c:v>40518</c:v>
                </c:pt>
                <c:pt idx="227">
                  <c:v>40519</c:v>
                </c:pt>
                <c:pt idx="228">
                  <c:v>40520</c:v>
                </c:pt>
                <c:pt idx="229">
                  <c:v>40521</c:v>
                </c:pt>
                <c:pt idx="230">
                  <c:v>40522</c:v>
                </c:pt>
                <c:pt idx="231">
                  <c:v>40525</c:v>
                </c:pt>
                <c:pt idx="232">
                  <c:v>40527</c:v>
                </c:pt>
                <c:pt idx="233">
                  <c:v>40532</c:v>
                </c:pt>
                <c:pt idx="234">
                  <c:v>40533</c:v>
                </c:pt>
                <c:pt idx="235">
                  <c:v>40534</c:v>
                </c:pt>
                <c:pt idx="236">
                  <c:v>40535</c:v>
                </c:pt>
                <c:pt idx="237">
                  <c:v>40536</c:v>
                </c:pt>
                <c:pt idx="238">
                  <c:v>40539</c:v>
                </c:pt>
                <c:pt idx="239">
                  <c:v>40540</c:v>
                </c:pt>
                <c:pt idx="240">
                  <c:v>40541</c:v>
                </c:pt>
                <c:pt idx="241">
                  <c:v>40542</c:v>
                </c:pt>
                <c:pt idx="242">
                  <c:v>40543</c:v>
                </c:pt>
                <c:pt idx="243">
                  <c:v>40548</c:v>
                </c:pt>
                <c:pt idx="244">
                  <c:v>40549</c:v>
                </c:pt>
                <c:pt idx="245">
                  <c:v>40553</c:v>
                </c:pt>
                <c:pt idx="246">
                  <c:v>40554</c:v>
                </c:pt>
                <c:pt idx="247">
                  <c:v>40555</c:v>
                </c:pt>
                <c:pt idx="248">
                  <c:v>40556</c:v>
                </c:pt>
                <c:pt idx="249">
                  <c:v>40557</c:v>
                </c:pt>
                <c:pt idx="250">
                  <c:v>40560</c:v>
                </c:pt>
                <c:pt idx="251">
                  <c:v>40561</c:v>
                </c:pt>
                <c:pt idx="252">
                  <c:v>40562</c:v>
                </c:pt>
                <c:pt idx="253">
                  <c:v>40563</c:v>
                </c:pt>
                <c:pt idx="254">
                  <c:v>40564</c:v>
                </c:pt>
                <c:pt idx="255">
                  <c:v>40567</c:v>
                </c:pt>
                <c:pt idx="256">
                  <c:v>40568</c:v>
                </c:pt>
                <c:pt idx="257">
                  <c:v>40569</c:v>
                </c:pt>
                <c:pt idx="258">
                  <c:v>40570</c:v>
                </c:pt>
                <c:pt idx="259">
                  <c:v>40571</c:v>
                </c:pt>
                <c:pt idx="260">
                  <c:v>40574</c:v>
                </c:pt>
                <c:pt idx="261">
                  <c:v>40575</c:v>
                </c:pt>
                <c:pt idx="262">
                  <c:v>40576</c:v>
                </c:pt>
                <c:pt idx="263">
                  <c:v>40577</c:v>
                </c:pt>
                <c:pt idx="264">
                  <c:v>40578</c:v>
                </c:pt>
                <c:pt idx="265">
                  <c:v>40581</c:v>
                </c:pt>
                <c:pt idx="266">
                  <c:v>40582</c:v>
                </c:pt>
                <c:pt idx="267">
                  <c:v>40583</c:v>
                </c:pt>
                <c:pt idx="268">
                  <c:v>40584</c:v>
                </c:pt>
                <c:pt idx="269">
                  <c:v>40585</c:v>
                </c:pt>
                <c:pt idx="270">
                  <c:v>40588</c:v>
                </c:pt>
                <c:pt idx="271">
                  <c:v>40589</c:v>
                </c:pt>
                <c:pt idx="272">
                  <c:v>40590</c:v>
                </c:pt>
                <c:pt idx="273">
                  <c:v>40591</c:v>
                </c:pt>
                <c:pt idx="274">
                  <c:v>40592</c:v>
                </c:pt>
                <c:pt idx="275">
                  <c:v>40595</c:v>
                </c:pt>
                <c:pt idx="276">
                  <c:v>40596</c:v>
                </c:pt>
                <c:pt idx="277">
                  <c:v>40597</c:v>
                </c:pt>
                <c:pt idx="278">
                  <c:v>40598</c:v>
                </c:pt>
                <c:pt idx="279">
                  <c:v>40599</c:v>
                </c:pt>
                <c:pt idx="280">
                  <c:v>40602</c:v>
                </c:pt>
                <c:pt idx="281">
                  <c:v>40603</c:v>
                </c:pt>
                <c:pt idx="282">
                  <c:v>40604</c:v>
                </c:pt>
                <c:pt idx="283">
                  <c:v>40605</c:v>
                </c:pt>
                <c:pt idx="284">
                  <c:v>40606</c:v>
                </c:pt>
                <c:pt idx="285">
                  <c:v>40607</c:v>
                </c:pt>
                <c:pt idx="286">
                  <c:v>40611</c:v>
                </c:pt>
                <c:pt idx="287">
                  <c:v>40612</c:v>
                </c:pt>
                <c:pt idx="288">
                  <c:v>40613</c:v>
                </c:pt>
                <c:pt idx="289">
                  <c:v>40616</c:v>
                </c:pt>
                <c:pt idx="290">
                  <c:v>40617</c:v>
                </c:pt>
                <c:pt idx="291">
                  <c:v>40618</c:v>
                </c:pt>
                <c:pt idx="292">
                  <c:v>40619</c:v>
                </c:pt>
                <c:pt idx="293">
                  <c:v>40620</c:v>
                </c:pt>
                <c:pt idx="294">
                  <c:v>40626</c:v>
                </c:pt>
                <c:pt idx="295">
                  <c:v>40627</c:v>
                </c:pt>
                <c:pt idx="296">
                  <c:v>40630</c:v>
                </c:pt>
                <c:pt idx="297">
                  <c:v>40631</c:v>
                </c:pt>
                <c:pt idx="298">
                  <c:v>40632</c:v>
                </c:pt>
                <c:pt idx="299">
                  <c:v>40633</c:v>
                </c:pt>
                <c:pt idx="300">
                  <c:v>40634</c:v>
                </c:pt>
                <c:pt idx="301">
                  <c:v>40637</c:v>
                </c:pt>
                <c:pt idx="302">
                  <c:v>40638</c:v>
                </c:pt>
                <c:pt idx="303">
                  <c:v>40639</c:v>
                </c:pt>
                <c:pt idx="304">
                  <c:v>40640</c:v>
                </c:pt>
                <c:pt idx="305">
                  <c:v>40641</c:v>
                </c:pt>
                <c:pt idx="306">
                  <c:v>40644</c:v>
                </c:pt>
                <c:pt idx="307">
                  <c:v>40645</c:v>
                </c:pt>
                <c:pt idx="308">
                  <c:v>40646</c:v>
                </c:pt>
                <c:pt idx="309">
                  <c:v>40647</c:v>
                </c:pt>
                <c:pt idx="310">
                  <c:v>40648</c:v>
                </c:pt>
                <c:pt idx="311">
                  <c:v>40651</c:v>
                </c:pt>
                <c:pt idx="312">
                  <c:v>40652</c:v>
                </c:pt>
                <c:pt idx="313">
                  <c:v>40653</c:v>
                </c:pt>
                <c:pt idx="314">
                  <c:v>40654</c:v>
                </c:pt>
                <c:pt idx="315">
                  <c:v>40655</c:v>
                </c:pt>
                <c:pt idx="316">
                  <c:v>40658</c:v>
                </c:pt>
                <c:pt idx="317">
                  <c:v>40659</c:v>
                </c:pt>
                <c:pt idx="318">
                  <c:v>40660</c:v>
                </c:pt>
                <c:pt idx="319">
                  <c:v>40661</c:v>
                </c:pt>
                <c:pt idx="320">
                  <c:v>40662</c:v>
                </c:pt>
                <c:pt idx="321">
                  <c:v>40666</c:v>
                </c:pt>
                <c:pt idx="322">
                  <c:v>40667</c:v>
                </c:pt>
                <c:pt idx="323">
                  <c:v>40668</c:v>
                </c:pt>
                <c:pt idx="324">
                  <c:v>40669</c:v>
                </c:pt>
                <c:pt idx="325">
                  <c:v>40673</c:v>
                </c:pt>
                <c:pt idx="326">
                  <c:v>40674</c:v>
                </c:pt>
                <c:pt idx="327">
                  <c:v>40675</c:v>
                </c:pt>
                <c:pt idx="328">
                  <c:v>40676</c:v>
                </c:pt>
                <c:pt idx="329">
                  <c:v>40679</c:v>
                </c:pt>
                <c:pt idx="330">
                  <c:v>40680</c:v>
                </c:pt>
                <c:pt idx="331">
                  <c:v>40681</c:v>
                </c:pt>
                <c:pt idx="332">
                  <c:v>40682</c:v>
                </c:pt>
                <c:pt idx="333">
                  <c:v>40683</c:v>
                </c:pt>
                <c:pt idx="334">
                  <c:v>40686</c:v>
                </c:pt>
                <c:pt idx="335">
                  <c:v>40687</c:v>
                </c:pt>
                <c:pt idx="336">
                  <c:v>40688</c:v>
                </c:pt>
                <c:pt idx="337">
                  <c:v>40689</c:v>
                </c:pt>
                <c:pt idx="338">
                  <c:v>40690</c:v>
                </c:pt>
                <c:pt idx="339">
                  <c:v>40693</c:v>
                </c:pt>
                <c:pt idx="340">
                  <c:v>40694</c:v>
                </c:pt>
                <c:pt idx="341">
                  <c:v>40695</c:v>
                </c:pt>
                <c:pt idx="342">
                  <c:v>40696</c:v>
                </c:pt>
                <c:pt idx="343">
                  <c:v>40697</c:v>
                </c:pt>
                <c:pt idx="344">
                  <c:v>40700</c:v>
                </c:pt>
                <c:pt idx="345">
                  <c:v>40701</c:v>
                </c:pt>
                <c:pt idx="346">
                  <c:v>40702</c:v>
                </c:pt>
                <c:pt idx="347">
                  <c:v>40703</c:v>
                </c:pt>
                <c:pt idx="348">
                  <c:v>40704</c:v>
                </c:pt>
                <c:pt idx="349">
                  <c:v>40707</c:v>
                </c:pt>
                <c:pt idx="350">
                  <c:v>40708</c:v>
                </c:pt>
                <c:pt idx="351">
                  <c:v>40709</c:v>
                </c:pt>
                <c:pt idx="352">
                  <c:v>40710</c:v>
                </c:pt>
                <c:pt idx="353">
                  <c:v>40711</c:v>
                </c:pt>
                <c:pt idx="354">
                  <c:v>40714</c:v>
                </c:pt>
                <c:pt idx="355">
                  <c:v>40715</c:v>
                </c:pt>
                <c:pt idx="356">
                  <c:v>40716</c:v>
                </c:pt>
                <c:pt idx="357">
                  <c:v>40717</c:v>
                </c:pt>
                <c:pt idx="358">
                  <c:v>40718</c:v>
                </c:pt>
                <c:pt idx="359">
                  <c:v>40721</c:v>
                </c:pt>
                <c:pt idx="360">
                  <c:v>40722</c:v>
                </c:pt>
                <c:pt idx="361">
                  <c:v>40723</c:v>
                </c:pt>
                <c:pt idx="362">
                  <c:v>40724</c:v>
                </c:pt>
                <c:pt idx="363">
                  <c:v>40725</c:v>
                </c:pt>
                <c:pt idx="364">
                  <c:v>40728</c:v>
                </c:pt>
                <c:pt idx="365">
                  <c:v>40729</c:v>
                </c:pt>
                <c:pt idx="366">
                  <c:v>40731</c:v>
                </c:pt>
                <c:pt idx="367">
                  <c:v>40732</c:v>
                </c:pt>
                <c:pt idx="368">
                  <c:v>40735</c:v>
                </c:pt>
                <c:pt idx="369">
                  <c:v>40736</c:v>
                </c:pt>
                <c:pt idx="370">
                  <c:v>40737</c:v>
                </c:pt>
                <c:pt idx="371">
                  <c:v>40738</c:v>
                </c:pt>
                <c:pt idx="372">
                  <c:v>40739</c:v>
                </c:pt>
                <c:pt idx="373">
                  <c:v>40742</c:v>
                </c:pt>
                <c:pt idx="374">
                  <c:v>40743</c:v>
                </c:pt>
                <c:pt idx="375">
                  <c:v>40744</c:v>
                </c:pt>
                <c:pt idx="376">
                  <c:v>40745</c:v>
                </c:pt>
                <c:pt idx="377">
                  <c:v>40746</c:v>
                </c:pt>
                <c:pt idx="378">
                  <c:v>40749</c:v>
                </c:pt>
                <c:pt idx="379">
                  <c:v>40750</c:v>
                </c:pt>
                <c:pt idx="380">
                  <c:v>40751</c:v>
                </c:pt>
                <c:pt idx="381">
                  <c:v>40752</c:v>
                </c:pt>
                <c:pt idx="382">
                  <c:v>40753</c:v>
                </c:pt>
                <c:pt idx="383">
                  <c:v>40756</c:v>
                </c:pt>
                <c:pt idx="384">
                  <c:v>40757</c:v>
                </c:pt>
                <c:pt idx="385">
                  <c:v>40758</c:v>
                </c:pt>
                <c:pt idx="386">
                  <c:v>40759</c:v>
                </c:pt>
                <c:pt idx="387">
                  <c:v>40760</c:v>
                </c:pt>
                <c:pt idx="388">
                  <c:v>40763</c:v>
                </c:pt>
                <c:pt idx="389">
                  <c:v>40764</c:v>
                </c:pt>
                <c:pt idx="390">
                  <c:v>40765</c:v>
                </c:pt>
                <c:pt idx="391">
                  <c:v>40766</c:v>
                </c:pt>
                <c:pt idx="392">
                  <c:v>40767</c:v>
                </c:pt>
                <c:pt idx="393">
                  <c:v>40770</c:v>
                </c:pt>
                <c:pt idx="394">
                  <c:v>40771</c:v>
                </c:pt>
                <c:pt idx="395">
                  <c:v>40772</c:v>
                </c:pt>
                <c:pt idx="396">
                  <c:v>40773</c:v>
                </c:pt>
                <c:pt idx="397">
                  <c:v>40774</c:v>
                </c:pt>
                <c:pt idx="398">
                  <c:v>40777</c:v>
                </c:pt>
                <c:pt idx="399">
                  <c:v>40778</c:v>
                </c:pt>
                <c:pt idx="400">
                  <c:v>40779</c:v>
                </c:pt>
                <c:pt idx="401">
                  <c:v>40780</c:v>
                </c:pt>
                <c:pt idx="402">
                  <c:v>40781</c:v>
                </c:pt>
                <c:pt idx="403">
                  <c:v>40782</c:v>
                </c:pt>
                <c:pt idx="404">
                  <c:v>40786</c:v>
                </c:pt>
                <c:pt idx="405">
                  <c:v>40787</c:v>
                </c:pt>
                <c:pt idx="406">
                  <c:v>40788</c:v>
                </c:pt>
                <c:pt idx="407">
                  <c:v>40791</c:v>
                </c:pt>
                <c:pt idx="408">
                  <c:v>40792</c:v>
                </c:pt>
                <c:pt idx="409">
                  <c:v>40793</c:v>
                </c:pt>
                <c:pt idx="410">
                  <c:v>40794</c:v>
                </c:pt>
                <c:pt idx="411">
                  <c:v>40795</c:v>
                </c:pt>
                <c:pt idx="412">
                  <c:v>40798</c:v>
                </c:pt>
                <c:pt idx="413">
                  <c:v>40799</c:v>
                </c:pt>
                <c:pt idx="414">
                  <c:v>40800</c:v>
                </c:pt>
                <c:pt idx="415">
                  <c:v>40801</c:v>
                </c:pt>
                <c:pt idx="416">
                  <c:v>40802</c:v>
                </c:pt>
                <c:pt idx="417">
                  <c:v>40805</c:v>
                </c:pt>
                <c:pt idx="418">
                  <c:v>40806</c:v>
                </c:pt>
                <c:pt idx="419">
                  <c:v>40807</c:v>
                </c:pt>
                <c:pt idx="420">
                  <c:v>40808</c:v>
                </c:pt>
                <c:pt idx="421">
                  <c:v>40809</c:v>
                </c:pt>
                <c:pt idx="422">
                  <c:v>40812</c:v>
                </c:pt>
                <c:pt idx="423">
                  <c:v>40813</c:v>
                </c:pt>
                <c:pt idx="424">
                  <c:v>40814</c:v>
                </c:pt>
                <c:pt idx="425">
                  <c:v>40815</c:v>
                </c:pt>
                <c:pt idx="426">
                  <c:v>40816</c:v>
                </c:pt>
                <c:pt idx="427">
                  <c:v>40819</c:v>
                </c:pt>
                <c:pt idx="428">
                  <c:v>40820</c:v>
                </c:pt>
                <c:pt idx="429">
                  <c:v>40821</c:v>
                </c:pt>
                <c:pt idx="430">
                  <c:v>40822</c:v>
                </c:pt>
                <c:pt idx="431">
                  <c:v>40823</c:v>
                </c:pt>
                <c:pt idx="432">
                  <c:v>40826</c:v>
                </c:pt>
                <c:pt idx="433">
                  <c:v>40827</c:v>
                </c:pt>
                <c:pt idx="434">
                  <c:v>40828</c:v>
                </c:pt>
                <c:pt idx="435">
                  <c:v>40829</c:v>
                </c:pt>
                <c:pt idx="436">
                  <c:v>40830</c:v>
                </c:pt>
                <c:pt idx="437">
                  <c:v>40833</c:v>
                </c:pt>
                <c:pt idx="438">
                  <c:v>40834</c:v>
                </c:pt>
                <c:pt idx="439">
                  <c:v>40835</c:v>
                </c:pt>
                <c:pt idx="440">
                  <c:v>40836</c:v>
                </c:pt>
                <c:pt idx="441">
                  <c:v>40837</c:v>
                </c:pt>
                <c:pt idx="442">
                  <c:v>40840</c:v>
                </c:pt>
                <c:pt idx="443">
                  <c:v>40841</c:v>
                </c:pt>
                <c:pt idx="444">
                  <c:v>40842</c:v>
                </c:pt>
                <c:pt idx="445">
                  <c:v>40843</c:v>
                </c:pt>
                <c:pt idx="446">
                  <c:v>40844</c:v>
                </c:pt>
                <c:pt idx="447">
                  <c:v>40847</c:v>
                </c:pt>
                <c:pt idx="448">
                  <c:v>40848</c:v>
                </c:pt>
                <c:pt idx="449">
                  <c:v>40849</c:v>
                </c:pt>
                <c:pt idx="450">
                  <c:v>40850</c:v>
                </c:pt>
                <c:pt idx="451">
                  <c:v>40851</c:v>
                </c:pt>
                <c:pt idx="452">
                  <c:v>40854</c:v>
                </c:pt>
                <c:pt idx="453">
                  <c:v>40855</c:v>
                </c:pt>
                <c:pt idx="454">
                  <c:v>40856</c:v>
                </c:pt>
                <c:pt idx="455">
                  <c:v>40857</c:v>
                </c:pt>
                <c:pt idx="456">
                  <c:v>40858</c:v>
                </c:pt>
                <c:pt idx="457">
                  <c:v>40861</c:v>
                </c:pt>
                <c:pt idx="458">
                  <c:v>40862</c:v>
                </c:pt>
                <c:pt idx="459">
                  <c:v>40863</c:v>
                </c:pt>
                <c:pt idx="460">
                  <c:v>40864</c:v>
                </c:pt>
                <c:pt idx="461">
                  <c:v>40865</c:v>
                </c:pt>
                <c:pt idx="462">
                  <c:v>40868</c:v>
                </c:pt>
                <c:pt idx="463">
                  <c:v>40869</c:v>
                </c:pt>
                <c:pt idx="464">
                  <c:v>40870</c:v>
                </c:pt>
                <c:pt idx="465">
                  <c:v>40871</c:v>
                </c:pt>
                <c:pt idx="466">
                  <c:v>40872</c:v>
                </c:pt>
                <c:pt idx="467">
                  <c:v>40875</c:v>
                </c:pt>
                <c:pt idx="468">
                  <c:v>40876</c:v>
                </c:pt>
                <c:pt idx="469">
                  <c:v>40877</c:v>
                </c:pt>
                <c:pt idx="470">
                  <c:v>40878.634444444448</c:v>
                </c:pt>
                <c:pt idx="471">
                  <c:v>40879.707754629628</c:v>
                </c:pt>
                <c:pt idx="472">
                  <c:v>40882.647418981483</c:v>
                </c:pt>
                <c:pt idx="473">
                  <c:v>40883.681608796294</c:v>
                </c:pt>
                <c:pt idx="474">
                  <c:v>40884.707638888889</c:v>
                </c:pt>
                <c:pt idx="475">
                  <c:v>40885.669189814813</c:v>
                </c:pt>
                <c:pt idx="476">
                  <c:v>40886.707650462966</c:v>
                </c:pt>
                <c:pt idx="477">
                  <c:v>40889.677557870367</c:v>
                </c:pt>
                <c:pt idx="478">
                  <c:v>40890.681076388886</c:v>
                </c:pt>
                <c:pt idx="479">
                  <c:v>40891.695787037039</c:v>
                </c:pt>
                <c:pt idx="480">
                  <c:v>40892.70752314815</c:v>
                </c:pt>
                <c:pt idx="481">
                  <c:v>40897.707766203705</c:v>
                </c:pt>
                <c:pt idx="482">
                  <c:v>40898.707650462966</c:v>
                </c:pt>
                <c:pt idx="483">
                  <c:v>40899.668692129628</c:v>
                </c:pt>
                <c:pt idx="484">
                  <c:v>40900.692395833335</c:v>
                </c:pt>
                <c:pt idx="485">
                  <c:v>40903.707638888889</c:v>
                </c:pt>
                <c:pt idx="486">
                  <c:v>40904.707650462966</c:v>
                </c:pt>
                <c:pt idx="487">
                  <c:v>40905.707870370374</c:v>
                </c:pt>
                <c:pt idx="488">
                  <c:v>40906.707662037035</c:v>
                </c:pt>
                <c:pt idx="489">
                  <c:v>40907.707881944443</c:v>
                </c:pt>
                <c:pt idx="490">
                  <c:v>40912.707638888889</c:v>
                </c:pt>
                <c:pt idx="491">
                  <c:v>40913.707638888889</c:v>
                </c:pt>
                <c:pt idx="492">
                  <c:v>40914.707638888889</c:v>
                </c:pt>
                <c:pt idx="493">
                  <c:v>40917.691666666666</c:v>
                </c:pt>
                <c:pt idx="494">
                  <c:v>40918.707638888889</c:v>
                </c:pt>
                <c:pt idx="495">
                  <c:v>40919.695138888892</c:v>
                </c:pt>
                <c:pt idx="496">
                  <c:v>40920.707638888889</c:v>
                </c:pt>
                <c:pt idx="497">
                  <c:v>40921.707638888889</c:v>
                </c:pt>
                <c:pt idx="498">
                  <c:v>40924.707638888889</c:v>
                </c:pt>
                <c:pt idx="499">
                  <c:v>40925.707638888889</c:v>
                </c:pt>
                <c:pt idx="500">
                  <c:v>40926.707638888889</c:v>
                </c:pt>
                <c:pt idx="501">
                  <c:v>40927.707638888889</c:v>
                </c:pt>
                <c:pt idx="502">
                  <c:v>40928.707638888889</c:v>
                </c:pt>
                <c:pt idx="503">
                  <c:v>40931.707638888889</c:v>
                </c:pt>
                <c:pt idx="504">
                  <c:v>40932.707638888889</c:v>
                </c:pt>
                <c:pt idx="505">
                  <c:v>40933.707638888889</c:v>
                </c:pt>
                <c:pt idx="506">
                  <c:v>40934.707638888889</c:v>
                </c:pt>
                <c:pt idx="507">
                  <c:v>40935.707638888889</c:v>
                </c:pt>
                <c:pt idx="508">
                  <c:v>40938.685416666667</c:v>
                </c:pt>
                <c:pt idx="509">
                  <c:v>40939.707638888889</c:v>
                </c:pt>
                <c:pt idx="510">
                  <c:v>40940</c:v>
                </c:pt>
                <c:pt idx="511">
                  <c:v>40941</c:v>
                </c:pt>
                <c:pt idx="512">
                  <c:v>40942</c:v>
                </c:pt>
                <c:pt idx="513">
                  <c:v>40945</c:v>
                </c:pt>
                <c:pt idx="514">
                  <c:v>40946</c:v>
                </c:pt>
                <c:pt idx="515">
                  <c:v>40947</c:v>
                </c:pt>
                <c:pt idx="516">
                  <c:v>40948</c:v>
                </c:pt>
                <c:pt idx="517">
                  <c:v>40949</c:v>
                </c:pt>
                <c:pt idx="518">
                  <c:v>40952</c:v>
                </c:pt>
                <c:pt idx="519">
                  <c:v>40953</c:v>
                </c:pt>
                <c:pt idx="520">
                  <c:v>40954</c:v>
                </c:pt>
                <c:pt idx="521">
                  <c:v>40955</c:v>
                </c:pt>
                <c:pt idx="522">
                  <c:v>40956</c:v>
                </c:pt>
                <c:pt idx="523">
                  <c:v>40959</c:v>
                </c:pt>
                <c:pt idx="524">
                  <c:v>40960</c:v>
                </c:pt>
                <c:pt idx="525">
                  <c:v>40961</c:v>
                </c:pt>
                <c:pt idx="526">
                  <c:v>40962</c:v>
                </c:pt>
                <c:pt idx="527">
                  <c:v>40963</c:v>
                </c:pt>
                <c:pt idx="528">
                  <c:v>40966</c:v>
                </c:pt>
                <c:pt idx="529">
                  <c:v>40967</c:v>
                </c:pt>
                <c:pt idx="530">
                  <c:v>40968</c:v>
                </c:pt>
                <c:pt idx="531">
                  <c:v>40969</c:v>
                </c:pt>
                <c:pt idx="532">
                  <c:v>40970</c:v>
                </c:pt>
                <c:pt idx="533">
                  <c:v>40973</c:v>
                </c:pt>
                <c:pt idx="534">
                  <c:v>40974</c:v>
                </c:pt>
                <c:pt idx="535">
                  <c:v>40975</c:v>
                </c:pt>
                <c:pt idx="536">
                  <c:v>40979</c:v>
                </c:pt>
                <c:pt idx="537">
                  <c:v>40980</c:v>
                </c:pt>
                <c:pt idx="538">
                  <c:v>40981</c:v>
                </c:pt>
                <c:pt idx="539">
                  <c:v>40982</c:v>
                </c:pt>
                <c:pt idx="540">
                  <c:v>40983</c:v>
                </c:pt>
                <c:pt idx="541">
                  <c:v>40984</c:v>
                </c:pt>
                <c:pt idx="542">
                  <c:v>40987</c:v>
                </c:pt>
                <c:pt idx="543">
                  <c:v>40988</c:v>
                </c:pt>
                <c:pt idx="544">
                  <c:v>40994</c:v>
                </c:pt>
                <c:pt idx="545">
                  <c:v>40995</c:v>
                </c:pt>
                <c:pt idx="546">
                  <c:v>40996</c:v>
                </c:pt>
                <c:pt idx="547">
                  <c:v>40997</c:v>
                </c:pt>
                <c:pt idx="548">
                  <c:v>40998</c:v>
                </c:pt>
                <c:pt idx="549">
                  <c:v>41001</c:v>
                </c:pt>
                <c:pt idx="550">
                  <c:v>41002</c:v>
                </c:pt>
                <c:pt idx="551">
                  <c:v>41003</c:v>
                </c:pt>
                <c:pt idx="552">
                  <c:v>41004</c:v>
                </c:pt>
                <c:pt idx="553">
                  <c:v>41005</c:v>
                </c:pt>
                <c:pt idx="554">
                  <c:v>41008</c:v>
                </c:pt>
                <c:pt idx="555">
                  <c:v>41009</c:v>
                </c:pt>
                <c:pt idx="556">
                  <c:v>41010</c:v>
                </c:pt>
                <c:pt idx="557">
                  <c:v>41011</c:v>
                </c:pt>
                <c:pt idx="558">
                  <c:v>41012</c:v>
                </c:pt>
                <c:pt idx="559">
                  <c:v>41015</c:v>
                </c:pt>
                <c:pt idx="560">
                  <c:v>41016</c:v>
                </c:pt>
                <c:pt idx="561">
                  <c:v>41017</c:v>
                </c:pt>
                <c:pt idx="562">
                  <c:v>41018</c:v>
                </c:pt>
                <c:pt idx="563">
                  <c:v>41019</c:v>
                </c:pt>
                <c:pt idx="564">
                  <c:v>41022</c:v>
                </c:pt>
                <c:pt idx="565">
                  <c:v>41023</c:v>
                </c:pt>
                <c:pt idx="566">
                  <c:v>41024</c:v>
                </c:pt>
                <c:pt idx="567">
                  <c:v>41025</c:v>
                </c:pt>
                <c:pt idx="568">
                  <c:v>41026</c:v>
                </c:pt>
                <c:pt idx="569">
                  <c:v>41027</c:v>
                </c:pt>
                <c:pt idx="570">
                  <c:v>41031</c:v>
                </c:pt>
                <c:pt idx="571">
                  <c:v>41032</c:v>
                </c:pt>
                <c:pt idx="572">
                  <c:v>41033</c:v>
                </c:pt>
                <c:pt idx="573">
                  <c:v>41036</c:v>
                </c:pt>
                <c:pt idx="574">
                  <c:v>41037</c:v>
                </c:pt>
                <c:pt idx="575">
                  <c:v>41039</c:v>
                </c:pt>
                <c:pt idx="576">
                  <c:v>41040</c:v>
                </c:pt>
                <c:pt idx="577">
                  <c:v>41043</c:v>
                </c:pt>
                <c:pt idx="578">
                  <c:v>41044</c:v>
                </c:pt>
                <c:pt idx="579">
                  <c:v>41045</c:v>
                </c:pt>
                <c:pt idx="580">
                  <c:v>41046</c:v>
                </c:pt>
                <c:pt idx="581">
                  <c:v>41047</c:v>
                </c:pt>
                <c:pt idx="582">
                  <c:v>41050</c:v>
                </c:pt>
                <c:pt idx="583">
                  <c:v>41051</c:v>
                </c:pt>
                <c:pt idx="584">
                  <c:v>41052</c:v>
                </c:pt>
                <c:pt idx="585">
                  <c:v>41053</c:v>
                </c:pt>
                <c:pt idx="586">
                  <c:v>41054</c:v>
                </c:pt>
                <c:pt idx="587">
                  <c:v>41057</c:v>
                </c:pt>
                <c:pt idx="588">
                  <c:v>41058</c:v>
                </c:pt>
                <c:pt idx="589">
                  <c:v>41059</c:v>
                </c:pt>
                <c:pt idx="590">
                  <c:v>41060</c:v>
                </c:pt>
                <c:pt idx="591">
                  <c:v>41061</c:v>
                </c:pt>
                <c:pt idx="592">
                  <c:v>41064</c:v>
                </c:pt>
                <c:pt idx="593">
                  <c:v>41065</c:v>
                </c:pt>
                <c:pt idx="594">
                  <c:v>41066</c:v>
                </c:pt>
                <c:pt idx="595">
                  <c:v>41067</c:v>
                </c:pt>
                <c:pt idx="596">
                  <c:v>41068</c:v>
                </c:pt>
                <c:pt idx="597">
                  <c:v>41071</c:v>
                </c:pt>
                <c:pt idx="598">
                  <c:v>41072</c:v>
                </c:pt>
                <c:pt idx="599">
                  <c:v>41073</c:v>
                </c:pt>
                <c:pt idx="600">
                  <c:v>41074</c:v>
                </c:pt>
                <c:pt idx="601">
                  <c:v>41075</c:v>
                </c:pt>
                <c:pt idx="602">
                  <c:v>41078</c:v>
                </c:pt>
                <c:pt idx="603">
                  <c:v>41079</c:v>
                </c:pt>
                <c:pt idx="604">
                  <c:v>41080</c:v>
                </c:pt>
                <c:pt idx="605">
                  <c:v>41081</c:v>
                </c:pt>
                <c:pt idx="606">
                  <c:v>41082</c:v>
                </c:pt>
                <c:pt idx="607">
                  <c:v>41085</c:v>
                </c:pt>
                <c:pt idx="608">
                  <c:v>41086</c:v>
                </c:pt>
                <c:pt idx="609">
                  <c:v>41087</c:v>
                </c:pt>
                <c:pt idx="610">
                  <c:v>41088</c:v>
                </c:pt>
                <c:pt idx="611">
                  <c:v>41089</c:v>
                </c:pt>
                <c:pt idx="612">
                  <c:v>41092</c:v>
                </c:pt>
                <c:pt idx="613">
                  <c:v>41093</c:v>
                </c:pt>
                <c:pt idx="614">
                  <c:v>41094</c:v>
                </c:pt>
                <c:pt idx="615">
                  <c:v>41095</c:v>
                </c:pt>
                <c:pt idx="616">
                  <c:v>41099</c:v>
                </c:pt>
                <c:pt idx="617">
                  <c:v>41100</c:v>
                </c:pt>
                <c:pt idx="618">
                  <c:v>41101</c:v>
                </c:pt>
                <c:pt idx="619">
                  <c:v>41102</c:v>
                </c:pt>
                <c:pt idx="620">
                  <c:v>41103</c:v>
                </c:pt>
                <c:pt idx="621">
                  <c:v>41106</c:v>
                </c:pt>
                <c:pt idx="622">
                  <c:v>41107</c:v>
                </c:pt>
                <c:pt idx="623">
                  <c:v>41108</c:v>
                </c:pt>
                <c:pt idx="624">
                  <c:v>41109</c:v>
                </c:pt>
                <c:pt idx="625">
                  <c:v>41110</c:v>
                </c:pt>
                <c:pt idx="626">
                  <c:v>41113</c:v>
                </c:pt>
                <c:pt idx="627">
                  <c:v>41114</c:v>
                </c:pt>
                <c:pt idx="628">
                  <c:v>41115</c:v>
                </c:pt>
                <c:pt idx="629">
                  <c:v>41116</c:v>
                </c:pt>
                <c:pt idx="630">
                  <c:v>41117</c:v>
                </c:pt>
                <c:pt idx="631">
                  <c:v>41120</c:v>
                </c:pt>
                <c:pt idx="632">
                  <c:v>41121</c:v>
                </c:pt>
                <c:pt idx="633">
                  <c:v>41122</c:v>
                </c:pt>
                <c:pt idx="634">
                  <c:v>41123</c:v>
                </c:pt>
                <c:pt idx="635">
                  <c:v>41124</c:v>
                </c:pt>
                <c:pt idx="636">
                  <c:v>41127</c:v>
                </c:pt>
                <c:pt idx="637">
                  <c:v>41128</c:v>
                </c:pt>
                <c:pt idx="638">
                  <c:v>41129</c:v>
                </c:pt>
                <c:pt idx="639">
                  <c:v>41130</c:v>
                </c:pt>
                <c:pt idx="640">
                  <c:v>41131</c:v>
                </c:pt>
                <c:pt idx="641">
                  <c:v>41134</c:v>
                </c:pt>
                <c:pt idx="642">
                  <c:v>41135</c:v>
                </c:pt>
                <c:pt idx="643">
                  <c:v>41136</c:v>
                </c:pt>
                <c:pt idx="644">
                  <c:v>41137</c:v>
                </c:pt>
                <c:pt idx="645">
                  <c:v>41138</c:v>
                </c:pt>
                <c:pt idx="646">
                  <c:v>41141</c:v>
                </c:pt>
                <c:pt idx="647">
                  <c:v>41142</c:v>
                </c:pt>
                <c:pt idx="648">
                  <c:v>41143</c:v>
                </c:pt>
                <c:pt idx="649">
                  <c:v>41144</c:v>
                </c:pt>
                <c:pt idx="650">
                  <c:v>41145</c:v>
                </c:pt>
                <c:pt idx="651">
                  <c:v>41148</c:v>
                </c:pt>
                <c:pt idx="652">
                  <c:v>41149</c:v>
                </c:pt>
                <c:pt idx="653">
                  <c:v>41150</c:v>
                </c:pt>
                <c:pt idx="654">
                  <c:v>41152</c:v>
                </c:pt>
                <c:pt idx="655">
                  <c:v>41155.707777777781</c:v>
                </c:pt>
                <c:pt idx="656">
                  <c:v>41156.692847222221</c:v>
                </c:pt>
                <c:pt idx="657">
                  <c:v>41157.70758101852</c:v>
                </c:pt>
                <c:pt idx="658">
                  <c:v>41158.69734953704</c:v>
                </c:pt>
                <c:pt idx="659">
                  <c:v>41159.707650462966</c:v>
                </c:pt>
                <c:pt idx="660">
                  <c:v>41162.647800925923</c:v>
                </c:pt>
                <c:pt idx="661">
                  <c:v>41163.674560185187</c:v>
                </c:pt>
                <c:pt idx="662">
                  <c:v>41164.712731481479</c:v>
                </c:pt>
                <c:pt idx="663">
                  <c:v>41165.707777777781</c:v>
                </c:pt>
                <c:pt idx="664">
                  <c:v>41166.707777777781</c:v>
                </c:pt>
                <c:pt idx="665">
                  <c:v>41169.688587962963</c:v>
                </c:pt>
                <c:pt idx="666">
                  <c:v>41170.70758101852</c:v>
                </c:pt>
                <c:pt idx="667">
                  <c:v>41171.695648148147</c:v>
                </c:pt>
                <c:pt idx="668">
                  <c:v>41172.70758101852</c:v>
                </c:pt>
                <c:pt idx="669">
                  <c:v>41173.707662037035</c:v>
                </c:pt>
                <c:pt idx="670">
                  <c:v>41176.673032407409</c:v>
                </c:pt>
                <c:pt idx="671">
                  <c:v>41177.68005787037</c:v>
                </c:pt>
                <c:pt idx="672">
                  <c:v>41178.707627314812</c:v>
                </c:pt>
                <c:pt idx="673">
                  <c:v>41179.70758101852</c:v>
                </c:pt>
                <c:pt idx="674">
                  <c:v>41180.707615740743</c:v>
                </c:pt>
              </c:numCache>
            </c:numRef>
          </c:cat>
          <c:val>
            <c:numRef>
              <c:f>'График 2.3.6'!$D$7:$D$680</c:f>
              <c:numCache>
                <c:formatCode>0.00</c:formatCode>
                <c:ptCount val="674"/>
                <c:pt idx="0">
                  <c:v>0.18429537410023289</c:v>
                </c:pt>
                <c:pt idx="1">
                  <c:v>0.13134632728312962</c:v>
                </c:pt>
                <c:pt idx="2">
                  <c:v>0.18862322684737315</c:v>
                </c:pt>
                <c:pt idx="3">
                  <c:v>0.14152134614740922</c:v>
                </c:pt>
                <c:pt idx="4">
                  <c:v>0.13549326512285911</c:v>
                </c:pt>
                <c:pt idx="5">
                  <c:v>0.14486570019980047</c:v>
                </c:pt>
                <c:pt idx="6">
                  <c:v>0.25997482100573116</c:v>
                </c:pt>
                <c:pt idx="7">
                  <c:v>0.25167595580147062</c:v>
                </c:pt>
                <c:pt idx="8">
                  <c:v>0.18940192586007784</c:v>
                </c:pt>
                <c:pt idx="9">
                  <c:v>0.16201550257910094</c:v>
                </c:pt>
                <c:pt idx="10">
                  <c:v>0.1346511447920262</c:v>
                </c:pt>
                <c:pt idx="11">
                  <c:v>0.14006399225643332</c:v>
                </c:pt>
                <c:pt idx="12">
                  <c:v>0.18241282008051032</c:v>
                </c:pt>
                <c:pt idx="13">
                  <c:v>0.16199850672301677</c:v>
                </c:pt>
                <c:pt idx="14">
                  <c:v>0.10804734256212015</c:v>
                </c:pt>
                <c:pt idx="15">
                  <c:v>0.11262615330860824</c:v>
                </c:pt>
                <c:pt idx="16">
                  <c:v>0.28910572102107029</c:v>
                </c:pt>
                <c:pt idx="17">
                  <c:v>0.13319064656855847</c:v>
                </c:pt>
                <c:pt idx="18">
                  <c:v>0.15673320017817297</c:v>
                </c:pt>
                <c:pt idx="19">
                  <c:v>0.14887849692429567</c:v>
                </c:pt>
                <c:pt idx="20">
                  <c:v>0.15685255402020831</c:v>
                </c:pt>
                <c:pt idx="21">
                  <c:v>0.13996785946733301</c:v>
                </c:pt>
                <c:pt idx="22">
                  <c:v>0.10923896593989443</c:v>
                </c:pt>
                <c:pt idx="23">
                  <c:v>0.12861770669170761</c:v>
                </c:pt>
                <c:pt idx="24">
                  <c:v>0.12965848953347764</c:v>
                </c:pt>
                <c:pt idx="25">
                  <c:v>0.11598234399348196</c:v>
                </c:pt>
                <c:pt idx="26">
                  <c:v>0.1730974199854958</c:v>
                </c:pt>
                <c:pt idx="27">
                  <c:v>0.12344744489276169</c:v>
                </c:pt>
                <c:pt idx="28">
                  <c:v>0.13428792377633716</c:v>
                </c:pt>
                <c:pt idx="29">
                  <c:v>0.10930976248252906</c:v>
                </c:pt>
                <c:pt idx="30">
                  <c:v>0.10928597810366328</c:v>
                </c:pt>
                <c:pt idx="31">
                  <c:v>0.17258390382341257</c:v>
                </c:pt>
                <c:pt idx="32">
                  <c:v>0.11967935440888176</c:v>
                </c:pt>
                <c:pt idx="33">
                  <c:v>9.7528058376136179E-2</c:v>
                </c:pt>
                <c:pt idx="34">
                  <c:v>7.2500563850127986E-2</c:v>
                </c:pt>
                <c:pt idx="35">
                  <c:v>3.5824334456742657E-2</c:v>
                </c:pt>
                <c:pt idx="36">
                  <c:v>0.11723741108121725</c:v>
                </c:pt>
                <c:pt idx="37">
                  <c:v>4.906768041615707E-2</c:v>
                </c:pt>
                <c:pt idx="38">
                  <c:v>0.12717772056866025</c:v>
                </c:pt>
                <c:pt idx="39">
                  <c:v>0.13817732663724761</c:v>
                </c:pt>
                <c:pt idx="40">
                  <c:v>0.10224718819784023</c:v>
                </c:pt>
                <c:pt idx="41">
                  <c:v>0.11095092777181137</c:v>
                </c:pt>
                <c:pt idx="42">
                  <c:v>0.12304681212105763</c:v>
                </c:pt>
                <c:pt idx="43">
                  <c:v>0.11244250631999209</c:v>
                </c:pt>
                <c:pt idx="44">
                  <c:v>0.11528465033482822</c:v>
                </c:pt>
                <c:pt idx="45">
                  <c:v>0.11534997285727715</c:v>
                </c:pt>
                <c:pt idx="46">
                  <c:v>0.10339229369991353</c:v>
                </c:pt>
                <c:pt idx="47">
                  <c:v>0.12740144188398894</c:v>
                </c:pt>
                <c:pt idx="48">
                  <c:v>0.13628302596938643</c:v>
                </c:pt>
                <c:pt idx="49">
                  <c:v>0.1370908593668923</c:v>
                </c:pt>
                <c:pt idx="50">
                  <c:v>0.10596175756374582</c:v>
                </c:pt>
                <c:pt idx="51">
                  <c:v>0.14109562203117518</c:v>
                </c:pt>
                <c:pt idx="52">
                  <c:v>0.11405034412113545</c:v>
                </c:pt>
                <c:pt idx="53">
                  <c:v>4.8608469618254449E-2</c:v>
                </c:pt>
                <c:pt idx="54">
                  <c:v>6.4797650655763539E-2</c:v>
                </c:pt>
                <c:pt idx="55">
                  <c:v>6.9842452744145564E-2</c:v>
                </c:pt>
                <c:pt idx="56">
                  <c:v>8.3108766090069439E-2</c:v>
                </c:pt>
                <c:pt idx="57">
                  <c:v>7.6095995200390912E-2</c:v>
                </c:pt>
                <c:pt idx="58">
                  <c:v>0.13478879597471694</c:v>
                </c:pt>
                <c:pt idx="59">
                  <c:v>0.15883054725706169</c:v>
                </c:pt>
                <c:pt idx="60">
                  <c:v>0.29428542082872544</c:v>
                </c:pt>
                <c:pt idx="61">
                  <c:v>0.27159473763481884</c:v>
                </c:pt>
                <c:pt idx="62">
                  <c:v>0.19049876214101322</c:v>
                </c:pt>
                <c:pt idx="63">
                  <c:v>0.17995446216223934</c:v>
                </c:pt>
                <c:pt idx="64">
                  <c:v>0.19602139559307427</c:v>
                </c:pt>
                <c:pt idx="65">
                  <c:v>0.19615269983982964</c:v>
                </c:pt>
                <c:pt idx="66">
                  <c:v>0.26539270101298357</c:v>
                </c:pt>
                <c:pt idx="67">
                  <c:v>0.14845597521193676</c:v>
                </c:pt>
                <c:pt idx="68">
                  <c:v>0.13355078756883851</c:v>
                </c:pt>
                <c:pt idx="69">
                  <c:v>0.11913141353185187</c:v>
                </c:pt>
                <c:pt idx="70">
                  <c:v>0.1237023674329429</c:v>
                </c:pt>
                <c:pt idx="71">
                  <c:v>0.13941360232298625</c:v>
                </c:pt>
                <c:pt idx="72">
                  <c:v>0.12290235886241001</c:v>
                </c:pt>
                <c:pt idx="73">
                  <c:v>0.14315336198635878</c:v>
                </c:pt>
                <c:pt idx="74">
                  <c:v>0.15351639257935945</c:v>
                </c:pt>
                <c:pt idx="75">
                  <c:v>0.12552120001444064</c:v>
                </c:pt>
                <c:pt idx="76">
                  <c:v>0.22694693227590734</c:v>
                </c:pt>
                <c:pt idx="77">
                  <c:v>0.16488049215353492</c:v>
                </c:pt>
                <c:pt idx="78">
                  <c:v>0.14566975144207708</c:v>
                </c:pt>
                <c:pt idx="79">
                  <c:v>0.15527899494255931</c:v>
                </c:pt>
                <c:pt idx="80">
                  <c:v>0.17381316661306892</c:v>
                </c:pt>
                <c:pt idx="81">
                  <c:v>0.27481975569448908</c:v>
                </c:pt>
                <c:pt idx="82">
                  <c:v>0.3700906494674745</c:v>
                </c:pt>
                <c:pt idx="83">
                  <c:v>0.2147090760089613</c:v>
                </c:pt>
                <c:pt idx="84">
                  <c:v>0.18623393693589146</c:v>
                </c:pt>
                <c:pt idx="85">
                  <c:v>0.20377690381610222</c:v>
                </c:pt>
                <c:pt idx="86">
                  <c:v>0.27959866841028547</c:v>
                </c:pt>
                <c:pt idx="87">
                  <c:v>0.21132810432920027</c:v>
                </c:pt>
                <c:pt idx="88">
                  <c:v>0.24115102972376182</c:v>
                </c:pt>
                <c:pt idx="89">
                  <c:v>0.21981519806268113</c:v>
                </c:pt>
                <c:pt idx="90">
                  <c:v>0.33589511621192292</c:v>
                </c:pt>
                <c:pt idx="91">
                  <c:v>0.55316340448320001</c:v>
                </c:pt>
                <c:pt idx="92">
                  <c:v>0.86033483534983002</c:v>
                </c:pt>
                <c:pt idx="93">
                  <c:v>0.93144412417391875</c:v>
                </c:pt>
                <c:pt idx="94">
                  <c:v>0.30361985291561661</c:v>
                </c:pt>
                <c:pt idx="95">
                  <c:v>0.3536434254809489</c:v>
                </c:pt>
                <c:pt idx="96">
                  <c:v>0.35173774023537568</c:v>
                </c:pt>
                <c:pt idx="97">
                  <c:v>0.30990402138186779</c:v>
                </c:pt>
                <c:pt idx="98">
                  <c:v>0.16807488450691163</c:v>
                </c:pt>
                <c:pt idx="99">
                  <c:v>0.21143347168431442</c:v>
                </c:pt>
                <c:pt idx="100">
                  <c:v>0.33746601467875148</c:v>
                </c:pt>
                <c:pt idx="101">
                  <c:v>0.16615569647424577</c:v>
                </c:pt>
                <c:pt idx="102">
                  <c:v>0.16928967362099961</c:v>
                </c:pt>
                <c:pt idx="103">
                  <c:v>0.19784791204952099</c:v>
                </c:pt>
                <c:pt idx="104">
                  <c:v>0.19700093406914668</c:v>
                </c:pt>
                <c:pt idx="105">
                  <c:v>0.13952114088979203</c:v>
                </c:pt>
                <c:pt idx="106">
                  <c:v>0.20738647104732974</c:v>
                </c:pt>
                <c:pt idx="107">
                  <c:v>0.24307714341915454</c:v>
                </c:pt>
                <c:pt idx="108">
                  <c:v>0.25092986777511406</c:v>
                </c:pt>
                <c:pt idx="109">
                  <c:v>0.24674904549226917</c:v>
                </c:pt>
                <c:pt idx="110">
                  <c:v>0.35856705142266881</c:v>
                </c:pt>
                <c:pt idx="111">
                  <c:v>0.20176690568237948</c:v>
                </c:pt>
                <c:pt idx="112">
                  <c:v>0.22437166538034758</c:v>
                </c:pt>
                <c:pt idx="113">
                  <c:v>0.20998416896471606</c:v>
                </c:pt>
                <c:pt idx="114">
                  <c:v>0.34768515211731627</c:v>
                </c:pt>
                <c:pt idx="115">
                  <c:v>0.31205343243904882</c:v>
                </c:pt>
                <c:pt idx="116">
                  <c:v>0.24982590839152641</c:v>
                </c:pt>
                <c:pt idx="117">
                  <c:v>0.18965080593475542</c:v>
                </c:pt>
                <c:pt idx="118">
                  <c:v>0.43346306447550798</c:v>
                </c:pt>
                <c:pt idx="119">
                  <c:v>0.30150049737882317</c:v>
                </c:pt>
                <c:pt idx="120">
                  <c:v>0.20023718020439332</c:v>
                </c:pt>
                <c:pt idx="121">
                  <c:v>0.19187432555834588</c:v>
                </c:pt>
                <c:pt idx="122">
                  <c:v>0.20639425725027102</c:v>
                </c:pt>
                <c:pt idx="123">
                  <c:v>0.26120661681224738</c:v>
                </c:pt>
                <c:pt idx="124">
                  <c:v>0.20705366552381438</c:v>
                </c:pt>
                <c:pt idx="125">
                  <c:v>0.21257655646664397</c:v>
                </c:pt>
                <c:pt idx="126">
                  <c:v>0.19682779033446149</c:v>
                </c:pt>
                <c:pt idx="127">
                  <c:v>0.17750149656721012</c:v>
                </c:pt>
                <c:pt idx="128">
                  <c:v>0.11046004437839774</c:v>
                </c:pt>
                <c:pt idx="129">
                  <c:v>0.19428541371355629</c:v>
                </c:pt>
                <c:pt idx="130">
                  <c:v>0.23572825371061343</c:v>
                </c:pt>
                <c:pt idx="131">
                  <c:v>0.26371956986689865</c:v>
                </c:pt>
                <c:pt idx="132">
                  <c:v>0.25562560843864401</c:v>
                </c:pt>
                <c:pt idx="133">
                  <c:v>0.7585128551153173</c:v>
                </c:pt>
                <c:pt idx="134">
                  <c:v>0.27403800010706059</c:v>
                </c:pt>
                <c:pt idx="135">
                  <c:v>0.21182950763052122</c:v>
                </c:pt>
                <c:pt idx="136">
                  <c:v>0.35015598695296868</c:v>
                </c:pt>
                <c:pt idx="137">
                  <c:v>0.21883908086192874</c:v>
                </c:pt>
                <c:pt idx="138">
                  <c:v>0.23303427778193961</c:v>
                </c:pt>
                <c:pt idx="139">
                  <c:v>0.22188458619592932</c:v>
                </c:pt>
                <c:pt idx="140">
                  <c:v>0.22163658164658226</c:v>
                </c:pt>
                <c:pt idx="141">
                  <c:v>0.22961933023017542</c:v>
                </c:pt>
                <c:pt idx="142">
                  <c:v>0.22245059391782962</c:v>
                </c:pt>
                <c:pt idx="143">
                  <c:v>0.19911817819322927</c:v>
                </c:pt>
                <c:pt idx="144">
                  <c:v>0.20804338178496887</c:v>
                </c:pt>
                <c:pt idx="145">
                  <c:v>0.19804657855143412</c:v>
                </c:pt>
                <c:pt idx="146">
                  <c:v>0.25224634666133983</c:v>
                </c:pt>
                <c:pt idx="147">
                  <c:v>0.22876318345984395</c:v>
                </c:pt>
                <c:pt idx="148">
                  <c:v>0.21726686989178259</c:v>
                </c:pt>
                <c:pt idx="149">
                  <c:v>0.19141839242675174</c:v>
                </c:pt>
                <c:pt idx="150">
                  <c:v>0.22668464136415145</c:v>
                </c:pt>
                <c:pt idx="151">
                  <c:v>0.21010601970161974</c:v>
                </c:pt>
                <c:pt idx="152">
                  <c:v>0.1808846572567509</c:v>
                </c:pt>
                <c:pt idx="153">
                  <c:v>8.8763040534903123E-2</c:v>
                </c:pt>
                <c:pt idx="154">
                  <c:v>0.11449690060130727</c:v>
                </c:pt>
                <c:pt idx="155">
                  <c:v>1.504820360533679</c:v>
                </c:pt>
                <c:pt idx="156">
                  <c:v>2.8150417308932103</c:v>
                </c:pt>
                <c:pt idx="157">
                  <c:v>2.0330388899201854</c:v>
                </c:pt>
                <c:pt idx="158">
                  <c:v>0.21386262422877009</c:v>
                </c:pt>
                <c:pt idx="159">
                  <c:v>0.1639176987811917</c:v>
                </c:pt>
                <c:pt idx="160">
                  <c:v>0.24598435443361155</c:v>
                </c:pt>
                <c:pt idx="161">
                  <c:v>0.27752838054132217</c:v>
                </c:pt>
                <c:pt idx="162">
                  <c:v>0.19915004882091578</c:v>
                </c:pt>
                <c:pt idx="163">
                  <c:v>0.22365983194735278</c:v>
                </c:pt>
                <c:pt idx="164">
                  <c:v>0.36824787057234798</c:v>
                </c:pt>
                <c:pt idx="165">
                  <c:v>0.21215892965672556</c:v>
                </c:pt>
                <c:pt idx="166">
                  <c:v>0.2263595373808954</c:v>
                </c:pt>
                <c:pt idx="167">
                  <c:v>0.19371188819770935</c:v>
                </c:pt>
                <c:pt idx="168">
                  <c:v>0.27403767122599831</c:v>
                </c:pt>
                <c:pt idx="169">
                  <c:v>0.36332070312947279</c:v>
                </c:pt>
                <c:pt idx="170">
                  <c:v>0.30889041093708547</c:v>
                </c:pt>
                <c:pt idx="171">
                  <c:v>0.41705311328678141</c:v>
                </c:pt>
                <c:pt idx="172">
                  <c:v>0.42987369827362015</c:v>
                </c:pt>
                <c:pt idx="173">
                  <c:v>0.25403979512693975</c:v>
                </c:pt>
                <c:pt idx="174">
                  <c:v>0.27950081039827801</c:v>
                </c:pt>
                <c:pt idx="175">
                  <c:v>0.15041695768473018</c:v>
                </c:pt>
                <c:pt idx="176">
                  <c:v>0.14243660045385012</c:v>
                </c:pt>
                <c:pt idx="177">
                  <c:v>0.27076585850320395</c:v>
                </c:pt>
                <c:pt idx="178">
                  <c:v>0.19143752280715221</c:v>
                </c:pt>
                <c:pt idx="179">
                  <c:v>0.30373429013681374</c:v>
                </c:pt>
                <c:pt idx="180">
                  <c:v>0.22225784228777976</c:v>
                </c:pt>
                <c:pt idx="181">
                  <c:v>0.3180908284389834</c:v>
                </c:pt>
                <c:pt idx="182">
                  <c:v>0.34212802071388454</c:v>
                </c:pt>
                <c:pt idx="183">
                  <c:v>0.349072869435471</c:v>
                </c:pt>
                <c:pt idx="184">
                  <c:v>0.57491206258308902</c:v>
                </c:pt>
                <c:pt idx="185">
                  <c:v>0.54110580690069399</c:v>
                </c:pt>
                <c:pt idx="186">
                  <c:v>0.53500365996781374</c:v>
                </c:pt>
                <c:pt idx="187">
                  <c:v>0.35872836170995887</c:v>
                </c:pt>
                <c:pt idx="188">
                  <c:v>0.36032757508490543</c:v>
                </c:pt>
                <c:pt idx="189">
                  <c:v>0.4136055879555951</c:v>
                </c:pt>
                <c:pt idx="190">
                  <c:v>0.42921547832472939</c:v>
                </c:pt>
                <c:pt idx="191">
                  <c:v>0.43411641564958542</c:v>
                </c:pt>
                <c:pt idx="192">
                  <c:v>0.31319293971504825</c:v>
                </c:pt>
                <c:pt idx="193">
                  <c:v>0.19730020177434485</c:v>
                </c:pt>
                <c:pt idx="194">
                  <c:v>0.26018815356347164</c:v>
                </c:pt>
                <c:pt idx="195">
                  <c:v>0.20209007339132301</c:v>
                </c:pt>
                <c:pt idx="196">
                  <c:v>0.3486439064354524</c:v>
                </c:pt>
                <c:pt idx="197">
                  <c:v>0.16094475391307425</c:v>
                </c:pt>
                <c:pt idx="198">
                  <c:v>0.17325874668502753</c:v>
                </c:pt>
                <c:pt idx="199">
                  <c:v>0.22017474370186391</c:v>
                </c:pt>
                <c:pt idx="200">
                  <c:v>0.29081750680662133</c:v>
                </c:pt>
                <c:pt idx="201">
                  <c:v>0.27602746865589689</c:v>
                </c:pt>
                <c:pt idx="202">
                  <c:v>0.2548875783308423</c:v>
                </c:pt>
                <c:pt idx="203">
                  <c:v>0.22490788120455071</c:v>
                </c:pt>
                <c:pt idx="204">
                  <c:v>0.3467162070442617</c:v>
                </c:pt>
                <c:pt idx="205">
                  <c:v>0.31685743239731551</c:v>
                </c:pt>
                <c:pt idx="206">
                  <c:v>0.26781680693889304</c:v>
                </c:pt>
                <c:pt idx="207">
                  <c:v>0.18905826538539178</c:v>
                </c:pt>
                <c:pt idx="208">
                  <c:v>0.17326144905450569</c:v>
                </c:pt>
                <c:pt idx="209">
                  <c:v>0.18210698697066371</c:v>
                </c:pt>
                <c:pt idx="210">
                  <c:v>0.16406529166997488</c:v>
                </c:pt>
                <c:pt idx="211">
                  <c:v>0.17178226239945754</c:v>
                </c:pt>
                <c:pt idx="212">
                  <c:v>0.17571972668345648</c:v>
                </c:pt>
                <c:pt idx="213">
                  <c:v>0.16242749523657257</c:v>
                </c:pt>
                <c:pt idx="214">
                  <c:v>0.15976358226809934</c:v>
                </c:pt>
                <c:pt idx="215">
                  <c:v>0.13870454091922607</c:v>
                </c:pt>
                <c:pt idx="216">
                  <c:v>0.17028254575937324</c:v>
                </c:pt>
                <c:pt idx="217">
                  <c:v>0.35720093908622808</c:v>
                </c:pt>
                <c:pt idx="218">
                  <c:v>0.25670471639381398</c:v>
                </c:pt>
                <c:pt idx="219">
                  <c:v>0.2598647271945671</c:v>
                </c:pt>
                <c:pt idx="220">
                  <c:v>0.18231499730671741</c:v>
                </c:pt>
                <c:pt idx="221">
                  <c:v>0.1636216401337969</c:v>
                </c:pt>
                <c:pt idx="222">
                  <c:v>0.16305335647868757</c:v>
                </c:pt>
                <c:pt idx="223">
                  <c:v>0.16588503262459889</c:v>
                </c:pt>
                <c:pt idx="224">
                  <c:v>0.15023614654291143</c:v>
                </c:pt>
                <c:pt idx="225">
                  <c:v>0.16686053808142273</c:v>
                </c:pt>
                <c:pt idx="226">
                  <c:v>0.21191057107291522</c:v>
                </c:pt>
                <c:pt idx="227">
                  <c:v>0.19533581112060175</c:v>
                </c:pt>
                <c:pt idx="228">
                  <c:v>0.19519014840177826</c:v>
                </c:pt>
                <c:pt idx="229">
                  <c:v>0.22576479089948207</c:v>
                </c:pt>
                <c:pt idx="230">
                  <c:v>0.31052502692945777</c:v>
                </c:pt>
                <c:pt idx="231">
                  <c:v>0.30459697822194587</c:v>
                </c:pt>
                <c:pt idx="232">
                  <c:v>0.14680245202070358</c:v>
                </c:pt>
                <c:pt idx="233">
                  <c:v>0.27690088962046544</c:v>
                </c:pt>
                <c:pt idx="234">
                  <c:v>0.33182435329060506</c:v>
                </c:pt>
                <c:pt idx="235">
                  <c:v>0.32863024143785319</c:v>
                </c:pt>
                <c:pt idx="236">
                  <c:v>0.30741080412766636</c:v>
                </c:pt>
                <c:pt idx="237">
                  <c:v>0.2252255694317995</c:v>
                </c:pt>
                <c:pt idx="238">
                  <c:v>0.20102764813613641</c:v>
                </c:pt>
                <c:pt idx="239">
                  <c:v>0.23771520395612283</c:v>
                </c:pt>
                <c:pt idx="240">
                  <c:v>0.12394849434040249</c:v>
                </c:pt>
                <c:pt idx="241">
                  <c:v>0.16699950009365197</c:v>
                </c:pt>
                <c:pt idx="242">
                  <c:v>0.25796257761123031</c:v>
                </c:pt>
                <c:pt idx="243">
                  <c:v>0.30589742216685417</c:v>
                </c:pt>
                <c:pt idx="244">
                  <c:v>0.33315956601131586</c:v>
                </c:pt>
                <c:pt idx="245">
                  <c:v>0.22599343547053866</c:v>
                </c:pt>
                <c:pt idx="246">
                  <c:v>0.2087102993400603</c:v>
                </c:pt>
                <c:pt idx="247">
                  <c:v>0.18638218947709453</c:v>
                </c:pt>
                <c:pt idx="248">
                  <c:v>0.24162187005849553</c:v>
                </c:pt>
                <c:pt idx="249">
                  <c:v>0.28089397075853978</c:v>
                </c:pt>
                <c:pt idx="250">
                  <c:v>0.39803349023055135</c:v>
                </c:pt>
                <c:pt idx="251">
                  <c:v>0.31771646296002559</c:v>
                </c:pt>
                <c:pt idx="252">
                  <c:v>0.22589781362291278</c:v>
                </c:pt>
                <c:pt idx="253">
                  <c:v>0.1035469144881634</c:v>
                </c:pt>
                <c:pt idx="254">
                  <c:v>0.2285558875588822</c:v>
                </c:pt>
                <c:pt idx="255">
                  <c:v>0.17833544961412168</c:v>
                </c:pt>
                <c:pt idx="256">
                  <c:v>0.20239230018163712</c:v>
                </c:pt>
                <c:pt idx="257">
                  <c:v>0.28644919097278077</c:v>
                </c:pt>
                <c:pt idx="258">
                  <c:v>0.17920611028741781</c:v>
                </c:pt>
                <c:pt idx="259">
                  <c:v>0.21114793648002395</c:v>
                </c:pt>
                <c:pt idx="260">
                  <c:v>0.24234419357270021</c:v>
                </c:pt>
                <c:pt idx="261">
                  <c:v>0.19019395915238302</c:v>
                </c:pt>
                <c:pt idx="262">
                  <c:v>0.17740904791091791</c:v>
                </c:pt>
                <c:pt idx="263">
                  <c:v>0.18984830027505856</c:v>
                </c:pt>
                <c:pt idx="264">
                  <c:v>0.17009768050583204</c:v>
                </c:pt>
                <c:pt idx="265">
                  <c:v>0.11611840900770487</c:v>
                </c:pt>
                <c:pt idx="266">
                  <c:v>9.6861111626780697E-2</c:v>
                </c:pt>
                <c:pt idx="267">
                  <c:v>0.15542188053057265</c:v>
                </c:pt>
                <c:pt idx="268">
                  <c:v>0.10881246391176656</c:v>
                </c:pt>
                <c:pt idx="269">
                  <c:v>0.10258428126868281</c:v>
                </c:pt>
                <c:pt idx="270">
                  <c:v>0.10256593474417722</c:v>
                </c:pt>
                <c:pt idx="271">
                  <c:v>0.19201670035692617</c:v>
                </c:pt>
                <c:pt idx="272">
                  <c:v>0.32681301463258483</c:v>
                </c:pt>
                <c:pt idx="273">
                  <c:v>0.24235098010747044</c:v>
                </c:pt>
                <c:pt idx="274">
                  <c:v>0.17568590102845502</c:v>
                </c:pt>
                <c:pt idx="275">
                  <c:v>0.10003836696212232</c:v>
                </c:pt>
                <c:pt idx="276">
                  <c:v>0.14095697501848919</c:v>
                </c:pt>
                <c:pt idx="277">
                  <c:v>0.3373859345482989</c:v>
                </c:pt>
                <c:pt idx="278">
                  <c:v>0.1364377953511629</c:v>
                </c:pt>
                <c:pt idx="279">
                  <c:v>0.16863703216897175</c:v>
                </c:pt>
                <c:pt idx="280">
                  <c:v>0.16379070780537927</c:v>
                </c:pt>
                <c:pt idx="281">
                  <c:v>0.1832000495793227</c:v>
                </c:pt>
                <c:pt idx="282">
                  <c:v>0.14287889231275824</c:v>
                </c:pt>
                <c:pt idx="283">
                  <c:v>0.10936119860142333</c:v>
                </c:pt>
                <c:pt idx="284">
                  <c:v>0.11711142870214217</c:v>
                </c:pt>
                <c:pt idx="285">
                  <c:v>0.20201936447493074</c:v>
                </c:pt>
                <c:pt idx="286">
                  <c:v>0.18811670668417149</c:v>
                </c:pt>
                <c:pt idx="287">
                  <c:v>0.15322441667965164</c:v>
                </c:pt>
                <c:pt idx="288">
                  <c:v>0.18496705787720025</c:v>
                </c:pt>
                <c:pt idx="289">
                  <c:v>0.21184801535122033</c:v>
                </c:pt>
                <c:pt idx="290">
                  <c:v>0.21393380359679837</c:v>
                </c:pt>
                <c:pt idx="291">
                  <c:v>0.27271357210341129</c:v>
                </c:pt>
                <c:pt idx="292">
                  <c:v>0.33287228482320025</c:v>
                </c:pt>
                <c:pt idx="293">
                  <c:v>0.12353730247042925</c:v>
                </c:pt>
                <c:pt idx="294">
                  <c:v>8.3767362520809976E-2</c:v>
                </c:pt>
                <c:pt idx="295">
                  <c:v>7.4499424980357332E-2</c:v>
                </c:pt>
                <c:pt idx="296">
                  <c:v>0.25230568154130412</c:v>
                </c:pt>
                <c:pt idx="297">
                  <c:v>0.13988713717651399</c:v>
                </c:pt>
                <c:pt idx="298">
                  <c:v>5.7337774096919529E-2</c:v>
                </c:pt>
                <c:pt idx="299">
                  <c:v>9.4820052505761393E-2</c:v>
                </c:pt>
                <c:pt idx="300">
                  <c:v>0.18073880421159688</c:v>
                </c:pt>
                <c:pt idx="301">
                  <c:v>0.30928159631383267</c:v>
                </c:pt>
                <c:pt idx="302">
                  <c:v>0.14487256410590638</c:v>
                </c:pt>
                <c:pt idx="303">
                  <c:v>0.15406869122361158</c:v>
                </c:pt>
                <c:pt idx="304">
                  <c:v>0.10066779170213047</c:v>
                </c:pt>
                <c:pt idx="305">
                  <c:v>9.1082197958436098E-2</c:v>
                </c:pt>
                <c:pt idx="306">
                  <c:v>7.4213706511343805E-2</c:v>
                </c:pt>
                <c:pt idx="307">
                  <c:v>0.10358897815059753</c:v>
                </c:pt>
                <c:pt idx="308">
                  <c:v>0.12901725225836</c:v>
                </c:pt>
                <c:pt idx="309">
                  <c:v>0.16507167327956615</c:v>
                </c:pt>
                <c:pt idx="310">
                  <c:v>0.14032765820788395</c:v>
                </c:pt>
                <c:pt idx="311">
                  <c:v>0.12626206145089655</c:v>
                </c:pt>
                <c:pt idx="312">
                  <c:v>0.1008363193122209</c:v>
                </c:pt>
                <c:pt idx="313">
                  <c:v>9.4253571118572396E-2</c:v>
                </c:pt>
                <c:pt idx="314">
                  <c:v>8.2383665237516848E-2</c:v>
                </c:pt>
                <c:pt idx="315">
                  <c:v>0.14422477067624662</c:v>
                </c:pt>
                <c:pt idx="316">
                  <c:v>9.4456807395242634E-2</c:v>
                </c:pt>
                <c:pt idx="317">
                  <c:v>0.20285195229095185</c:v>
                </c:pt>
                <c:pt idx="318">
                  <c:v>8.1076267843630992E-2</c:v>
                </c:pt>
                <c:pt idx="319">
                  <c:v>8.237086481441E-2</c:v>
                </c:pt>
                <c:pt idx="320">
                  <c:v>0.10739467937060215</c:v>
                </c:pt>
                <c:pt idx="321">
                  <c:v>9.1778872587032503E-2</c:v>
                </c:pt>
                <c:pt idx="322">
                  <c:v>0.11710896537252924</c:v>
                </c:pt>
                <c:pt idx="323">
                  <c:v>6.0107779457738805E-2</c:v>
                </c:pt>
                <c:pt idx="324">
                  <c:v>0.13903301650441002</c:v>
                </c:pt>
                <c:pt idx="325">
                  <c:v>0.19727606004340714</c:v>
                </c:pt>
                <c:pt idx="326">
                  <c:v>0.14229067198664408</c:v>
                </c:pt>
                <c:pt idx="327">
                  <c:v>7.3710699220278869E-2</c:v>
                </c:pt>
                <c:pt idx="328">
                  <c:v>0.32728380355706954</c:v>
                </c:pt>
                <c:pt idx="329">
                  <c:v>0.27913900028113775</c:v>
                </c:pt>
                <c:pt idx="330">
                  <c:v>0.22014556308646566</c:v>
                </c:pt>
                <c:pt idx="331">
                  <c:v>0.11796193441376514</c:v>
                </c:pt>
                <c:pt idx="332">
                  <c:v>0.1506096455829771</c:v>
                </c:pt>
                <c:pt idx="333">
                  <c:v>0.35488867946036307</c:v>
                </c:pt>
                <c:pt idx="334">
                  <c:v>0.5411570265686293</c:v>
                </c:pt>
                <c:pt idx="335">
                  <c:v>1.5571071502322522</c:v>
                </c:pt>
                <c:pt idx="336">
                  <c:v>1.7536999652732861</c:v>
                </c:pt>
                <c:pt idx="337">
                  <c:v>1.7756090359961267</c:v>
                </c:pt>
                <c:pt idx="338">
                  <c:v>0.13778137734583817</c:v>
                </c:pt>
                <c:pt idx="339">
                  <c:v>0.15331792472689171</c:v>
                </c:pt>
                <c:pt idx="340">
                  <c:v>0.19242467144585859</c:v>
                </c:pt>
                <c:pt idx="341">
                  <c:v>0.19905354825178173</c:v>
                </c:pt>
                <c:pt idx="342">
                  <c:v>0.15246846813730461</c:v>
                </c:pt>
                <c:pt idx="343">
                  <c:v>0.14527542615729061</c:v>
                </c:pt>
                <c:pt idx="344">
                  <c:v>9.0096385435499887E-2</c:v>
                </c:pt>
                <c:pt idx="345">
                  <c:v>0.18588802642184452</c:v>
                </c:pt>
                <c:pt idx="346">
                  <c:v>0.21422751190595213</c:v>
                </c:pt>
                <c:pt idx="347">
                  <c:v>0.20470119987684257</c:v>
                </c:pt>
                <c:pt idx="348">
                  <c:v>0.14547478585357129</c:v>
                </c:pt>
                <c:pt idx="349">
                  <c:v>0.16855419681960909</c:v>
                </c:pt>
                <c:pt idx="350">
                  <c:v>0.34199841829634964</c:v>
                </c:pt>
                <c:pt idx="351">
                  <c:v>0.18103196541799538</c:v>
                </c:pt>
                <c:pt idx="352">
                  <c:v>0.22260071843084525</c:v>
                </c:pt>
                <c:pt idx="353">
                  <c:v>0.19162634238307769</c:v>
                </c:pt>
                <c:pt idx="354">
                  <c:v>0.18648812026953515</c:v>
                </c:pt>
                <c:pt idx="355">
                  <c:v>0.12698133297601735</c:v>
                </c:pt>
                <c:pt idx="356">
                  <c:v>0.13042329468092509</c:v>
                </c:pt>
                <c:pt idx="357">
                  <c:v>0.11803130030959648</c:v>
                </c:pt>
                <c:pt idx="358">
                  <c:v>0.11825281630212665</c:v>
                </c:pt>
                <c:pt idx="359">
                  <c:v>0.24635951416260299</c:v>
                </c:pt>
                <c:pt idx="360">
                  <c:v>0.11648077136536442</c:v>
                </c:pt>
                <c:pt idx="361">
                  <c:v>0.13039737549657851</c:v>
                </c:pt>
                <c:pt idx="362">
                  <c:v>0.1342631656947785</c:v>
                </c:pt>
                <c:pt idx="363">
                  <c:v>0.17827143360464953</c:v>
                </c:pt>
                <c:pt idx="364">
                  <c:v>0.47378419561933349</c:v>
                </c:pt>
                <c:pt idx="365">
                  <c:v>0.17509612795960663</c:v>
                </c:pt>
                <c:pt idx="366">
                  <c:v>0.10372700624422292</c:v>
                </c:pt>
                <c:pt idx="367">
                  <c:v>0.11646051536556054</c:v>
                </c:pt>
                <c:pt idx="368">
                  <c:v>0.1636213789737096</c:v>
                </c:pt>
                <c:pt idx="369">
                  <c:v>0.22033142736601197</c:v>
                </c:pt>
                <c:pt idx="370">
                  <c:v>0.18307992174832632</c:v>
                </c:pt>
                <c:pt idx="371">
                  <c:v>0.12834552133528657</c:v>
                </c:pt>
                <c:pt idx="372">
                  <c:v>0.12280982347364787</c:v>
                </c:pt>
                <c:pt idx="373">
                  <c:v>0.14452254755417535</c:v>
                </c:pt>
                <c:pt idx="374">
                  <c:v>0.26686668269616726</c:v>
                </c:pt>
                <c:pt idx="375">
                  <c:v>0.32741109948506419</c:v>
                </c:pt>
                <c:pt idx="376">
                  <c:v>0.18315696344847782</c:v>
                </c:pt>
                <c:pt idx="377">
                  <c:v>0.11119864160624349</c:v>
                </c:pt>
                <c:pt idx="378">
                  <c:v>0.13479375125492721</c:v>
                </c:pt>
                <c:pt idx="379">
                  <c:v>0.15921981509073874</c:v>
                </c:pt>
                <c:pt idx="380">
                  <c:v>5.9903172969953906E-2</c:v>
                </c:pt>
                <c:pt idx="381">
                  <c:v>0.22106606861904285</c:v>
                </c:pt>
                <c:pt idx="382">
                  <c:v>0.13342851488862878</c:v>
                </c:pt>
                <c:pt idx="383">
                  <c:v>0.26526683307052668</c:v>
                </c:pt>
                <c:pt idx="384">
                  <c:v>0.15499286369735304</c:v>
                </c:pt>
                <c:pt idx="385">
                  <c:v>0.34592711018880667</c:v>
                </c:pt>
                <c:pt idx="386">
                  <c:v>0.20283905839279087</c:v>
                </c:pt>
                <c:pt idx="387">
                  <c:v>0.51197463853895875</c:v>
                </c:pt>
                <c:pt idx="388">
                  <c:v>2.3670772094107368</c:v>
                </c:pt>
                <c:pt idx="389">
                  <c:v>4.6873675678073834</c:v>
                </c:pt>
                <c:pt idx="390">
                  <c:v>2.7033716084294395</c:v>
                </c:pt>
                <c:pt idx="391">
                  <c:v>0.72171511393303511</c:v>
                </c:pt>
                <c:pt idx="392">
                  <c:v>0.32024753299213926</c:v>
                </c:pt>
                <c:pt idx="393">
                  <c:v>0.70927411435679166</c:v>
                </c:pt>
                <c:pt idx="394">
                  <c:v>0.96730607247624623</c:v>
                </c:pt>
                <c:pt idx="395">
                  <c:v>1.3085321124916223</c:v>
                </c:pt>
                <c:pt idx="396">
                  <c:v>0.6770287774353474</c:v>
                </c:pt>
                <c:pt idx="397">
                  <c:v>0.34638192817051783</c:v>
                </c:pt>
                <c:pt idx="398">
                  <c:v>0.45872186208045002</c:v>
                </c:pt>
                <c:pt idx="399">
                  <c:v>1.2113742246721473</c:v>
                </c:pt>
                <c:pt idx="400">
                  <c:v>1.583747269689094</c:v>
                </c:pt>
                <c:pt idx="401">
                  <c:v>0.81846478717527427</c:v>
                </c:pt>
                <c:pt idx="402">
                  <c:v>0.23294832906587065</c:v>
                </c:pt>
                <c:pt idx="403">
                  <c:v>0.40772850993287585</c:v>
                </c:pt>
                <c:pt idx="404">
                  <c:v>0.40719491883479902</c:v>
                </c:pt>
                <c:pt idx="405">
                  <c:v>0.11937526129539754</c:v>
                </c:pt>
                <c:pt idx="406">
                  <c:v>0.1304333672882424</c:v>
                </c:pt>
                <c:pt idx="407">
                  <c:v>0.12986404231662219</c:v>
                </c:pt>
                <c:pt idx="408">
                  <c:v>0.20017008438475917</c:v>
                </c:pt>
                <c:pt idx="409">
                  <c:v>0.27258278254147111</c:v>
                </c:pt>
                <c:pt idx="410">
                  <c:v>0.11683904540347761</c:v>
                </c:pt>
                <c:pt idx="411">
                  <c:v>0.12884669343381622</c:v>
                </c:pt>
                <c:pt idx="412">
                  <c:v>0.12801500291329909</c:v>
                </c:pt>
                <c:pt idx="413">
                  <c:v>0.1404446403046494</c:v>
                </c:pt>
                <c:pt idx="414">
                  <c:v>0.11453319928989385</c:v>
                </c:pt>
                <c:pt idx="415">
                  <c:v>8.260496044404729E-2</c:v>
                </c:pt>
                <c:pt idx="416">
                  <c:v>9.4435017373663027E-2</c:v>
                </c:pt>
                <c:pt idx="417">
                  <c:v>0.13297546224969833</c:v>
                </c:pt>
                <c:pt idx="418">
                  <c:v>0.10683830000609987</c:v>
                </c:pt>
                <c:pt idx="419">
                  <c:v>0.37142961000807495</c:v>
                </c:pt>
                <c:pt idx="420">
                  <c:v>1.4544774115614951</c:v>
                </c:pt>
                <c:pt idx="421">
                  <c:v>2.563295174924995</c:v>
                </c:pt>
                <c:pt idx="422">
                  <c:v>1.6679718116053985</c:v>
                </c:pt>
                <c:pt idx="423">
                  <c:v>0.44020447618056419</c:v>
                </c:pt>
                <c:pt idx="424">
                  <c:v>0.11909073212921621</c:v>
                </c:pt>
                <c:pt idx="425">
                  <c:v>0.4437835296123761</c:v>
                </c:pt>
                <c:pt idx="426">
                  <c:v>0.74821659931325535</c:v>
                </c:pt>
                <c:pt idx="427">
                  <c:v>0.99985916179776446</c:v>
                </c:pt>
                <c:pt idx="428">
                  <c:v>2.6945999999999999</c:v>
                </c:pt>
                <c:pt idx="429">
                  <c:v>2.496312267822002</c:v>
                </c:pt>
                <c:pt idx="430">
                  <c:v>2.659141922962124</c:v>
                </c:pt>
                <c:pt idx="431">
                  <c:v>0.75678319873605926</c:v>
                </c:pt>
                <c:pt idx="432">
                  <c:v>0.68380257091171215</c:v>
                </c:pt>
                <c:pt idx="433">
                  <c:v>0.74282143538855983</c:v>
                </c:pt>
                <c:pt idx="434">
                  <c:v>1.7561378594694359</c:v>
                </c:pt>
                <c:pt idx="435">
                  <c:v>1.9128374312854604</c:v>
                </c:pt>
                <c:pt idx="436">
                  <c:v>1.2115289259521294</c:v>
                </c:pt>
                <c:pt idx="437">
                  <c:v>1.6206019315003279</c:v>
                </c:pt>
                <c:pt idx="438">
                  <c:v>1.7743743478081786</c:v>
                </c:pt>
                <c:pt idx="439">
                  <c:v>0.71008875705827235</c:v>
                </c:pt>
                <c:pt idx="440">
                  <c:v>0.39</c:v>
                </c:pt>
                <c:pt idx="441">
                  <c:v>0.33700668886440666</c:v>
                </c:pt>
                <c:pt idx="442">
                  <c:v>0.11654535194519174</c:v>
                </c:pt>
                <c:pt idx="443">
                  <c:v>0.11851994866394133</c:v>
                </c:pt>
                <c:pt idx="444">
                  <c:v>0.6685424939896476</c:v>
                </c:pt>
                <c:pt idx="445">
                  <c:v>8.0523940382130496E-2</c:v>
                </c:pt>
                <c:pt idx="446">
                  <c:v>0.24832543162666149</c:v>
                </c:pt>
                <c:pt idx="447">
                  <c:v>0.1526780019235843</c:v>
                </c:pt>
                <c:pt idx="448">
                  <c:v>0.12404295498304008</c:v>
                </c:pt>
                <c:pt idx="449">
                  <c:v>0.18977387492618697</c:v>
                </c:pt>
                <c:pt idx="450">
                  <c:v>9.675023221681589E-2</c:v>
                </c:pt>
                <c:pt idx="451">
                  <c:v>5.1114153995359943E-2</c:v>
                </c:pt>
                <c:pt idx="452">
                  <c:v>9.8106464105364666E-2</c:v>
                </c:pt>
                <c:pt idx="453">
                  <c:v>9.4013075083997907E-2</c:v>
                </c:pt>
                <c:pt idx="454">
                  <c:v>0.16820402924476821</c:v>
                </c:pt>
                <c:pt idx="455">
                  <c:v>6.9788545098876345E-2</c:v>
                </c:pt>
                <c:pt idx="456">
                  <c:v>5.7901220137695567E-2</c:v>
                </c:pt>
                <c:pt idx="457">
                  <c:v>0.10287405207168004</c:v>
                </c:pt>
                <c:pt idx="458">
                  <c:v>9.4445611285833328E-2</c:v>
                </c:pt>
                <c:pt idx="459">
                  <c:v>8.5321761858310544E-2</c:v>
                </c:pt>
                <c:pt idx="460">
                  <c:v>0.11900928281186916</c:v>
                </c:pt>
                <c:pt idx="461">
                  <c:v>0.11122194872502048</c:v>
                </c:pt>
                <c:pt idx="462">
                  <c:v>1.2833491439819804</c:v>
                </c:pt>
                <c:pt idx="463">
                  <c:v>1.3196482577073734</c:v>
                </c:pt>
                <c:pt idx="464">
                  <c:v>6.8658269766507889</c:v>
                </c:pt>
                <c:pt idx="465">
                  <c:v>5.9406108971126752</c:v>
                </c:pt>
                <c:pt idx="466">
                  <c:v>3.5299471592945069</c:v>
                </c:pt>
                <c:pt idx="467">
                  <c:v>0.9925972236539562</c:v>
                </c:pt>
                <c:pt idx="468">
                  <c:v>9.8654326454068422E-2</c:v>
                </c:pt>
                <c:pt idx="469">
                  <c:v>0.103766</c:v>
                </c:pt>
                <c:pt idx="470">
                  <c:v>8.5421999999999998E-2</c:v>
                </c:pt>
                <c:pt idx="471">
                  <c:v>8.7945999999999996E-2</c:v>
                </c:pt>
                <c:pt idx="472">
                  <c:v>9.2310000000000003E-2</c:v>
                </c:pt>
                <c:pt idx="473">
                  <c:v>7.0240999999999998E-2</c:v>
                </c:pt>
                <c:pt idx="474">
                  <c:v>4.2705E-2</c:v>
                </c:pt>
                <c:pt idx="475">
                  <c:v>2.7931999999999998E-2</c:v>
                </c:pt>
                <c:pt idx="476">
                  <c:v>0.106382</c:v>
                </c:pt>
                <c:pt idx="477">
                  <c:v>6.0227000000000003E-2</c:v>
                </c:pt>
                <c:pt idx="478">
                  <c:v>0.54730800000000002</c:v>
                </c:pt>
                <c:pt idx="479">
                  <c:v>0.126802</c:v>
                </c:pt>
                <c:pt idx="480">
                  <c:v>0.14825199999999999</c:v>
                </c:pt>
                <c:pt idx="481">
                  <c:v>0.19415099999999999</c:v>
                </c:pt>
                <c:pt idx="482">
                  <c:v>0.44838099999999997</c:v>
                </c:pt>
                <c:pt idx="483">
                  <c:v>0.30158299999999999</c:v>
                </c:pt>
                <c:pt idx="484">
                  <c:v>0.136851</c:v>
                </c:pt>
                <c:pt idx="485">
                  <c:v>3.2689999999999997E-2</c:v>
                </c:pt>
                <c:pt idx="486">
                  <c:v>1.079375</c:v>
                </c:pt>
                <c:pt idx="487">
                  <c:v>1.2100850000000001</c:v>
                </c:pt>
                <c:pt idx="488">
                  <c:v>0.94359499999999996</c:v>
                </c:pt>
                <c:pt idx="489">
                  <c:v>0.34898200000000001</c:v>
                </c:pt>
                <c:pt idx="490">
                  <c:v>8.6222999999999994E-2</c:v>
                </c:pt>
                <c:pt idx="491">
                  <c:v>8.7176000000000003E-2</c:v>
                </c:pt>
                <c:pt idx="492">
                  <c:v>5.9365000000000001E-2</c:v>
                </c:pt>
                <c:pt idx="493">
                  <c:v>6.6822999999999994E-2</c:v>
                </c:pt>
                <c:pt idx="494">
                  <c:v>6.3532000000000005E-2</c:v>
                </c:pt>
                <c:pt idx="495">
                  <c:v>5.5959000000000002E-2</c:v>
                </c:pt>
                <c:pt idx="496">
                  <c:v>4.6545000000000003E-2</c:v>
                </c:pt>
                <c:pt idx="497">
                  <c:v>8.7503999999999998E-2</c:v>
                </c:pt>
                <c:pt idx="498">
                  <c:v>0.13587399999999999</c:v>
                </c:pt>
                <c:pt idx="499">
                  <c:v>9.6811999999999995E-2</c:v>
                </c:pt>
                <c:pt idx="500">
                  <c:v>7.8784000000000007E-2</c:v>
                </c:pt>
                <c:pt idx="501">
                  <c:v>7.3072999999999999E-2</c:v>
                </c:pt>
                <c:pt idx="502">
                  <c:v>6.4748E-2</c:v>
                </c:pt>
                <c:pt idx="503">
                  <c:v>5.6023999999999997E-2</c:v>
                </c:pt>
                <c:pt idx="504">
                  <c:v>5.7827000000000003E-2</c:v>
                </c:pt>
                <c:pt idx="505">
                  <c:v>4.7847000000000001E-2</c:v>
                </c:pt>
                <c:pt idx="506">
                  <c:v>0.42263800000000001</c:v>
                </c:pt>
                <c:pt idx="507">
                  <c:v>0.123858</c:v>
                </c:pt>
                <c:pt idx="508">
                  <c:v>9.2945E-2</c:v>
                </c:pt>
                <c:pt idx="509">
                  <c:v>0.119908</c:v>
                </c:pt>
                <c:pt idx="510">
                  <c:v>0.12617799999999998</c:v>
                </c:pt>
                <c:pt idx="511">
                  <c:v>4.8330999999999999E-2</c:v>
                </c:pt>
                <c:pt idx="512">
                  <c:v>8.1541108935532541E-2</c:v>
                </c:pt>
                <c:pt idx="513">
                  <c:v>8.035663057569184E-2</c:v>
                </c:pt>
                <c:pt idx="514">
                  <c:v>0.16716106417064933</c:v>
                </c:pt>
                <c:pt idx="515">
                  <c:v>0.1032562572132935</c:v>
                </c:pt>
                <c:pt idx="516">
                  <c:v>7.3646952253271059E-2</c:v>
                </c:pt>
                <c:pt idx="517">
                  <c:v>6.2059724520413813E-2</c:v>
                </c:pt>
                <c:pt idx="518">
                  <c:v>7.9726477371120499E-2</c:v>
                </c:pt>
                <c:pt idx="519">
                  <c:v>6.9702501426971541E-2</c:v>
                </c:pt>
                <c:pt idx="520">
                  <c:v>9.6785891778018093E-2</c:v>
                </c:pt>
                <c:pt idx="521">
                  <c:v>9.9750955295059437E-2</c:v>
                </c:pt>
                <c:pt idx="522">
                  <c:v>0.10255122051688334</c:v>
                </c:pt>
                <c:pt idx="523">
                  <c:v>0.14800730204509524</c:v>
                </c:pt>
                <c:pt idx="524">
                  <c:v>9.0660584586528953E-2</c:v>
                </c:pt>
                <c:pt idx="525">
                  <c:v>0.17372015848470046</c:v>
                </c:pt>
                <c:pt idx="526">
                  <c:v>0.32020532304116905</c:v>
                </c:pt>
                <c:pt idx="527">
                  <c:v>1.5285978542271064</c:v>
                </c:pt>
                <c:pt idx="528">
                  <c:v>0.15661764303001813</c:v>
                </c:pt>
                <c:pt idx="529">
                  <c:v>8.2974371690620552E-2</c:v>
                </c:pt>
                <c:pt idx="530">
                  <c:v>0.1</c:v>
                </c:pt>
                <c:pt idx="531">
                  <c:v>0.12</c:v>
                </c:pt>
                <c:pt idx="532">
                  <c:v>0.08</c:v>
                </c:pt>
                <c:pt idx="533">
                  <c:v>0.27</c:v>
                </c:pt>
                <c:pt idx="534">
                  <c:v>0.17</c:v>
                </c:pt>
                <c:pt idx="535">
                  <c:v>0.17</c:v>
                </c:pt>
                <c:pt idx="536">
                  <c:v>0.26</c:v>
                </c:pt>
                <c:pt idx="537">
                  <c:v>0.14000000000000001</c:v>
                </c:pt>
                <c:pt idx="538">
                  <c:v>0.13</c:v>
                </c:pt>
                <c:pt idx="539">
                  <c:v>0.12</c:v>
                </c:pt>
                <c:pt idx="540">
                  <c:v>0.06</c:v>
                </c:pt>
                <c:pt idx="541">
                  <c:v>7.0000000000000007E-2</c:v>
                </c:pt>
                <c:pt idx="542">
                  <c:v>0.11</c:v>
                </c:pt>
                <c:pt idx="543">
                  <c:v>0.06</c:v>
                </c:pt>
                <c:pt idx="544">
                  <c:v>0.03</c:v>
                </c:pt>
                <c:pt idx="545">
                  <c:v>0.3</c:v>
                </c:pt>
                <c:pt idx="546">
                  <c:v>0.11</c:v>
                </c:pt>
                <c:pt idx="547">
                  <c:v>0.05</c:v>
                </c:pt>
                <c:pt idx="548">
                  <c:v>2.6197719489203918E-2</c:v>
                </c:pt>
                <c:pt idx="549">
                  <c:v>2.883494952441764E-2</c:v>
                </c:pt>
                <c:pt idx="550">
                  <c:v>0.1391746228678874</c:v>
                </c:pt>
                <c:pt idx="551">
                  <c:v>5.8237422536297746E-2</c:v>
                </c:pt>
                <c:pt idx="552">
                  <c:v>0.14055360219178045</c:v>
                </c:pt>
                <c:pt idx="553">
                  <c:v>5.4256955280136097E-2</c:v>
                </c:pt>
                <c:pt idx="554">
                  <c:v>0.31038236584307333</c:v>
                </c:pt>
                <c:pt idx="555">
                  <c:v>0.31390530725669558</c:v>
                </c:pt>
                <c:pt idx="556">
                  <c:v>0.77895606231493175</c:v>
                </c:pt>
                <c:pt idx="557">
                  <c:v>0.27316372778762066</c:v>
                </c:pt>
                <c:pt idx="558">
                  <c:v>7.1317433760355764E-2</c:v>
                </c:pt>
                <c:pt idx="559">
                  <c:v>0.3820781905797927</c:v>
                </c:pt>
                <c:pt idx="560">
                  <c:v>0.17927927878934807</c:v>
                </c:pt>
                <c:pt idx="561">
                  <c:v>0.11419071071966466</c:v>
                </c:pt>
                <c:pt idx="562">
                  <c:v>4.709126354294739E-2</c:v>
                </c:pt>
                <c:pt idx="563">
                  <c:v>4.0464397618412411E-2</c:v>
                </c:pt>
                <c:pt idx="564">
                  <c:v>5.3231126034220998E-2</c:v>
                </c:pt>
                <c:pt idx="565">
                  <c:v>4.3241457699518267E-2</c:v>
                </c:pt>
                <c:pt idx="566">
                  <c:v>0.47312134838365694</c:v>
                </c:pt>
                <c:pt idx="567">
                  <c:v>0.13887287967511081</c:v>
                </c:pt>
                <c:pt idx="568">
                  <c:v>0.24834646775535393</c:v>
                </c:pt>
                <c:pt idx="569">
                  <c:v>0.12240772949765283</c:v>
                </c:pt>
                <c:pt idx="570">
                  <c:v>0.22931906972929642</c:v>
                </c:pt>
                <c:pt idx="571">
                  <c:v>9.9465910528381149E-2</c:v>
                </c:pt>
                <c:pt idx="572">
                  <c:v>8.7135163276342381E-2</c:v>
                </c:pt>
                <c:pt idx="573">
                  <c:v>0.10451503775496074</c:v>
                </c:pt>
                <c:pt idx="574">
                  <c:v>0.10369280796139471</c:v>
                </c:pt>
                <c:pt idx="575">
                  <c:v>8.6479904310198349E-2</c:v>
                </c:pt>
                <c:pt idx="576">
                  <c:v>0.14569070432781012</c:v>
                </c:pt>
                <c:pt idx="577">
                  <c:v>0.11894273768758276</c:v>
                </c:pt>
                <c:pt idx="578">
                  <c:v>0.16170925297781186</c:v>
                </c:pt>
                <c:pt idx="579">
                  <c:v>0.25668920504817422</c:v>
                </c:pt>
                <c:pt idx="580">
                  <c:v>7.4155018726613259E-2</c:v>
                </c:pt>
                <c:pt idx="581">
                  <c:v>0.15565564355923872</c:v>
                </c:pt>
                <c:pt idx="582">
                  <c:v>0.72044322122386451</c:v>
                </c:pt>
                <c:pt idx="583">
                  <c:v>5.3677091085910922</c:v>
                </c:pt>
                <c:pt idx="584">
                  <c:v>9.6152316962594711</c:v>
                </c:pt>
                <c:pt idx="585">
                  <c:v>2.437883016667425</c:v>
                </c:pt>
                <c:pt idx="586">
                  <c:v>0.48536074266897816</c:v>
                </c:pt>
                <c:pt idx="587">
                  <c:v>2.1416455199356221</c:v>
                </c:pt>
                <c:pt idx="588">
                  <c:v>0.13855000841780535</c:v>
                </c:pt>
                <c:pt idx="589">
                  <c:v>9.9574984691502902E-2</c:v>
                </c:pt>
                <c:pt idx="590">
                  <c:v>0.13681054956021629</c:v>
                </c:pt>
                <c:pt idx="591">
                  <c:v>0.38635870172532283</c:v>
                </c:pt>
                <c:pt idx="592">
                  <c:v>0.64284514737099152</c:v>
                </c:pt>
                <c:pt idx="593">
                  <c:v>0.73832622525800151</c:v>
                </c:pt>
                <c:pt idx="594">
                  <c:v>0.5149266085199351</c:v>
                </c:pt>
                <c:pt idx="595">
                  <c:v>0.65422832150357202</c:v>
                </c:pt>
                <c:pt idx="596">
                  <c:v>0.88070471570533237</c:v>
                </c:pt>
                <c:pt idx="597">
                  <c:v>0.96195307619507009</c:v>
                </c:pt>
                <c:pt idx="598">
                  <c:v>0.85953360537897849</c:v>
                </c:pt>
                <c:pt idx="599">
                  <c:v>0.36966413845308305</c:v>
                </c:pt>
                <c:pt idx="600">
                  <c:v>0.1188518667276328</c:v>
                </c:pt>
                <c:pt idx="601">
                  <c:v>0.30904051467943144</c:v>
                </c:pt>
                <c:pt idx="602">
                  <c:v>0.26469746397800153</c:v>
                </c:pt>
                <c:pt idx="603">
                  <c:v>0.43803712883137141</c:v>
                </c:pt>
                <c:pt idx="604">
                  <c:v>0.46344070065883292</c:v>
                </c:pt>
                <c:pt idx="605">
                  <c:v>0.41652462661726147</c:v>
                </c:pt>
                <c:pt idx="606">
                  <c:v>0.35425274228204606</c:v>
                </c:pt>
                <c:pt idx="607">
                  <c:v>0.24230377311526932</c:v>
                </c:pt>
                <c:pt idx="608">
                  <c:v>2.4340099271482374</c:v>
                </c:pt>
                <c:pt idx="609">
                  <c:v>0.24198222982159404</c:v>
                </c:pt>
                <c:pt idx="610">
                  <c:v>0.22809494626079702</c:v>
                </c:pt>
                <c:pt idx="611">
                  <c:v>0.31899454105202574</c:v>
                </c:pt>
                <c:pt idx="612">
                  <c:v>0.47643119072573809</c:v>
                </c:pt>
                <c:pt idx="613">
                  <c:v>0.57169922492776049</c:v>
                </c:pt>
                <c:pt idx="614">
                  <c:v>0.3755628257623399</c:v>
                </c:pt>
                <c:pt idx="615">
                  <c:v>0.6052754791484013</c:v>
                </c:pt>
                <c:pt idx="616">
                  <c:v>0.78409018357364846</c:v>
                </c:pt>
                <c:pt idx="617">
                  <c:v>0.44385840844946306</c:v>
                </c:pt>
                <c:pt idx="618">
                  <c:v>0.32907047470990147</c:v>
                </c:pt>
                <c:pt idx="619">
                  <c:v>0.27716587693574413</c:v>
                </c:pt>
                <c:pt idx="620">
                  <c:v>0.12110970775706353</c:v>
                </c:pt>
                <c:pt idx="621">
                  <c:v>0.45803397101159216</c:v>
                </c:pt>
                <c:pt idx="622">
                  <c:v>0.39222841775968897</c:v>
                </c:pt>
                <c:pt idx="623">
                  <c:v>0.25544341871629056</c:v>
                </c:pt>
                <c:pt idx="624">
                  <c:v>0.16655359583831728</c:v>
                </c:pt>
                <c:pt idx="625">
                  <c:v>0.25753534390927457</c:v>
                </c:pt>
                <c:pt idx="626">
                  <c:v>0.20585252575485305</c:v>
                </c:pt>
                <c:pt idx="627">
                  <c:v>0.12515989001978139</c:v>
                </c:pt>
                <c:pt idx="628">
                  <c:v>7.259964692177151E-2</c:v>
                </c:pt>
                <c:pt idx="629">
                  <c:v>1.2650272713585728</c:v>
                </c:pt>
                <c:pt idx="630">
                  <c:v>0.38971590228331321</c:v>
                </c:pt>
                <c:pt idx="631">
                  <c:v>0.26734535325993097</c:v>
                </c:pt>
                <c:pt idx="632">
                  <c:v>0.30266666989881952</c:v>
                </c:pt>
                <c:pt idx="633">
                  <c:v>0.32980455723108254</c:v>
                </c:pt>
                <c:pt idx="634">
                  <c:v>0.24573173747519525</c:v>
                </c:pt>
                <c:pt idx="635">
                  <c:v>0.28537839675682841</c:v>
                </c:pt>
                <c:pt idx="636">
                  <c:v>0.23724499868331994</c:v>
                </c:pt>
                <c:pt idx="637">
                  <c:v>0.25327450483925973</c:v>
                </c:pt>
                <c:pt idx="638">
                  <c:v>0.52488812277204644</c:v>
                </c:pt>
                <c:pt idx="639">
                  <c:v>0.40211927600026576</c:v>
                </c:pt>
                <c:pt idx="640">
                  <c:v>0.37916098634471157</c:v>
                </c:pt>
                <c:pt idx="641">
                  <c:v>0.66007535938251249</c:v>
                </c:pt>
                <c:pt idx="642">
                  <c:v>0.57587582121565128</c:v>
                </c:pt>
                <c:pt idx="643">
                  <c:v>0.3896814353948268</c:v>
                </c:pt>
                <c:pt idx="644">
                  <c:v>0.62759988108842479</c:v>
                </c:pt>
                <c:pt idx="645">
                  <c:v>0.45312702555401024</c:v>
                </c:pt>
                <c:pt idx="646">
                  <c:v>0.79392546346892989</c:v>
                </c:pt>
                <c:pt idx="647">
                  <c:v>2.0846351293461503</c:v>
                </c:pt>
                <c:pt idx="648">
                  <c:v>9.0692897554266452</c:v>
                </c:pt>
                <c:pt idx="649">
                  <c:v>6.295972264459472</c:v>
                </c:pt>
                <c:pt idx="650">
                  <c:v>13.149839310508794</c:v>
                </c:pt>
                <c:pt idx="651">
                  <c:v>4.6726242577501296</c:v>
                </c:pt>
                <c:pt idx="652">
                  <c:v>0.48846734753935223</c:v>
                </c:pt>
                <c:pt idx="653">
                  <c:v>0.70206847750778689</c:v>
                </c:pt>
                <c:pt idx="654">
                  <c:v>0.92373000000000005</c:v>
                </c:pt>
                <c:pt idx="655">
                  <c:v>1.813374</c:v>
                </c:pt>
                <c:pt idx="656">
                  <c:v>2.945773</c:v>
                </c:pt>
                <c:pt idx="657">
                  <c:v>1.4058809999999999</c:v>
                </c:pt>
                <c:pt idx="658">
                  <c:v>0.43724099999999999</c:v>
                </c:pt>
                <c:pt idx="659">
                  <c:v>0.27367200000000003</c:v>
                </c:pt>
                <c:pt idx="660">
                  <c:v>0.15764</c:v>
                </c:pt>
                <c:pt idx="661">
                  <c:v>0.2</c:v>
                </c:pt>
                <c:pt idx="662">
                  <c:v>0.1</c:v>
                </c:pt>
                <c:pt idx="663">
                  <c:v>0.25390600000000002</c:v>
                </c:pt>
                <c:pt idx="664">
                  <c:v>0.54795899999999997</c:v>
                </c:pt>
                <c:pt idx="665">
                  <c:v>0.47443099999999999</c:v>
                </c:pt>
                <c:pt idx="666">
                  <c:v>0.54101699999999997</c:v>
                </c:pt>
                <c:pt idx="667">
                  <c:v>0.47299099999999999</c:v>
                </c:pt>
                <c:pt idx="668">
                  <c:v>0.40363599999999999</c:v>
                </c:pt>
                <c:pt idx="669">
                  <c:v>0.75402499999999995</c:v>
                </c:pt>
                <c:pt idx="670">
                  <c:v>1.1584030000000001</c:v>
                </c:pt>
                <c:pt idx="671">
                  <c:v>3.277139</c:v>
                </c:pt>
                <c:pt idx="672">
                  <c:v>1.2644949999999999</c:v>
                </c:pt>
                <c:pt idx="673">
                  <c:v>0.86168599999999995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'График 2.3.6'!$C$4</c:f>
              <c:strCache>
                <c:ptCount val="1"/>
                <c:pt idx="0">
                  <c:v>Индикатор TWINA</c:v>
                </c:pt>
              </c:strCache>
            </c:strRef>
          </c:tx>
          <c:marker>
            <c:symbol val="none"/>
          </c:marker>
          <c:val>
            <c:numRef>
              <c:f>'График 2.3.6'!$C$7:$C$680</c:f>
              <c:numCache>
                <c:formatCode>0.00</c:formatCode>
                <c:ptCount val="674"/>
                <c:pt idx="0">
                  <c:v>0.2837247</c:v>
                </c:pt>
                <c:pt idx="1">
                  <c:v>0.25776909999999997</c:v>
                </c:pt>
                <c:pt idx="2">
                  <c:v>0.22886029999999999</c:v>
                </c:pt>
                <c:pt idx="3">
                  <c:v>0.23191000000000001</c:v>
                </c:pt>
                <c:pt idx="4">
                  <c:v>0.249081</c:v>
                </c:pt>
                <c:pt idx="5">
                  <c:v>0.24962780000000001</c:v>
                </c:pt>
                <c:pt idx="6">
                  <c:v>0.29927229999999999</c:v>
                </c:pt>
                <c:pt idx="7">
                  <c:v>0.45</c:v>
                </c:pt>
                <c:pt idx="8">
                  <c:v>0.2442607</c:v>
                </c:pt>
                <c:pt idx="9">
                  <c:v>0.20914050000000001</c:v>
                </c:pt>
                <c:pt idx="10">
                  <c:v>0.34492610000000001</c:v>
                </c:pt>
                <c:pt idx="11">
                  <c:v>0.4398936</c:v>
                </c:pt>
                <c:pt idx="12">
                  <c:v>0.24964259999999999</c:v>
                </c:pt>
                <c:pt idx="13">
                  <c:v>0.37890020000000002</c:v>
                </c:pt>
                <c:pt idx="14">
                  <c:v>0.45</c:v>
                </c:pt>
                <c:pt idx="15">
                  <c:v>0.31808710000000001</c:v>
                </c:pt>
                <c:pt idx="16">
                  <c:v>0.24557699999999999</c:v>
                </c:pt>
                <c:pt idx="17">
                  <c:v>0.20784939999999999</c:v>
                </c:pt>
                <c:pt idx="18">
                  <c:v>0.41281289999999998</c:v>
                </c:pt>
                <c:pt idx="19">
                  <c:v>0.35366589999999998</c:v>
                </c:pt>
                <c:pt idx="20">
                  <c:v>0.23169500000000001</c:v>
                </c:pt>
                <c:pt idx="21">
                  <c:v>0.27263609999999999</c:v>
                </c:pt>
                <c:pt idx="22">
                  <c:v>0.2</c:v>
                </c:pt>
                <c:pt idx="23">
                  <c:v>0.36629390000000001</c:v>
                </c:pt>
                <c:pt idx="24">
                  <c:v>0.2</c:v>
                </c:pt>
                <c:pt idx="25">
                  <c:v>0.26940160000000002</c:v>
                </c:pt>
                <c:pt idx="26">
                  <c:v>0.44170920000000002</c:v>
                </c:pt>
                <c:pt idx="27">
                  <c:v>0.1991445</c:v>
                </c:pt>
                <c:pt idx="28">
                  <c:v>0.24104449999999999</c:v>
                </c:pt>
                <c:pt idx="29">
                  <c:v>0.26343719999999998</c:v>
                </c:pt>
                <c:pt idx="30">
                  <c:v>0.29775790000000002</c:v>
                </c:pt>
                <c:pt idx="31">
                  <c:v>0.23158229999999999</c:v>
                </c:pt>
                <c:pt idx="32">
                  <c:v>0.24576049999999999</c:v>
                </c:pt>
                <c:pt idx="33">
                  <c:v>0.22247159999999999</c:v>
                </c:pt>
                <c:pt idx="34">
                  <c:v>0.22320190000000001</c:v>
                </c:pt>
                <c:pt idx="35">
                  <c:v>0.258357</c:v>
                </c:pt>
                <c:pt idx="36">
                  <c:v>0.209647</c:v>
                </c:pt>
                <c:pt idx="37">
                  <c:v>0.20078599999999999</c:v>
                </c:pt>
                <c:pt idx="38">
                  <c:v>0.20972399999999999</c:v>
                </c:pt>
                <c:pt idx="39">
                  <c:v>0.22847700000000001</c:v>
                </c:pt>
                <c:pt idx="40">
                  <c:v>0.242178</c:v>
                </c:pt>
                <c:pt idx="41">
                  <c:v>0.25541799999999998</c:v>
                </c:pt>
                <c:pt idx="42">
                  <c:v>0.2</c:v>
                </c:pt>
                <c:pt idx="43">
                  <c:v>0.31541400000000003</c:v>
                </c:pt>
                <c:pt idx="44">
                  <c:v>0.5</c:v>
                </c:pt>
                <c:pt idx="45">
                  <c:v>0.243066</c:v>
                </c:pt>
                <c:pt idx="46">
                  <c:v>0.200097</c:v>
                </c:pt>
                <c:pt idx="47">
                  <c:v>0.20913100000000001</c:v>
                </c:pt>
                <c:pt idx="48">
                  <c:v>0.28021699999999999</c:v>
                </c:pt>
                <c:pt idx="49">
                  <c:v>0.2</c:v>
                </c:pt>
                <c:pt idx="50">
                  <c:v>0.22368399999999999</c:v>
                </c:pt>
                <c:pt idx="51">
                  <c:v>0.24668499999999999</c:v>
                </c:pt>
                <c:pt idx="52">
                  <c:v>0.26208300000000001</c:v>
                </c:pt>
                <c:pt idx="53">
                  <c:v>0.35591400000000001</c:v>
                </c:pt>
                <c:pt idx="54">
                  <c:v>0.25105699999999997</c:v>
                </c:pt>
                <c:pt idx="55">
                  <c:v>0.22701399999999999</c:v>
                </c:pt>
                <c:pt idx="56">
                  <c:v>0.25093199999999999</c:v>
                </c:pt>
                <c:pt idx="57">
                  <c:v>0.315361</c:v>
                </c:pt>
                <c:pt idx="58">
                  <c:v>0.236288</c:v>
                </c:pt>
                <c:pt idx="59">
                  <c:v>0.22367799999999999</c:v>
                </c:pt>
                <c:pt idx="60">
                  <c:v>0.27191399999999999</c:v>
                </c:pt>
                <c:pt idx="61">
                  <c:v>0.27511400000000003</c:v>
                </c:pt>
                <c:pt idx="62">
                  <c:v>0.27984399999999998</c:v>
                </c:pt>
                <c:pt idx="63">
                  <c:v>0.24982299999999999</c:v>
                </c:pt>
                <c:pt idx="64">
                  <c:v>0.21667800000000001</c:v>
                </c:pt>
                <c:pt idx="65">
                  <c:v>0.549485</c:v>
                </c:pt>
                <c:pt idx="66">
                  <c:v>0.30009200000000003</c:v>
                </c:pt>
                <c:pt idx="67">
                  <c:v>0.26811400000000002</c:v>
                </c:pt>
                <c:pt idx="68">
                  <c:v>0.22892199999999999</c:v>
                </c:pt>
                <c:pt idx="69">
                  <c:v>0.24836</c:v>
                </c:pt>
                <c:pt idx="70">
                  <c:v>0.239624</c:v>
                </c:pt>
                <c:pt idx="71">
                  <c:v>0.26157200000000003</c:v>
                </c:pt>
                <c:pt idx="72">
                  <c:v>0.296462</c:v>
                </c:pt>
                <c:pt idx="73">
                  <c:v>0.27127699999999999</c:v>
                </c:pt>
                <c:pt idx="74">
                  <c:v>0.212558</c:v>
                </c:pt>
                <c:pt idx="75">
                  <c:v>0.25</c:v>
                </c:pt>
                <c:pt idx="76">
                  <c:v>0.378029</c:v>
                </c:pt>
                <c:pt idx="77">
                  <c:v>0.24990499999999999</c:v>
                </c:pt>
                <c:pt idx="78">
                  <c:v>0.27635399999999999</c:v>
                </c:pt>
                <c:pt idx="79">
                  <c:v>0.22259300000000001</c:v>
                </c:pt>
                <c:pt idx="80">
                  <c:v>0.241948</c:v>
                </c:pt>
                <c:pt idx="81">
                  <c:v>0.26790599999999998</c:v>
                </c:pt>
                <c:pt idx="82">
                  <c:v>0.36611300000000002</c:v>
                </c:pt>
                <c:pt idx="83">
                  <c:v>0.24778600000000001</c:v>
                </c:pt>
                <c:pt idx="84">
                  <c:v>0.304786</c:v>
                </c:pt>
                <c:pt idx="85">
                  <c:v>0.330544</c:v>
                </c:pt>
                <c:pt idx="86">
                  <c:v>0.24484800000000001</c:v>
                </c:pt>
                <c:pt idx="87">
                  <c:v>0.34619899999999998</c:v>
                </c:pt>
                <c:pt idx="88">
                  <c:v>0.25214799999999998</c:v>
                </c:pt>
                <c:pt idx="89">
                  <c:v>0.5</c:v>
                </c:pt>
                <c:pt idx="90">
                  <c:v>0.31518400000000002</c:v>
                </c:pt>
                <c:pt idx="91">
                  <c:v>0.48341099999999998</c:v>
                </c:pt>
                <c:pt idx="92">
                  <c:v>0.75873599999999997</c:v>
                </c:pt>
                <c:pt idx="93">
                  <c:v>0.460559</c:v>
                </c:pt>
                <c:pt idx="94">
                  <c:v>0.51549299999999998</c:v>
                </c:pt>
                <c:pt idx="95">
                  <c:v>0.4</c:v>
                </c:pt>
                <c:pt idx="96">
                  <c:v>0.323876</c:v>
                </c:pt>
                <c:pt idx="97">
                  <c:v>0.24837600000000001</c:v>
                </c:pt>
                <c:pt idx="98">
                  <c:v>0.31048599999999998</c:v>
                </c:pt>
                <c:pt idx="99">
                  <c:v>0.31437500000000002</c:v>
                </c:pt>
                <c:pt idx="100">
                  <c:v>0.32413799999999998</c:v>
                </c:pt>
                <c:pt idx="101">
                  <c:v>0.39440399999999998</c:v>
                </c:pt>
                <c:pt idx="102">
                  <c:v>0.29937599999999998</c:v>
                </c:pt>
                <c:pt idx="103">
                  <c:v>0.33881499999999998</c:v>
                </c:pt>
                <c:pt idx="104">
                  <c:v>0.36383199999999999</c:v>
                </c:pt>
                <c:pt idx="105">
                  <c:v>0.277949</c:v>
                </c:pt>
                <c:pt idx="106">
                  <c:v>0.295205</c:v>
                </c:pt>
                <c:pt idx="107">
                  <c:v>0.35</c:v>
                </c:pt>
                <c:pt idx="108">
                  <c:v>0.33254299999999998</c:v>
                </c:pt>
                <c:pt idx="109">
                  <c:v>0.34882600000000002</c:v>
                </c:pt>
                <c:pt idx="110">
                  <c:v>0.35148099999999999</c:v>
                </c:pt>
                <c:pt idx="111">
                  <c:v>0.29133500000000001</c:v>
                </c:pt>
                <c:pt idx="112">
                  <c:v>0.33296599999999998</c:v>
                </c:pt>
                <c:pt idx="113">
                  <c:v>0.47490300000000002</c:v>
                </c:pt>
                <c:pt idx="114">
                  <c:v>0.3</c:v>
                </c:pt>
                <c:pt idx="115">
                  <c:v>0.25</c:v>
                </c:pt>
                <c:pt idx="116">
                  <c:v>0.25</c:v>
                </c:pt>
                <c:pt idx="117">
                  <c:v>0.59086099999999997</c:v>
                </c:pt>
                <c:pt idx="118">
                  <c:v>0.30530000000000002</c:v>
                </c:pt>
                <c:pt idx="119">
                  <c:v>0.26399899999999998</c:v>
                </c:pt>
                <c:pt idx="120">
                  <c:v>0.30667800000000001</c:v>
                </c:pt>
                <c:pt idx="121">
                  <c:v>0.33257599999999998</c:v>
                </c:pt>
                <c:pt idx="122">
                  <c:v>0.280665</c:v>
                </c:pt>
                <c:pt idx="123">
                  <c:v>0.25</c:v>
                </c:pt>
                <c:pt idx="124">
                  <c:v>0.318575</c:v>
                </c:pt>
                <c:pt idx="125">
                  <c:v>0.32735399999999998</c:v>
                </c:pt>
                <c:pt idx="126">
                  <c:v>0.34814699999999998</c:v>
                </c:pt>
                <c:pt idx="127">
                  <c:v>0.299952</c:v>
                </c:pt>
                <c:pt idx="128">
                  <c:v>0.27</c:v>
                </c:pt>
                <c:pt idx="129">
                  <c:v>0.33076899999999998</c:v>
                </c:pt>
                <c:pt idx="130">
                  <c:v>0.28537699999999999</c:v>
                </c:pt>
                <c:pt idx="131">
                  <c:v>0.32363999999999998</c:v>
                </c:pt>
                <c:pt idx="132">
                  <c:v>0.40487600000000001</c:v>
                </c:pt>
                <c:pt idx="133">
                  <c:v>0.9</c:v>
                </c:pt>
                <c:pt idx="134">
                  <c:v>0.86031800000000003</c:v>
                </c:pt>
                <c:pt idx="135">
                  <c:v>0.30601200000000001</c:v>
                </c:pt>
                <c:pt idx="136">
                  <c:v>0.46459899999999998</c:v>
                </c:pt>
                <c:pt idx="137">
                  <c:v>0.3</c:v>
                </c:pt>
                <c:pt idx="138">
                  <c:v>0.33565810000000001</c:v>
                </c:pt>
                <c:pt idx="139">
                  <c:v>0.62982499999999997</c:v>
                </c:pt>
                <c:pt idx="140">
                  <c:v>0.66083899999999995</c:v>
                </c:pt>
                <c:pt idx="141">
                  <c:v>0.52500000000000002</c:v>
                </c:pt>
                <c:pt idx="142">
                  <c:v>0.41264299999999998</c:v>
                </c:pt>
                <c:pt idx="143">
                  <c:v>0.34107700000000002</c:v>
                </c:pt>
                <c:pt idx="144">
                  <c:v>0.48733599999999999</c:v>
                </c:pt>
                <c:pt idx="145">
                  <c:v>0.64998599999999995</c:v>
                </c:pt>
                <c:pt idx="146">
                  <c:v>0.400918</c:v>
                </c:pt>
                <c:pt idx="147">
                  <c:v>0.59629799999999999</c:v>
                </c:pt>
                <c:pt idx="148">
                  <c:v>0.37041299999999999</c:v>
                </c:pt>
                <c:pt idx="149">
                  <c:v>0.54742199999999996</c:v>
                </c:pt>
                <c:pt idx="150">
                  <c:v>0.37528499999999998</c:v>
                </c:pt>
                <c:pt idx="151">
                  <c:v>0.337756</c:v>
                </c:pt>
                <c:pt idx="152">
                  <c:v>0.27456900000000001</c:v>
                </c:pt>
                <c:pt idx="153">
                  <c:v>0.18946299999999999</c:v>
                </c:pt>
                <c:pt idx="154">
                  <c:v>0.46723399999999998</c:v>
                </c:pt>
                <c:pt idx="155">
                  <c:v>1.039712</c:v>
                </c:pt>
                <c:pt idx="156">
                  <c:v>1.5371109999999999</c:v>
                </c:pt>
                <c:pt idx="157">
                  <c:v>1.9496549999999999</c:v>
                </c:pt>
                <c:pt idx="158">
                  <c:v>0.23827799999999999</c:v>
                </c:pt>
                <c:pt idx="159">
                  <c:v>0.31062099999999998</c:v>
                </c:pt>
                <c:pt idx="160">
                  <c:v>0.52446499999999996</c:v>
                </c:pt>
                <c:pt idx="161">
                  <c:v>0.36559900000000001</c:v>
                </c:pt>
                <c:pt idx="162">
                  <c:v>0.26031399999999999</c:v>
                </c:pt>
                <c:pt idx="163">
                  <c:v>0.29496499999999998</c:v>
                </c:pt>
                <c:pt idx="164">
                  <c:v>0.37423390000000001</c:v>
                </c:pt>
                <c:pt idx="165">
                  <c:v>0.54842199999999997</c:v>
                </c:pt>
                <c:pt idx="166">
                  <c:v>0.353265</c:v>
                </c:pt>
                <c:pt idx="167">
                  <c:v>0.275146</c:v>
                </c:pt>
                <c:pt idx="168">
                  <c:v>0.30314799999999997</c:v>
                </c:pt>
                <c:pt idx="169">
                  <c:v>0.53722999999999999</c:v>
                </c:pt>
                <c:pt idx="170">
                  <c:v>0.34185300000000002</c:v>
                </c:pt>
                <c:pt idx="171">
                  <c:v>0.40916999999999998</c:v>
                </c:pt>
                <c:pt idx="172">
                  <c:v>0.52505199999999996</c:v>
                </c:pt>
                <c:pt idx="173">
                  <c:v>0.33293600000000001</c:v>
                </c:pt>
                <c:pt idx="174">
                  <c:v>0.388907</c:v>
                </c:pt>
                <c:pt idx="175">
                  <c:v>0.331428</c:v>
                </c:pt>
                <c:pt idx="176">
                  <c:v>0.43602600000000002</c:v>
                </c:pt>
                <c:pt idx="177">
                  <c:v>0.70799900000000004</c:v>
                </c:pt>
                <c:pt idx="178">
                  <c:v>0.687033</c:v>
                </c:pt>
                <c:pt idx="179">
                  <c:v>0.74383100000000002</c:v>
                </c:pt>
                <c:pt idx="180">
                  <c:v>0.36578899999999998</c:v>
                </c:pt>
                <c:pt idx="181">
                  <c:v>0.34926299999999999</c:v>
                </c:pt>
                <c:pt idx="182">
                  <c:v>0.71329799999999999</c:v>
                </c:pt>
                <c:pt idx="183">
                  <c:v>0.405088</c:v>
                </c:pt>
                <c:pt idx="184">
                  <c:v>0.67837000000000003</c:v>
                </c:pt>
                <c:pt idx="185">
                  <c:v>0.60564899999999999</c:v>
                </c:pt>
                <c:pt idx="186">
                  <c:v>0.446183</c:v>
                </c:pt>
                <c:pt idx="187">
                  <c:v>0.45515099999999997</c:v>
                </c:pt>
                <c:pt idx="188">
                  <c:v>0.47244399999999998</c:v>
                </c:pt>
                <c:pt idx="189">
                  <c:v>0.480043</c:v>
                </c:pt>
                <c:pt idx="190">
                  <c:v>0.56095300000000003</c:v>
                </c:pt>
                <c:pt idx="191">
                  <c:v>0.60109900000000005</c:v>
                </c:pt>
                <c:pt idx="192">
                  <c:v>0.426236</c:v>
                </c:pt>
                <c:pt idx="193">
                  <c:v>0.46214499999999997</c:v>
                </c:pt>
                <c:pt idx="194">
                  <c:v>0.421709</c:v>
                </c:pt>
                <c:pt idx="195">
                  <c:v>0.34942600000000001</c:v>
                </c:pt>
                <c:pt idx="196">
                  <c:v>0.86245000000000005</c:v>
                </c:pt>
                <c:pt idx="197">
                  <c:v>0.85790699999999998</c:v>
                </c:pt>
                <c:pt idx="198">
                  <c:v>0.51553439999999995</c:v>
                </c:pt>
                <c:pt idx="199">
                  <c:v>0.50970000000000004</c:v>
                </c:pt>
                <c:pt idx="200">
                  <c:v>0.7</c:v>
                </c:pt>
                <c:pt idx="201">
                  <c:v>0.324515</c:v>
                </c:pt>
                <c:pt idx="202">
                  <c:v>0.37268499999999999</c:v>
                </c:pt>
                <c:pt idx="203">
                  <c:v>0.33588899999999999</c:v>
                </c:pt>
                <c:pt idx="204">
                  <c:v>0.45840500000000001</c:v>
                </c:pt>
                <c:pt idx="205">
                  <c:v>0.38615500000000003</c:v>
                </c:pt>
                <c:pt idx="206">
                  <c:v>0.367143</c:v>
                </c:pt>
                <c:pt idx="207">
                  <c:v>0.35024100000000002</c:v>
                </c:pt>
                <c:pt idx="208">
                  <c:v>0.35898099999999999</c:v>
                </c:pt>
                <c:pt idx="209">
                  <c:v>0.444131</c:v>
                </c:pt>
                <c:pt idx="210">
                  <c:v>0.388596</c:v>
                </c:pt>
                <c:pt idx="211">
                  <c:v>0.346472</c:v>
                </c:pt>
                <c:pt idx="212">
                  <c:v>0.35474</c:v>
                </c:pt>
                <c:pt idx="213">
                  <c:v>0.431446</c:v>
                </c:pt>
                <c:pt idx="214">
                  <c:v>0.47910399999999997</c:v>
                </c:pt>
                <c:pt idx="215">
                  <c:v>0.33506399999999997</c:v>
                </c:pt>
                <c:pt idx="216">
                  <c:v>0.33600099999999999</c:v>
                </c:pt>
                <c:pt idx="217">
                  <c:v>0.56776899999999997</c:v>
                </c:pt>
                <c:pt idx="218">
                  <c:v>0.30002299999999998</c:v>
                </c:pt>
                <c:pt idx="219">
                  <c:v>0.42546899999999999</c:v>
                </c:pt>
                <c:pt idx="220">
                  <c:v>0.35103699999999999</c:v>
                </c:pt>
                <c:pt idx="221">
                  <c:v>0.30969200000000002</c:v>
                </c:pt>
                <c:pt idx="222">
                  <c:v>0.34884399999999999</c:v>
                </c:pt>
                <c:pt idx="223">
                  <c:v>0.41929499999999997</c:v>
                </c:pt>
                <c:pt idx="224">
                  <c:v>0.46744200000000002</c:v>
                </c:pt>
                <c:pt idx="225">
                  <c:v>0.36449700000000002</c:v>
                </c:pt>
                <c:pt idx="226">
                  <c:v>0.31217299999999998</c:v>
                </c:pt>
                <c:pt idx="227">
                  <c:v>0.40180700000000003</c:v>
                </c:pt>
                <c:pt idx="228">
                  <c:v>0.38586900000000002</c:v>
                </c:pt>
                <c:pt idx="229">
                  <c:v>0.399619</c:v>
                </c:pt>
                <c:pt idx="230">
                  <c:v>0.38995200000000002</c:v>
                </c:pt>
                <c:pt idx="231">
                  <c:v>0.393179</c:v>
                </c:pt>
                <c:pt idx="232">
                  <c:v>0.36476700000000001</c:v>
                </c:pt>
                <c:pt idx="233">
                  <c:v>0.37821399999999999</c:v>
                </c:pt>
                <c:pt idx="234">
                  <c:v>0.49089100000000002</c:v>
                </c:pt>
                <c:pt idx="235">
                  <c:v>0.40423500000000001</c:v>
                </c:pt>
                <c:pt idx="236">
                  <c:v>0.63153599999999999</c:v>
                </c:pt>
                <c:pt idx="237">
                  <c:v>0.49979099999999999</c:v>
                </c:pt>
                <c:pt idx="238">
                  <c:v>0.364039</c:v>
                </c:pt>
                <c:pt idx="239">
                  <c:v>0.48397600000000002</c:v>
                </c:pt>
                <c:pt idx="240">
                  <c:v>0.36616900000000002</c:v>
                </c:pt>
                <c:pt idx="241">
                  <c:v>0.4</c:v>
                </c:pt>
                <c:pt idx="242">
                  <c:v>0.42632500000000001</c:v>
                </c:pt>
                <c:pt idx="243">
                  <c:v>0.357068</c:v>
                </c:pt>
                <c:pt idx="244">
                  <c:v>0.46789700000000001</c:v>
                </c:pt>
                <c:pt idx="245">
                  <c:v>0.41019600000000001</c:v>
                </c:pt>
                <c:pt idx="246">
                  <c:v>0.37552600000000003</c:v>
                </c:pt>
                <c:pt idx="247">
                  <c:v>0.30814200000000003</c:v>
                </c:pt>
                <c:pt idx="248">
                  <c:v>0.33065699999999998</c:v>
                </c:pt>
                <c:pt idx="249">
                  <c:v>0.38861499999999999</c:v>
                </c:pt>
                <c:pt idx="250">
                  <c:v>0.37245600000000001</c:v>
                </c:pt>
                <c:pt idx="251">
                  <c:v>0.39599299999999998</c:v>
                </c:pt>
                <c:pt idx="252">
                  <c:v>0.33703699999999998</c:v>
                </c:pt>
                <c:pt idx="253">
                  <c:v>0.33107399999999998</c:v>
                </c:pt>
                <c:pt idx="254">
                  <c:v>0.43595099999999998</c:v>
                </c:pt>
                <c:pt idx="255">
                  <c:v>0.40182400000000001</c:v>
                </c:pt>
                <c:pt idx="256">
                  <c:v>0.38236199999999998</c:v>
                </c:pt>
                <c:pt idx="257">
                  <c:v>0.54024000000000005</c:v>
                </c:pt>
                <c:pt idx="258">
                  <c:v>0.34751100000000001</c:v>
                </c:pt>
                <c:pt idx="259">
                  <c:v>0.35705999999999999</c:v>
                </c:pt>
                <c:pt idx="260">
                  <c:v>0.42142400000000002</c:v>
                </c:pt>
                <c:pt idx="261">
                  <c:v>0.42791800000000002</c:v>
                </c:pt>
                <c:pt idx="262">
                  <c:v>0.43178800000000001</c:v>
                </c:pt>
                <c:pt idx="263">
                  <c:v>0.39002799999999999</c:v>
                </c:pt>
                <c:pt idx="264">
                  <c:v>0.36979699999999999</c:v>
                </c:pt>
                <c:pt idx="265">
                  <c:v>0.32695099999999999</c:v>
                </c:pt>
                <c:pt idx="266">
                  <c:v>0.29101399999999999</c:v>
                </c:pt>
                <c:pt idx="267">
                  <c:v>0.37576399999999999</c:v>
                </c:pt>
                <c:pt idx="268">
                  <c:v>0.33248899999999998</c:v>
                </c:pt>
                <c:pt idx="269">
                  <c:v>0.32300400000000001</c:v>
                </c:pt>
                <c:pt idx="270">
                  <c:v>0.31697399999999998</c:v>
                </c:pt>
                <c:pt idx="271">
                  <c:v>0.30632300000000001</c:v>
                </c:pt>
                <c:pt idx="272">
                  <c:v>0.31352099999999999</c:v>
                </c:pt>
                <c:pt idx="273">
                  <c:v>0.54747699999999999</c:v>
                </c:pt>
                <c:pt idx="274">
                  <c:v>0.63409899999999997</c:v>
                </c:pt>
                <c:pt idx="275">
                  <c:v>0.56875699999999996</c:v>
                </c:pt>
                <c:pt idx="276">
                  <c:v>0.59359600000000001</c:v>
                </c:pt>
                <c:pt idx="277">
                  <c:v>0.65871999999999997</c:v>
                </c:pt>
                <c:pt idx="278">
                  <c:v>0.337005</c:v>
                </c:pt>
                <c:pt idx="279">
                  <c:v>0.33682800000000002</c:v>
                </c:pt>
                <c:pt idx="280">
                  <c:v>0.54715999999999998</c:v>
                </c:pt>
                <c:pt idx="281">
                  <c:v>0.40686699999999998</c:v>
                </c:pt>
                <c:pt idx="282">
                  <c:v>0.36543900000000001</c:v>
                </c:pt>
                <c:pt idx="283">
                  <c:v>0.277671</c:v>
                </c:pt>
                <c:pt idx="284">
                  <c:v>0.319776</c:v>
                </c:pt>
                <c:pt idx="285">
                  <c:v>0.42039799999999999</c:v>
                </c:pt>
                <c:pt idx="286">
                  <c:v>0.362979</c:v>
                </c:pt>
                <c:pt idx="287">
                  <c:v>0.32676699999999997</c:v>
                </c:pt>
                <c:pt idx="288">
                  <c:v>0.30084100000000003</c:v>
                </c:pt>
                <c:pt idx="289">
                  <c:v>0.27919899999999997</c:v>
                </c:pt>
                <c:pt idx="290">
                  <c:v>0.29566199999999998</c:v>
                </c:pt>
                <c:pt idx="291">
                  <c:v>0.36405399999999999</c:v>
                </c:pt>
                <c:pt idx="292">
                  <c:v>0.35394999999999999</c:v>
                </c:pt>
                <c:pt idx="293">
                  <c:v>0.48363200000000001</c:v>
                </c:pt>
                <c:pt idx="294">
                  <c:v>0.25736999999999999</c:v>
                </c:pt>
                <c:pt idx="295">
                  <c:v>0.42847600000000002</c:v>
                </c:pt>
                <c:pt idx="296">
                  <c:v>0.32313399999999998</c:v>
                </c:pt>
                <c:pt idx="297">
                  <c:v>0.29125699999999999</c:v>
                </c:pt>
                <c:pt idx="298">
                  <c:v>0.32776300000000003</c:v>
                </c:pt>
                <c:pt idx="299">
                  <c:v>0.32199800000000001</c:v>
                </c:pt>
                <c:pt idx="300">
                  <c:v>0.431062</c:v>
                </c:pt>
                <c:pt idx="301">
                  <c:v>0.31999100000000003</c:v>
                </c:pt>
                <c:pt idx="302">
                  <c:v>0.284165</c:v>
                </c:pt>
                <c:pt idx="303">
                  <c:v>0.36405700000000002</c:v>
                </c:pt>
                <c:pt idx="304">
                  <c:v>0.28376699999999999</c:v>
                </c:pt>
                <c:pt idx="305">
                  <c:v>0.306809</c:v>
                </c:pt>
                <c:pt idx="306">
                  <c:v>0.38719199999999998</c:v>
                </c:pt>
                <c:pt idx="307">
                  <c:v>0.31789499999999998</c:v>
                </c:pt>
                <c:pt idx="308">
                  <c:v>0.34890199999999999</c:v>
                </c:pt>
                <c:pt idx="309">
                  <c:v>0.29084199999999999</c:v>
                </c:pt>
                <c:pt idx="310">
                  <c:v>0.35960700000000001</c:v>
                </c:pt>
                <c:pt idx="311">
                  <c:v>0.29677399999999998</c:v>
                </c:pt>
                <c:pt idx="312">
                  <c:v>0.22655500000000001</c:v>
                </c:pt>
                <c:pt idx="313">
                  <c:v>0.31244300000000003</c:v>
                </c:pt>
                <c:pt idx="314">
                  <c:v>0.53826399999999996</c:v>
                </c:pt>
                <c:pt idx="315">
                  <c:v>0.44306600000000002</c:v>
                </c:pt>
                <c:pt idx="316">
                  <c:v>0.323656</c:v>
                </c:pt>
                <c:pt idx="317">
                  <c:v>0.32587100000000002</c:v>
                </c:pt>
                <c:pt idx="318">
                  <c:v>0.26287300000000002</c:v>
                </c:pt>
                <c:pt idx="319">
                  <c:v>0.20757</c:v>
                </c:pt>
                <c:pt idx="320">
                  <c:v>0.33121899999999999</c:v>
                </c:pt>
                <c:pt idx="321">
                  <c:v>0.31346299999999999</c:v>
                </c:pt>
                <c:pt idx="322">
                  <c:v>0.26819100000000001</c:v>
                </c:pt>
                <c:pt idx="323">
                  <c:v>0.25029000000000001</c:v>
                </c:pt>
                <c:pt idx="324">
                  <c:v>0.303921</c:v>
                </c:pt>
                <c:pt idx="325">
                  <c:v>0.27737200000000001</c:v>
                </c:pt>
                <c:pt idx="326">
                  <c:v>0.29339799999999999</c:v>
                </c:pt>
                <c:pt idx="327">
                  <c:v>0.26381900000000003</c:v>
                </c:pt>
                <c:pt idx="328">
                  <c:v>0.27083299999999999</c:v>
                </c:pt>
                <c:pt idx="329">
                  <c:v>0.33996500000000002</c:v>
                </c:pt>
                <c:pt idx="330">
                  <c:v>0.28443200000000002</c:v>
                </c:pt>
                <c:pt idx="331">
                  <c:v>0.30947999999999998</c:v>
                </c:pt>
                <c:pt idx="332">
                  <c:v>0.30618800000000002</c:v>
                </c:pt>
                <c:pt idx="333">
                  <c:v>0.30890899999999999</c:v>
                </c:pt>
                <c:pt idx="334">
                  <c:v>0.55341300000000004</c:v>
                </c:pt>
                <c:pt idx="335">
                  <c:v>0.58788099999999999</c:v>
                </c:pt>
                <c:pt idx="336">
                  <c:v>1.879518</c:v>
                </c:pt>
                <c:pt idx="337">
                  <c:v>1.4889650000000001</c:v>
                </c:pt>
                <c:pt idx="338">
                  <c:v>0.25557999999999997</c:v>
                </c:pt>
                <c:pt idx="339">
                  <c:v>0.256749</c:v>
                </c:pt>
                <c:pt idx="340">
                  <c:v>0.31193799999999999</c:v>
                </c:pt>
                <c:pt idx="341">
                  <c:v>0.35319499999999998</c:v>
                </c:pt>
                <c:pt idx="342">
                  <c:v>0.28779399999999999</c:v>
                </c:pt>
                <c:pt idx="343">
                  <c:v>0.25693899999999997</c:v>
                </c:pt>
                <c:pt idx="344">
                  <c:v>0.24111199999999999</c:v>
                </c:pt>
                <c:pt idx="345">
                  <c:v>0.267986</c:v>
                </c:pt>
                <c:pt idx="346">
                  <c:v>0.26426500000000003</c:v>
                </c:pt>
                <c:pt idx="347">
                  <c:v>0.30456499999999997</c:v>
                </c:pt>
                <c:pt idx="348">
                  <c:v>0.26651900000000001</c:v>
                </c:pt>
                <c:pt idx="349">
                  <c:v>0.25547999999999998</c:v>
                </c:pt>
                <c:pt idx="350">
                  <c:v>0.27105800000000002</c:v>
                </c:pt>
                <c:pt idx="351">
                  <c:v>0.25343399999999999</c:v>
                </c:pt>
                <c:pt idx="352">
                  <c:v>0.27261600000000002</c:v>
                </c:pt>
                <c:pt idx="353">
                  <c:v>0.27177899999999999</c:v>
                </c:pt>
                <c:pt idx="354">
                  <c:v>0.25344699999999998</c:v>
                </c:pt>
                <c:pt idx="355">
                  <c:v>0.35487400000000002</c:v>
                </c:pt>
                <c:pt idx="356">
                  <c:v>0.45046000000000003</c:v>
                </c:pt>
                <c:pt idx="357">
                  <c:v>0.64004000000000005</c:v>
                </c:pt>
                <c:pt idx="358">
                  <c:v>0.52013399999999999</c:v>
                </c:pt>
                <c:pt idx="359">
                  <c:v>0.340312</c:v>
                </c:pt>
                <c:pt idx="360">
                  <c:v>0.235428</c:v>
                </c:pt>
                <c:pt idx="361">
                  <c:v>0.27480500000000002</c:v>
                </c:pt>
                <c:pt idx="362">
                  <c:v>0.25939600000000002</c:v>
                </c:pt>
                <c:pt idx="363">
                  <c:v>0.26306400000000002</c:v>
                </c:pt>
                <c:pt idx="364">
                  <c:v>0.26411600000000002</c:v>
                </c:pt>
                <c:pt idx="365">
                  <c:v>0.25855400000000001</c:v>
                </c:pt>
                <c:pt idx="366">
                  <c:v>0.249721</c:v>
                </c:pt>
                <c:pt idx="367">
                  <c:v>0.30057899999999999</c:v>
                </c:pt>
                <c:pt idx="368">
                  <c:v>0.29744300000000001</c:v>
                </c:pt>
                <c:pt idx="369">
                  <c:v>0.304867</c:v>
                </c:pt>
                <c:pt idx="370">
                  <c:v>0.30521199999999998</c:v>
                </c:pt>
                <c:pt idx="371">
                  <c:v>0.26307599999999998</c:v>
                </c:pt>
                <c:pt idx="372">
                  <c:v>0.26761400000000002</c:v>
                </c:pt>
                <c:pt idx="373">
                  <c:v>0.297767</c:v>
                </c:pt>
                <c:pt idx="374">
                  <c:v>0.26996999999999999</c:v>
                </c:pt>
                <c:pt idx="375">
                  <c:v>0.28683900000000001</c:v>
                </c:pt>
                <c:pt idx="376">
                  <c:v>0.34970600000000002</c:v>
                </c:pt>
                <c:pt idx="377">
                  <c:v>0.28744500000000001</c:v>
                </c:pt>
                <c:pt idx="378">
                  <c:v>0.35960599999999998</c:v>
                </c:pt>
                <c:pt idx="379">
                  <c:v>0.27920499999999998</c:v>
                </c:pt>
                <c:pt idx="380">
                  <c:v>0.20371800000000001</c:v>
                </c:pt>
                <c:pt idx="381">
                  <c:v>0.23482600000000001</c:v>
                </c:pt>
                <c:pt idx="382">
                  <c:v>0.26207999999999998</c:v>
                </c:pt>
                <c:pt idx="383">
                  <c:v>0.27546799999999999</c:v>
                </c:pt>
                <c:pt idx="384">
                  <c:v>0.25</c:v>
                </c:pt>
                <c:pt idx="385">
                  <c:v>0.270403</c:v>
                </c:pt>
                <c:pt idx="386">
                  <c:v>0.25772899999999999</c:v>
                </c:pt>
                <c:pt idx="387">
                  <c:v>0.28111399999999998</c:v>
                </c:pt>
                <c:pt idx="388">
                  <c:v>0.82662599999999997</c:v>
                </c:pt>
                <c:pt idx="389">
                  <c:v>1.6522650000000001</c:v>
                </c:pt>
                <c:pt idx="390">
                  <c:v>2.0433309999999998</c:v>
                </c:pt>
                <c:pt idx="391">
                  <c:v>0.72123599999999999</c:v>
                </c:pt>
                <c:pt idx="392">
                  <c:v>0.49274499999999999</c:v>
                </c:pt>
                <c:pt idx="393">
                  <c:v>0.52654500000000004</c:v>
                </c:pt>
                <c:pt idx="394">
                  <c:v>0.95966700000000005</c:v>
                </c:pt>
                <c:pt idx="395">
                  <c:v>1.0643590000000001</c:v>
                </c:pt>
                <c:pt idx="396">
                  <c:v>0.80342199999999997</c:v>
                </c:pt>
                <c:pt idx="397">
                  <c:v>0.71226400000000001</c:v>
                </c:pt>
                <c:pt idx="398">
                  <c:v>0.72638199999999997</c:v>
                </c:pt>
                <c:pt idx="399">
                  <c:v>0.88235300000000005</c:v>
                </c:pt>
                <c:pt idx="400">
                  <c:v>1.8127260000000001</c:v>
                </c:pt>
                <c:pt idx="401">
                  <c:v>1.588605</c:v>
                </c:pt>
                <c:pt idx="402">
                  <c:v>0.41857800000000001</c:v>
                </c:pt>
                <c:pt idx="403">
                  <c:v>0.51659200000000005</c:v>
                </c:pt>
                <c:pt idx="404">
                  <c:v>0.49660900000000002</c:v>
                </c:pt>
                <c:pt idx="405">
                  <c:v>0.34204200000000001</c:v>
                </c:pt>
                <c:pt idx="406">
                  <c:v>0.262214</c:v>
                </c:pt>
                <c:pt idx="407">
                  <c:v>0.25</c:v>
                </c:pt>
                <c:pt idx="408">
                  <c:v>0.31736199999999998</c:v>
                </c:pt>
                <c:pt idx="409">
                  <c:v>0.43076900000000001</c:v>
                </c:pt>
                <c:pt idx="410">
                  <c:v>0.38696999999999998</c:v>
                </c:pt>
                <c:pt idx="411">
                  <c:v>0.272455</c:v>
                </c:pt>
                <c:pt idx="412">
                  <c:v>0.38930300000000001</c:v>
                </c:pt>
                <c:pt idx="413">
                  <c:v>0.26637899999999998</c:v>
                </c:pt>
                <c:pt idx="414">
                  <c:v>0.32995400000000003</c:v>
                </c:pt>
                <c:pt idx="415">
                  <c:v>0.26312999999999998</c:v>
                </c:pt>
                <c:pt idx="416">
                  <c:v>0.26028400000000002</c:v>
                </c:pt>
                <c:pt idx="417">
                  <c:v>0.42480800000000002</c:v>
                </c:pt>
                <c:pt idx="418">
                  <c:v>0.31357600000000002</c:v>
                </c:pt>
                <c:pt idx="419">
                  <c:v>0.20691100000000001</c:v>
                </c:pt>
                <c:pt idx="420">
                  <c:v>1.2233350000000001</c:v>
                </c:pt>
                <c:pt idx="421">
                  <c:v>2.6731919999999998</c:v>
                </c:pt>
                <c:pt idx="422">
                  <c:v>2.6594139999999999</c:v>
                </c:pt>
                <c:pt idx="423">
                  <c:v>1.6381429999999999</c:v>
                </c:pt>
                <c:pt idx="424">
                  <c:v>0.28137499999999999</c:v>
                </c:pt>
                <c:pt idx="425">
                  <c:v>0.26116499999999998</c:v>
                </c:pt>
                <c:pt idx="426">
                  <c:v>0.82750100000000004</c:v>
                </c:pt>
                <c:pt idx="427">
                  <c:v>1.0359670000000001</c:v>
                </c:pt>
                <c:pt idx="428">
                  <c:v>1.3715269999999999</c:v>
                </c:pt>
                <c:pt idx="429">
                  <c:v>1.716567</c:v>
                </c:pt>
                <c:pt idx="430">
                  <c:v>1.707301</c:v>
                </c:pt>
                <c:pt idx="431">
                  <c:v>0.83509100000000003</c:v>
                </c:pt>
                <c:pt idx="432">
                  <c:v>0.79985799999999996</c:v>
                </c:pt>
                <c:pt idx="433">
                  <c:v>0.95101999999999998</c:v>
                </c:pt>
                <c:pt idx="434">
                  <c:v>0.72896000000000005</c:v>
                </c:pt>
                <c:pt idx="435">
                  <c:v>1.2880549999999999</c:v>
                </c:pt>
                <c:pt idx="436">
                  <c:v>1.474494</c:v>
                </c:pt>
                <c:pt idx="437">
                  <c:v>1.1598489999999999</c:v>
                </c:pt>
                <c:pt idx="438">
                  <c:v>0.98918399999999995</c:v>
                </c:pt>
                <c:pt idx="439">
                  <c:v>1.00749</c:v>
                </c:pt>
                <c:pt idx="440">
                  <c:v>0.36812600000000001</c:v>
                </c:pt>
                <c:pt idx="441">
                  <c:v>0.78704700000000005</c:v>
                </c:pt>
                <c:pt idx="442">
                  <c:v>0.70241399999999998</c:v>
                </c:pt>
                <c:pt idx="443">
                  <c:v>0.48925800000000003</c:v>
                </c:pt>
                <c:pt idx="444">
                  <c:v>0.94566600000000001</c:v>
                </c:pt>
                <c:pt idx="445">
                  <c:v>0.3</c:v>
                </c:pt>
                <c:pt idx="446">
                  <c:v>0.30512800000000001</c:v>
                </c:pt>
                <c:pt idx="447">
                  <c:v>0.217199</c:v>
                </c:pt>
                <c:pt idx="448">
                  <c:v>0.258384</c:v>
                </c:pt>
                <c:pt idx="449">
                  <c:v>0.246499</c:v>
                </c:pt>
                <c:pt idx="450">
                  <c:v>0.169626</c:v>
                </c:pt>
                <c:pt idx="451">
                  <c:v>0.145066</c:v>
                </c:pt>
                <c:pt idx="452">
                  <c:v>0.13120100000000001</c:v>
                </c:pt>
                <c:pt idx="453">
                  <c:v>0.134182</c:v>
                </c:pt>
                <c:pt idx="454">
                  <c:v>0.13606799999999999</c:v>
                </c:pt>
                <c:pt idx="455">
                  <c:v>0.17386099999999999</c:v>
                </c:pt>
                <c:pt idx="456">
                  <c:v>0.116713</c:v>
                </c:pt>
                <c:pt idx="457">
                  <c:v>0.136632</c:v>
                </c:pt>
                <c:pt idx="458">
                  <c:v>0.120115</c:v>
                </c:pt>
                <c:pt idx="459">
                  <c:v>0.124822</c:v>
                </c:pt>
                <c:pt idx="460">
                  <c:v>0.124014</c:v>
                </c:pt>
                <c:pt idx="461">
                  <c:v>0.135742</c:v>
                </c:pt>
                <c:pt idx="462">
                  <c:v>0.145507</c:v>
                </c:pt>
                <c:pt idx="463">
                  <c:v>0.50008699999999995</c:v>
                </c:pt>
                <c:pt idx="464">
                  <c:v>3.3314339999999998</c:v>
                </c:pt>
                <c:pt idx="465">
                  <c:v>3.4843459999999999</c:v>
                </c:pt>
                <c:pt idx="466">
                  <c:v>1.0496049999999999</c:v>
                </c:pt>
                <c:pt idx="467">
                  <c:v>0.339173</c:v>
                </c:pt>
                <c:pt idx="468">
                  <c:v>0.16035199999999999</c:v>
                </c:pt>
                <c:pt idx="469">
                  <c:v>0.17202799999999999</c:v>
                </c:pt>
                <c:pt idx="470">
                  <c:v>0.13292599999999999</c:v>
                </c:pt>
                <c:pt idx="471">
                  <c:v>0.14154700000000001</c:v>
                </c:pt>
                <c:pt idx="472">
                  <c:v>0.128411</c:v>
                </c:pt>
                <c:pt idx="473">
                  <c:v>0.11597399999999999</c:v>
                </c:pt>
                <c:pt idx="474">
                  <c:v>0.122089</c:v>
                </c:pt>
                <c:pt idx="475">
                  <c:v>0.139461</c:v>
                </c:pt>
                <c:pt idx="476">
                  <c:v>0.104528</c:v>
                </c:pt>
                <c:pt idx="477">
                  <c:v>0.11572200000000001</c:v>
                </c:pt>
                <c:pt idx="478">
                  <c:v>0.411663</c:v>
                </c:pt>
                <c:pt idx="479">
                  <c:v>0.18218200000000001</c:v>
                </c:pt>
                <c:pt idx="480">
                  <c:v>0.14554</c:v>
                </c:pt>
                <c:pt idx="481">
                  <c:v>0.20649500000000001</c:v>
                </c:pt>
                <c:pt idx="482">
                  <c:v>0.85932699999999995</c:v>
                </c:pt>
                <c:pt idx="483">
                  <c:v>0.97626599999999997</c:v>
                </c:pt>
                <c:pt idx="484">
                  <c:v>1.0495049999999999</c:v>
                </c:pt>
                <c:pt idx="485">
                  <c:v>1.0439879999999999</c:v>
                </c:pt>
                <c:pt idx="486">
                  <c:v>1.5114300000000001</c:v>
                </c:pt>
                <c:pt idx="487">
                  <c:v>0.74707599999999996</c:v>
                </c:pt>
                <c:pt idx="488">
                  <c:v>1.0932299999999999</c:v>
                </c:pt>
                <c:pt idx="489">
                  <c:v>0.26575500000000002</c:v>
                </c:pt>
                <c:pt idx="490">
                  <c:v>0.17246700000000001</c:v>
                </c:pt>
                <c:pt idx="491">
                  <c:v>0.16025300000000001</c:v>
                </c:pt>
                <c:pt idx="492">
                  <c:v>0.14652799999999999</c:v>
                </c:pt>
                <c:pt idx="493">
                  <c:v>0.13663400000000001</c:v>
                </c:pt>
                <c:pt idx="494">
                  <c:v>0.133516</c:v>
                </c:pt>
                <c:pt idx="495">
                  <c:v>0.19364400000000001</c:v>
                </c:pt>
                <c:pt idx="496">
                  <c:v>0.190275</c:v>
                </c:pt>
                <c:pt idx="497">
                  <c:v>0.276781</c:v>
                </c:pt>
                <c:pt idx="498">
                  <c:v>0.30375000000000002</c:v>
                </c:pt>
                <c:pt idx="499">
                  <c:v>0.20400299999999999</c:v>
                </c:pt>
                <c:pt idx="500">
                  <c:v>0.19448599999999999</c:v>
                </c:pt>
                <c:pt idx="501">
                  <c:v>0.19620499999999999</c:v>
                </c:pt>
                <c:pt idx="502">
                  <c:v>0.30408800000000002</c:v>
                </c:pt>
                <c:pt idx="503">
                  <c:v>1</c:v>
                </c:pt>
                <c:pt idx="504">
                  <c:v>0.85289400000000004</c:v>
                </c:pt>
                <c:pt idx="505">
                  <c:v>0.61691499999999999</c:v>
                </c:pt>
                <c:pt idx="506">
                  <c:v>0.31247999999999998</c:v>
                </c:pt>
                <c:pt idx="507">
                  <c:v>0.22555900000000001</c:v>
                </c:pt>
                <c:pt idx="508">
                  <c:v>0.31653300000000001</c:v>
                </c:pt>
                <c:pt idx="509">
                  <c:v>0.65323380225015937</c:v>
                </c:pt>
                <c:pt idx="510">
                  <c:v>0.2407572548556173</c:v>
                </c:pt>
                <c:pt idx="511">
                  <c:v>0.15816731915810367</c:v>
                </c:pt>
                <c:pt idx="512">
                  <c:v>0.28588121920502718</c:v>
                </c:pt>
                <c:pt idx="513">
                  <c:v>0.26333794688826656</c:v>
                </c:pt>
                <c:pt idx="514">
                  <c:v>0.31407523416297123</c:v>
                </c:pt>
                <c:pt idx="515">
                  <c:v>0.30653235823724095</c:v>
                </c:pt>
                <c:pt idx="516">
                  <c:v>0.19204829997025605</c:v>
                </c:pt>
                <c:pt idx="517">
                  <c:v>0.17262350677924077</c:v>
                </c:pt>
                <c:pt idx="518">
                  <c:v>0.1832569547122527</c:v>
                </c:pt>
                <c:pt idx="519">
                  <c:v>0.20470301452030124</c:v>
                </c:pt>
                <c:pt idx="520">
                  <c:v>0.20841380154339428</c:v>
                </c:pt>
                <c:pt idx="521">
                  <c:v>0.26801221599322322</c:v>
                </c:pt>
                <c:pt idx="522">
                  <c:v>0.18098343095789074</c:v>
                </c:pt>
                <c:pt idx="523">
                  <c:v>0.54831983670355711</c:v>
                </c:pt>
                <c:pt idx="524">
                  <c:v>0.80421712103647558</c:v>
                </c:pt>
                <c:pt idx="525">
                  <c:v>0.79445989659763472</c:v>
                </c:pt>
                <c:pt idx="526">
                  <c:v>0.77444249504273088</c:v>
                </c:pt>
                <c:pt idx="527">
                  <c:v>1.3680264919995002</c:v>
                </c:pt>
                <c:pt idx="528">
                  <c:v>0.24799531374672223</c:v>
                </c:pt>
                <c:pt idx="529">
                  <c:v>0.20438020424670628</c:v>
                </c:pt>
                <c:pt idx="530">
                  <c:v>0.2</c:v>
                </c:pt>
                <c:pt idx="531">
                  <c:v>0.16</c:v>
                </c:pt>
                <c:pt idx="532">
                  <c:v>0.23</c:v>
                </c:pt>
                <c:pt idx="533">
                  <c:v>0.19</c:v>
                </c:pt>
                <c:pt idx="534">
                  <c:v>0.21</c:v>
                </c:pt>
                <c:pt idx="535">
                  <c:v>0.14000000000000001</c:v>
                </c:pt>
                <c:pt idx="536">
                  <c:v>0.22</c:v>
                </c:pt>
                <c:pt idx="537">
                  <c:v>0.24</c:v>
                </c:pt>
                <c:pt idx="538">
                  <c:v>0.22</c:v>
                </c:pt>
                <c:pt idx="539">
                  <c:v>0.18</c:v>
                </c:pt>
                <c:pt idx="540">
                  <c:v>0.18</c:v>
                </c:pt>
                <c:pt idx="541">
                  <c:v>0.17</c:v>
                </c:pt>
                <c:pt idx="542">
                  <c:v>0.12</c:v>
                </c:pt>
                <c:pt idx="543">
                  <c:v>0.52</c:v>
                </c:pt>
                <c:pt idx="544">
                  <c:v>0.64</c:v>
                </c:pt>
                <c:pt idx="545">
                  <c:v>0.57999999999999996</c:v>
                </c:pt>
                <c:pt idx="546">
                  <c:v>0.15</c:v>
                </c:pt>
                <c:pt idx="547">
                  <c:v>0.12</c:v>
                </c:pt>
                <c:pt idx="548">
                  <c:v>0.20543557242937374</c:v>
                </c:pt>
                <c:pt idx="549">
                  <c:v>0.19153057688980957</c:v>
                </c:pt>
                <c:pt idx="550">
                  <c:v>0.17</c:v>
                </c:pt>
                <c:pt idx="551">
                  <c:v>0.1409829899630734</c:v>
                </c:pt>
                <c:pt idx="552">
                  <c:v>0.14702268408935909</c:v>
                </c:pt>
                <c:pt idx="553">
                  <c:v>0.16074005026652369</c:v>
                </c:pt>
                <c:pt idx="554">
                  <c:v>0.14190170492507478</c:v>
                </c:pt>
                <c:pt idx="555">
                  <c:v>0.31296765345529975</c:v>
                </c:pt>
                <c:pt idx="556">
                  <c:v>0.17096774427963485</c:v>
                </c:pt>
                <c:pt idx="557">
                  <c:v>0.20394198371116448</c:v>
                </c:pt>
                <c:pt idx="558">
                  <c:v>0.20586021485915565</c:v>
                </c:pt>
                <c:pt idx="559">
                  <c:v>0.77123633400003211</c:v>
                </c:pt>
                <c:pt idx="560">
                  <c:v>0.17025769772601823</c:v>
                </c:pt>
                <c:pt idx="561">
                  <c:v>0.1301412827561628</c:v>
                </c:pt>
                <c:pt idx="562">
                  <c:v>0.16906537419234702</c:v>
                </c:pt>
                <c:pt idx="563">
                  <c:v>0.41529237995779911</c:v>
                </c:pt>
                <c:pt idx="564">
                  <c:v>0.26982385450573143</c:v>
                </c:pt>
                <c:pt idx="565">
                  <c:v>0.47393554954279282</c:v>
                </c:pt>
                <c:pt idx="566">
                  <c:v>0.6662162119366174</c:v>
                </c:pt>
                <c:pt idx="567">
                  <c:v>0.13759537440714911</c:v>
                </c:pt>
                <c:pt idx="568">
                  <c:v>0.16355900000000001</c:v>
                </c:pt>
                <c:pt idx="569">
                  <c:v>0.21</c:v>
                </c:pt>
                <c:pt idx="570">
                  <c:v>0.20118121549188589</c:v>
                </c:pt>
                <c:pt idx="571">
                  <c:v>0.12441501451601504</c:v>
                </c:pt>
                <c:pt idx="572">
                  <c:v>0.15300920322264908</c:v>
                </c:pt>
                <c:pt idx="573">
                  <c:v>0.15456584136298229</c:v>
                </c:pt>
                <c:pt idx="574">
                  <c:v>0.29156899862664931</c:v>
                </c:pt>
                <c:pt idx="575">
                  <c:v>0.12894412056002105</c:v>
                </c:pt>
                <c:pt idx="576">
                  <c:v>0.25</c:v>
                </c:pt>
                <c:pt idx="577">
                  <c:v>0.1895037817503083</c:v>
                </c:pt>
                <c:pt idx="578">
                  <c:v>0.15736842171712795</c:v>
                </c:pt>
                <c:pt idx="579">
                  <c:v>0.22177532827598739</c:v>
                </c:pt>
                <c:pt idx="580">
                  <c:v>0.18619893490401024</c:v>
                </c:pt>
                <c:pt idx="581">
                  <c:v>0.17191797207913684</c:v>
                </c:pt>
                <c:pt idx="582">
                  <c:v>0.33404479194257392</c:v>
                </c:pt>
                <c:pt idx="583">
                  <c:v>4.7848979773585825</c:v>
                </c:pt>
                <c:pt idx="584">
                  <c:v>4.086579432591753</c:v>
                </c:pt>
                <c:pt idx="585">
                  <c:v>3.3841388425795498</c:v>
                </c:pt>
                <c:pt idx="586">
                  <c:v>2.0142208474416718</c:v>
                </c:pt>
                <c:pt idx="587">
                  <c:v>1.9330133271384367</c:v>
                </c:pt>
                <c:pt idx="588">
                  <c:v>0.29000410960118339</c:v>
                </c:pt>
                <c:pt idx="589">
                  <c:v>0.17787456289399373</c:v>
                </c:pt>
                <c:pt idx="590">
                  <c:v>0.17665526702972267</c:v>
                </c:pt>
                <c:pt idx="591">
                  <c:v>0.45708331746115766</c:v>
                </c:pt>
                <c:pt idx="592">
                  <c:v>0.68337150300463834</c:v>
                </c:pt>
                <c:pt idx="593">
                  <c:v>0.98001336754471569</c:v>
                </c:pt>
                <c:pt idx="594">
                  <c:v>0.53003785103261791</c:v>
                </c:pt>
                <c:pt idx="595">
                  <c:v>0.76267954326641341</c:v>
                </c:pt>
                <c:pt idx="596">
                  <c:v>0.67599835743805436</c:v>
                </c:pt>
                <c:pt idx="597">
                  <c:v>0.93034341977165746</c:v>
                </c:pt>
                <c:pt idx="598">
                  <c:v>0.78055921830432329</c:v>
                </c:pt>
                <c:pt idx="599">
                  <c:v>0.47403667976364644</c:v>
                </c:pt>
                <c:pt idx="600">
                  <c:v>0.41001762186058949</c:v>
                </c:pt>
                <c:pt idx="601">
                  <c:v>0.24054335907102908</c:v>
                </c:pt>
                <c:pt idx="602">
                  <c:v>0.36332913213979712</c:v>
                </c:pt>
                <c:pt idx="603">
                  <c:v>0.41293348507899524</c:v>
                </c:pt>
                <c:pt idx="604">
                  <c:v>0.4450502317581399</c:v>
                </c:pt>
                <c:pt idx="605">
                  <c:v>1.2443767007835882</c:v>
                </c:pt>
                <c:pt idx="606">
                  <c:v>1.1146859221063266</c:v>
                </c:pt>
                <c:pt idx="607">
                  <c:v>1.4898164229011097</c:v>
                </c:pt>
                <c:pt idx="608">
                  <c:v>1.634553513945421</c:v>
                </c:pt>
                <c:pt idx="609">
                  <c:v>0.39085076141020469</c:v>
                </c:pt>
                <c:pt idx="610">
                  <c:v>0.30043579505695017</c:v>
                </c:pt>
                <c:pt idx="611">
                  <c:v>0.29946702822332005</c:v>
                </c:pt>
                <c:pt idx="612">
                  <c:v>0.37266305270640537</c:v>
                </c:pt>
                <c:pt idx="613">
                  <c:v>0.32011876459200139</c:v>
                </c:pt>
                <c:pt idx="614">
                  <c:v>0.38023179714147076</c:v>
                </c:pt>
                <c:pt idx="615">
                  <c:v>0.9463116241706947</c:v>
                </c:pt>
                <c:pt idx="616">
                  <c:v>1.1997010594272457</c:v>
                </c:pt>
                <c:pt idx="617">
                  <c:v>0.58514050434180298</c:v>
                </c:pt>
                <c:pt idx="618">
                  <c:v>0.46014738154278217</c:v>
                </c:pt>
                <c:pt idx="619">
                  <c:v>0.46242047985129375</c:v>
                </c:pt>
                <c:pt idx="620">
                  <c:v>0.58089128549858871</c:v>
                </c:pt>
                <c:pt idx="621">
                  <c:v>0.66496849190255136</c:v>
                </c:pt>
                <c:pt idx="622">
                  <c:v>0.4316655993990538</c:v>
                </c:pt>
                <c:pt idx="623">
                  <c:v>0.50222336911898369</c:v>
                </c:pt>
                <c:pt idx="624">
                  <c:v>0.37497418663773358</c:v>
                </c:pt>
                <c:pt idx="625">
                  <c:v>0.56462689958445944</c:v>
                </c:pt>
                <c:pt idx="626">
                  <c:v>0.87999998833271076</c:v>
                </c:pt>
                <c:pt idx="627">
                  <c:v>1.7082789093702246</c:v>
                </c:pt>
                <c:pt idx="628">
                  <c:v>2.495371019153815</c:v>
                </c:pt>
                <c:pt idx="629">
                  <c:v>2.630244096052555</c:v>
                </c:pt>
                <c:pt idx="630">
                  <c:v>0.68655678426427103</c:v>
                </c:pt>
                <c:pt idx="631">
                  <c:v>0.38038567482674179</c:v>
                </c:pt>
                <c:pt idx="632">
                  <c:v>0.40121681006250853</c:v>
                </c:pt>
                <c:pt idx="633">
                  <c:v>0.60177952614612507</c:v>
                </c:pt>
                <c:pt idx="634">
                  <c:v>0.75073306454449229</c:v>
                </c:pt>
                <c:pt idx="635">
                  <c:v>0.41316533481243112</c:v>
                </c:pt>
                <c:pt idx="636">
                  <c:v>0.44228265032152481</c:v>
                </c:pt>
                <c:pt idx="637">
                  <c:v>0.33824748466172755</c:v>
                </c:pt>
                <c:pt idx="638">
                  <c:v>0.9677634074853424</c:v>
                </c:pt>
                <c:pt idx="639">
                  <c:v>0.89849698756406116</c:v>
                </c:pt>
                <c:pt idx="640">
                  <c:v>0.58037949965056346</c:v>
                </c:pt>
                <c:pt idx="641">
                  <c:v>0.85848503190147452</c:v>
                </c:pt>
                <c:pt idx="642">
                  <c:v>0.88353207125083377</c:v>
                </c:pt>
                <c:pt idx="643">
                  <c:v>0.81104352626905973</c:v>
                </c:pt>
                <c:pt idx="644">
                  <c:v>1.9979566541376095</c:v>
                </c:pt>
                <c:pt idx="645">
                  <c:v>1.2020964590667811</c:v>
                </c:pt>
                <c:pt idx="646">
                  <c:v>1.8373335495646461</c:v>
                </c:pt>
                <c:pt idx="647">
                  <c:v>1</c:v>
                </c:pt>
                <c:pt idx="648">
                  <c:v>5.4910013700860976</c:v>
                </c:pt>
                <c:pt idx="649">
                  <c:v>5.1802164619473938</c:v>
                </c:pt>
                <c:pt idx="650">
                  <c:v>5.6413912499711518</c:v>
                </c:pt>
                <c:pt idx="651">
                  <c:v>1.8072676370932217</c:v>
                </c:pt>
                <c:pt idx="652">
                  <c:v>0.75883252178174387</c:v>
                </c:pt>
                <c:pt idx="653">
                  <c:v>0.74380726947322018</c:v>
                </c:pt>
                <c:pt idx="654">
                  <c:v>0.83357800000000004</c:v>
                </c:pt>
                <c:pt idx="655">
                  <c:v>1.6946699999999999</c:v>
                </c:pt>
                <c:pt idx="656">
                  <c:v>2.7783410000000002</c:v>
                </c:pt>
                <c:pt idx="657">
                  <c:v>2.9428109999999998</c:v>
                </c:pt>
                <c:pt idx="658">
                  <c:v>2.403521</c:v>
                </c:pt>
                <c:pt idx="659">
                  <c:v>0.98109500000000005</c:v>
                </c:pt>
                <c:pt idx="660">
                  <c:v>0.85232799999999997</c:v>
                </c:pt>
                <c:pt idx="661">
                  <c:v>0.59629500000000002</c:v>
                </c:pt>
                <c:pt idx="662">
                  <c:v>0.82337400000000005</c:v>
                </c:pt>
                <c:pt idx="663">
                  <c:v>0.80550200000000005</c:v>
                </c:pt>
                <c:pt idx="664">
                  <c:v>1.4760500000000001</c:v>
                </c:pt>
                <c:pt idx="665">
                  <c:v>1.073736</c:v>
                </c:pt>
                <c:pt idx="666">
                  <c:v>1.4474880000000001</c:v>
                </c:pt>
                <c:pt idx="667">
                  <c:v>1.5960920000000001</c:v>
                </c:pt>
                <c:pt idx="668">
                  <c:v>1.1361790000000001</c:v>
                </c:pt>
                <c:pt idx="669">
                  <c:v>2.9500069999999998</c:v>
                </c:pt>
                <c:pt idx="670">
                  <c:v>3.1156160000000002</c:v>
                </c:pt>
                <c:pt idx="671">
                  <c:v>3.1712030000000002</c:v>
                </c:pt>
                <c:pt idx="672">
                  <c:v>1.7507490000000001</c:v>
                </c:pt>
                <c:pt idx="673">
                  <c:v>1.4947250000000001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23392"/>
        <c:axId val="39724928"/>
      </c:lineChart>
      <c:dateAx>
        <c:axId val="39723392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39724928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9724928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39723392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6175621028307338"/>
          <c:y val="0.91366918235566574"/>
          <c:w val="0.67186597342576537"/>
          <c:h val="7.529775041095643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51706036745403E-2"/>
          <c:y val="5.0925925925925923E-2"/>
          <c:w val="0.80028888545794519"/>
          <c:h val="0.6655440428180347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2.3.7'!$F$4</c:f>
              <c:strCache>
                <c:ptCount val="1"/>
                <c:pt idx="0">
                  <c:v>Совокупный объем торгов ГЦБ, млрд. тг. (правая ось)</c:v>
                </c:pt>
              </c:strCache>
            </c:strRef>
          </c:tx>
          <c:invertIfNegative val="0"/>
          <c:cat>
            <c:numRef>
              <c:f>'График 2.3.7'!$B$5:$B$26</c:f>
              <c:numCache>
                <c:formatCode>mmm\-yy</c:formatCode>
                <c:ptCount val="2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</c:numCache>
            </c:numRef>
          </c:cat>
          <c:val>
            <c:numRef>
              <c:f>'График 2.3.7'!$F$5:$F$26</c:f>
              <c:numCache>
                <c:formatCode>_(* #,##0.00_);[Blue]_(* \-#,##0.00_);_(* ""??_);_(@_)</c:formatCode>
                <c:ptCount val="22"/>
                <c:pt idx="0">
                  <c:v>31.875948092000002</c:v>
                </c:pt>
                <c:pt idx="1">
                  <c:v>72.458968479960006</c:v>
                </c:pt>
                <c:pt idx="2">
                  <c:v>121.01005295165001</c:v>
                </c:pt>
                <c:pt idx="3">
                  <c:v>83.267690530679999</c:v>
                </c:pt>
                <c:pt idx="4">
                  <c:v>63.302721398740005</c:v>
                </c:pt>
                <c:pt idx="5">
                  <c:v>83.163676791290001</c:v>
                </c:pt>
                <c:pt idx="6">
                  <c:v>71.464872471139998</c:v>
                </c:pt>
                <c:pt idx="7">
                  <c:v>94.536313676169996</c:v>
                </c:pt>
                <c:pt idx="8">
                  <c:v>82.829334109290002</c:v>
                </c:pt>
                <c:pt idx="9">
                  <c:v>100.99950407159</c:v>
                </c:pt>
                <c:pt idx="10">
                  <c:v>78.406577235390003</c:v>
                </c:pt>
                <c:pt idx="11">
                  <c:v>91.648077827009999</c:v>
                </c:pt>
                <c:pt idx="12">
                  <c:v>61.747990377000001</c:v>
                </c:pt>
                <c:pt idx="13">
                  <c:v>71.260210894590003</c:v>
                </c:pt>
                <c:pt idx="14">
                  <c:v>96.475316762000006</c:v>
                </c:pt>
                <c:pt idx="15">
                  <c:v>92.671125652409998</c:v>
                </c:pt>
                <c:pt idx="16">
                  <c:v>126.99461890638</c:v>
                </c:pt>
                <c:pt idx="17">
                  <c:v>91.300011877740005</c:v>
                </c:pt>
                <c:pt idx="18">
                  <c:v>80.511406922810011</c:v>
                </c:pt>
                <c:pt idx="19">
                  <c:v>74.276594646949988</c:v>
                </c:pt>
                <c:pt idx="20">
                  <c:v>103.70490035979002</c:v>
                </c:pt>
                <c:pt idx="21">
                  <c:v>183.08170959523002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03136"/>
        <c:axId val="39801216"/>
      </c:barChart>
      <c:lineChart>
        <c:grouping val="standard"/>
        <c:varyColors val="0"/>
        <c:ser>
          <c:idx val="0"/>
          <c:order val="0"/>
          <c:tx>
            <c:strRef>
              <c:f>'График 2.3.7'!$C$4</c:f>
              <c:strCache>
                <c:ptCount val="1"/>
                <c:pt idx="0">
                  <c:v>Доходность краткосрочных ГЦБ, в %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2.3.7'!$B$5:$B$26</c:f>
              <c:numCache>
                <c:formatCode>mmm\-yy</c:formatCode>
                <c:ptCount val="2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</c:numCache>
            </c:numRef>
          </c:cat>
          <c:val>
            <c:numRef>
              <c:f>'График 2.3.7'!$C$5:$C$26</c:f>
              <c:numCache>
                <c:formatCode>_(* #,##0.00_);[Blue]_(* \-#,##0.00_);_(* ""??_);_(@_)</c:formatCode>
                <c:ptCount val="22"/>
                <c:pt idx="0">
                  <c:v>1.72</c:v>
                </c:pt>
                <c:pt idx="1">
                  <c:v>1.64</c:v>
                </c:pt>
                <c:pt idx="2">
                  <c:v>1.57</c:v>
                </c:pt>
                <c:pt idx="3">
                  <c:v>1.62</c:v>
                </c:pt>
                <c:pt idx="4">
                  <c:v>1.645</c:v>
                </c:pt>
                <c:pt idx="5">
                  <c:v>1.67</c:v>
                </c:pt>
                <c:pt idx="6">
                  <c:v>1.6000000000000003</c:v>
                </c:pt>
                <c:pt idx="7">
                  <c:v>1.6000000000000003</c:v>
                </c:pt>
                <c:pt idx="8">
                  <c:v>1.6000000000000003</c:v>
                </c:pt>
                <c:pt idx="9">
                  <c:v>1.6</c:v>
                </c:pt>
                <c:pt idx="10">
                  <c:v>1.66</c:v>
                </c:pt>
                <c:pt idx="11">
                  <c:v>1.62</c:v>
                </c:pt>
                <c:pt idx="12">
                  <c:v>2.02</c:v>
                </c:pt>
                <c:pt idx="13">
                  <c:v>2.04</c:v>
                </c:pt>
                <c:pt idx="14">
                  <c:v>1.9849999999999999</c:v>
                </c:pt>
                <c:pt idx="15">
                  <c:v>1.93</c:v>
                </c:pt>
                <c:pt idx="16">
                  <c:v>2.13</c:v>
                </c:pt>
                <c:pt idx="17">
                  <c:v>2.085</c:v>
                </c:pt>
                <c:pt idx="18">
                  <c:v>2.04</c:v>
                </c:pt>
                <c:pt idx="19">
                  <c:v>2.0159455480858197</c:v>
                </c:pt>
                <c:pt idx="20">
                  <c:v>2.3090037420407565</c:v>
                </c:pt>
                <c:pt idx="21">
                  <c:v>2.6020619359956934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2.3.7'!$D$4</c:f>
              <c:strCache>
                <c:ptCount val="1"/>
                <c:pt idx="0">
                  <c:v>Доходность среднесрочных ГЦБ, в %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2.3.7'!$B$5:$B$26</c:f>
              <c:numCache>
                <c:formatCode>mmm\-yy</c:formatCode>
                <c:ptCount val="2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</c:numCache>
            </c:numRef>
          </c:cat>
          <c:val>
            <c:numRef>
              <c:f>'График 2.3.7'!$D$5:$D$26</c:f>
              <c:numCache>
                <c:formatCode>_(* #,##0.00_);[Blue]_(* \-#,##0.00_);_(* ""??_);_(@_)</c:formatCode>
                <c:ptCount val="22"/>
                <c:pt idx="0">
                  <c:v>3.3272249999999985</c:v>
                </c:pt>
                <c:pt idx="1">
                  <c:v>3.3272249999999985</c:v>
                </c:pt>
                <c:pt idx="2">
                  <c:v>3.3272249999999985</c:v>
                </c:pt>
                <c:pt idx="3">
                  <c:v>2.262656249999992</c:v>
                </c:pt>
                <c:pt idx="4">
                  <c:v>3.2255999999999996</c:v>
                </c:pt>
                <c:pt idx="5">
                  <c:v>3.5308499999999934</c:v>
                </c:pt>
                <c:pt idx="6">
                  <c:v>3.8360999999999872</c:v>
                </c:pt>
                <c:pt idx="7">
                  <c:v>3.2764062500000368</c:v>
                </c:pt>
                <c:pt idx="8">
                  <c:v>3.1240250000000174</c:v>
                </c:pt>
                <c:pt idx="9">
                  <c:v>2.0100000000000051</c:v>
                </c:pt>
                <c:pt idx="10">
                  <c:v>3.0224999999999795</c:v>
                </c:pt>
                <c:pt idx="11">
                  <c:v>3.1240250000000174</c:v>
                </c:pt>
                <c:pt idx="12">
                  <c:v>3.5306250000000143</c:v>
                </c:pt>
                <c:pt idx="13">
                  <c:v>3.8360999999999876</c:v>
                </c:pt>
                <c:pt idx="14">
                  <c:v>4.0510203211451197</c:v>
                </c:pt>
                <c:pt idx="15">
                  <c:v>2.0100000000000051</c:v>
                </c:pt>
                <c:pt idx="16">
                  <c:v>3.5306250000000148</c:v>
                </c:pt>
                <c:pt idx="17">
                  <c:v>4.2440999999999738</c:v>
                </c:pt>
                <c:pt idx="18">
                  <c:v>4.2422668444564291</c:v>
                </c:pt>
                <c:pt idx="19">
                  <c:v>3.9375387941521756</c:v>
                </c:pt>
                <c:pt idx="20">
                  <c:v>4.5945019313455537</c:v>
                </c:pt>
                <c:pt idx="21">
                  <c:v>5.5607034810636389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2.3.7'!$E$4</c:f>
              <c:strCache>
                <c:ptCount val="1"/>
                <c:pt idx="0">
                  <c:v>Доходность долгосрочных ГЦБ, в %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2.3.7'!$B$5:$B$26</c:f>
              <c:numCache>
                <c:formatCode>mmm\-yy</c:formatCode>
                <c:ptCount val="2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</c:numCache>
            </c:numRef>
          </c:cat>
          <c:val>
            <c:numRef>
              <c:f>'График 2.3.7'!$E$5:$E$26</c:f>
              <c:numCache>
                <c:formatCode>_(* #,##0.00_);[Blue]_(* \-#,##0.00_);_(* ""??_);_(@_)</c:formatCode>
                <c:ptCount val="22"/>
                <c:pt idx="0">
                  <c:v>5.1500000000000057</c:v>
                </c:pt>
                <c:pt idx="1">
                  <c:v>4.758052938803603</c:v>
                </c:pt>
                <c:pt idx="2">
                  <c:v>4.3661058776072004</c:v>
                </c:pt>
                <c:pt idx="3">
                  <c:v>5.2999999999999972</c:v>
                </c:pt>
                <c:pt idx="4">
                  <c:v>4.5441457001535719</c:v>
                </c:pt>
                <c:pt idx="5">
                  <c:v>4.8523950249222372</c:v>
                </c:pt>
                <c:pt idx="6">
                  <c:v>4.9700000000000131</c:v>
                </c:pt>
                <c:pt idx="7">
                  <c:v>4.9400304440684408</c:v>
                </c:pt>
                <c:pt idx="8">
                  <c:v>4.4577200225182958</c:v>
                </c:pt>
                <c:pt idx="9">
                  <c:v>5.2316568056160504</c:v>
                </c:pt>
                <c:pt idx="10">
                  <c:v>5</c:v>
                </c:pt>
                <c:pt idx="11">
                  <c:v>5.1641095529688386</c:v>
                </c:pt>
                <c:pt idx="12">
                  <c:v>5.1689113893835685</c:v>
                </c:pt>
                <c:pt idx="13">
                  <c:v>5.3137784962359218</c:v>
                </c:pt>
                <c:pt idx="14">
                  <c:v>5.4266666666666623</c:v>
                </c:pt>
                <c:pt idx="15">
                  <c:v>5.3260869565217392</c:v>
                </c:pt>
                <c:pt idx="16">
                  <c:v>4.9473430996527981</c:v>
                </c:pt>
                <c:pt idx="17">
                  <c:v>4.8930093126175294</c:v>
                </c:pt>
                <c:pt idx="18">
                  <c:v>5.1583771148231303</c:v>
                </c:pt>
                <c:pt idx="19">
                  <c:v>5.0017619036773109</c:v>
                </c:pt>
                <c:pt idx="20">
                  <c:v>5.6393888032941923</c:v>
                </c:pt>
                <c:pt idx="21">
                  <c:v>6.1374286374829836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77024"/>
        <c:axId val="39778560"/>
      </c:lineChart>
      <c:dateAx>
        <c:axId val="39777024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nextTo"/>
        <c:crossAx val="39778560"/>
        <c:crosses val="autoZero"/>
        <c:auto val="1"/>
        <c:lblOffset val="100"/>
        <c:baseTimeUnit val="months"/>
        <c:majorUnit val="3"/>
        <c:majorTimeUnit val="months"/>
      </c:dateAx>
      <c:valAx>
        <c:axId val="3977856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>
            <c:manualLayout>
              <c:xMode val="edge"/>
              <c:yMode val="edge"/>
              <c:x val="2.2224409448818898E-3"/>
              <c:y val="0.3599635462233887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9777024"/>
        <c:crosses val="autoZero"/>
        <c:crossBetween val="between"/>
      </c:valAx>
      <c:valAx>
        <c:axId val="39801216"/>
        <c:scaling>
          <c:orientation val="minMax"/>
          <c:max val="21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0.96657713148759627"/>
              <c:y val="0.2887601846551477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9803136"/>
        <c:crosses val="max"/>
        <c:crossBetween val="between"/>
        <c:majorUnit val="30"/>
      </c:valAx>
      <c:dateAx>
        <c:axId val="398031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9801216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9.9737532808399001E-3"/>
          <c:y val="0.816026844176171"/>
          <c:w val="0.99002624671916006"/>
          <c:h val="0.1667965618409792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66250430817356E-2"/>
          <c:y val="5.0925925925925923E-2"/>
          <c:w val="0.830653410747899"/>
          <c:h val="0.58566048879453037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'График 2.3.8'!$F$4</c:f>
              <c:strCache>
                <c:ptCount val="1"/>
                <c:pt idx="0">
                  <c:v>Объем сделок USD_TOD, млрд. тг. (правая ось)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'График 2.3.8'!$F$5:$F$48</c:f>
              <c:numCache>
                <c:formatCode>0.00</c:formatCode>
                <c:ptCount val="44"/>
                <c:pt idx="0">
                  <c:v>23.442354000000002</c:v>
                </c:pt>
                <c:pt idx="1">
                  <c:v>36.277417999999997</c:v>
                </c:pt>
                <c:pt idx="2">
                  <c:v>21.267150999999998</c:v>
                </c:pt>
                <c:pt idx="3">
                  <c:v>43.860612000000003</c:v>
                </c:pt>
                <c:pt idx="4">
                  <c:v>10.2283495</c:v>
                </c:pt>
                <c:pt idx="5">
                  <c:v>34.834900500000003</c:v>
                </c:pt>
                <c:pt idx="6">
                  <c:v>15.741120499999999</c:v>
                </c:pt>
                <c:pt idx="7">
                  <c:v>20.329789000000002</c:v>
                </c:pt>
                <c:pt idx="8">
                  <c:v>22.428518</c:v>
                </c:pt>
                <c:pt idx="9">
                  <c:v>31.404209999999999</c:v>
                </c:pt>
                <c:pt idx="10">
                  <c:v>14.141087499999999</c:v>
                </c:pt>
                <c:pt idx="11">
                  <c:v>59.673203999999998</c:v>
                </c:pt>
                <c:pt idx="12">
                  <c:v>20.765065</c:v>
                </c:pt>
                <c:pt idx="13">
                  <c:v>23.769432999999999</c:v>
                </c:pt>
                <c:pt idx="14">
                  <c:v>61.208162000000002</c:v>
                </c:pt>
                <c:pt idx="15">
                  <c:v>42.764803999999998</c:v>
                </c:pt>
                <c:pt idx="16">
                  <c:v>60.295051000000001</c:v>
                </c:pt>
                <c:pt idx="17">
                  <c:v>16.349905</c:v>
                </c:pt>
                <c:pt idx="18">
                  <c:v>43.1154285</c:v>
                </c:pt>
                <c:pt idx="19">
                  <c:v>21.452005499999999</c:v>
                </c:pt>
                <c:pt idx="22" formatCode="0">
                  <c:v>41.521006499999999</c:v>
                </c:pt>
                <c:pt idx="23" formatCode="0">
                  <c:v>30.841308000000001</c:v>
                </c:pt>
                <c:pt idx="24" formatCode="0">
                  <c:v>51.227013999999997</c:v>
                </c:pt>
                <c:pt idx="25" formatCode="0">
                  <c:v>21.110182999999999</c:v>
                </c:pt>
                <c:pt idx="26" formatCode="0">
                  <c:v>29.353885999999999</c:v>
                </c:pt>
                <c:pt idx="27" formatCode="0">
                  <c:v>16.323048</c:v>
                </c:pt>
                <c:pt idx="28" formatCode="0">
                  <c:v>33.580897499999999</c:v>
                </c:pt>
                <c:pt idx="29" formatCode="0">
                  <c:v>40.558089000000002</c:v>
                </c:pt>
                <c:pt idx="30" formatCode="0">
                  <c:v>33.609820999999997</c:v>
                </c:pt>
                <c:pt idx="31" formatCode="0">
                  <c:v>30.1872285</c:v>
                </c:pt>
                <c:pt idx="32" formatCode="0">
                  <c:v>58.928013</c:v>
                </c:pt>
                <c:pt idx="33" formatCode="0">
                  <c:v>33.509267999999999</c:v>
                </c:pt>
                <c:pt idx="34" formatCode="0">
                  <c:v>42.865154500000003</c:v>
                </c:pt>
                <c:pt idx="35" formatCode="0">
                  <c:v>24.935417000000001</c:v>
                </c:pt>
                <c:pt idx="36" formatCode="0">
                  <c:v>24.016019</c:v>
                </c:pt>
                <c:pt idx="37" formatCode="0">
                  <c:v>82.820757</c:v>
                </c:pt>
                <c:pt idx="38" formatCode="0">
                  <c:v>108.771649</c:v>
                </c:pt>
                <c:pt idx="39" formatCode="0">
                  <c:v>52.863368000000001</c:v>
                </c:pt>
                <c:pt idx="40" formatCode="0">
                  <c:v>48.810904000000001</c:v>
                </c:pt>
                <c:pt idx="41" formatCode="0">
                  <c:v>27.760474500000001</c:v>
                </c:pt>
                <c:pt idx="42" formatCode="0">
                  <c:v>19.612077500000002</c:v>
                </c:pt>
                <c:pt idx="43" formatCode="0">
                  <c:v>54.721633500000003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551168"/>
        <c:axId val="40532608"/>
      </c:barChart>
      <c:lineChart>
        <c:grouping val="standard"/>
        <c:varyColors val="0"/>
        <c:ser>
          <c:idx val="0"/>
          <c:order val="0"/>
          <c:tx>
            <c:strRef>
              <c:f>'График 2.3.8'!$D$4</c:f>
              <c:strCache>
                <c:ptCount val="1"/>
                <c:pt idx="0">
                  <c:v>Средневзвешанная ставка по Repo 1D, в %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multiLvlStrRef>
              <c:f>'График 2.3.8'!$B$5:$C$48</c:f>
              <c:multiLvlStrCache>
                <c:ptCount val="44"/>
                <c:lvl>
                  <c:pt idx="0">
                    <c:v>02.05.12</c:v>
                  </c:pt>
                  <c:pt idx="1">
                    <c:v>03.05.12</c:v>
                  </c:pt>
                  <c:pt idx="2">
                    <c:v>04.05.12</c:v>
                  </c:pt>
                  <c:pt idx="3">
                    <c:v>07.05.12</c:v>
                  </c:pt>
                  <c:pt idx="4">
                    <c:v>08.05.12</c:v>
                  </c:pt>
                  <c:pt idx="5">
                    <c:v>10.05.12</c:v>
                  </c:pt>
                  <c:pt idx="6">
                    <c:v>11.05.12</c:v>
                  </c:pt>
                  <c:pt idx="7">
                    <c:v>14.05.12</c:v>
                  </c:pt>
                  <c:pt idx="8">
                    <c:v>15.05.12</c:v>
                  </c:pt>
                  <c:pt idx="9">
                    <c:v>16.05.12</c:v>
                  </c:pt>
                  <c:pt idx="10">
                    <c:v>17.05.12</c:v>
                  </c:pt>
                  <c:pt idx="11">
                    <c:v>18.05.12</c:v>
                  </c:pt>
                  <c:pt idx="12">
                    <c:v>21.05.12</c:v>
                  </c:pt>
                  <c:pt idx="13">
                    <c:v>22.05.12</c:v>
                  </c:pt>
                  <c:pt idx="14">
                    <c:v>23.05.12</c:v>
                  </c:pt>
                  <c:pt idx="15">
                    <c:v>24.05.12</c:v>
                  </c:pt>
                  <c:pt idx="16">
                    <c:v>25.05.12</c:v>
                  </c:pt>
                  <c:pt idx="17">
                    <c:v>29.05.12</c:v>
                  </c:pt>
                  <c:pt idx="18">
                    <c:v>30.05.12</c:v>
                  </c:pt>
                  <c:pt idx="19">
                    <c:v>31.05.12</c:v>
                  </c:pt>
                  <c:pt idx="22">
                    <c:v>01.08.12</c:v>
                  </c:pt>
                  <c:pt idx="23">
                    <c:v>02.08.12</c:v>
                  </c:pt>
                  <c:pt idx="24">
                    <c:v>03.08.12</c:v>
                  </c:pt>
                  <c:pt idx="25">
                    <c:v>06.08.12</c:v>
                  </c:pt>
                  <c:pt idx="26">
                    <c:v>07.08.12</c:v>
                  </c:pt>
                  <c:pt idx="27">
                    <c:v>08.08.12</c:v>
                  </c:pt>
                  <c:pt idx="28">
                    <c:v>09.08.12</c:v>
                  </c:pt>
                  <c:pt idx="29">
                    <c:v>10.08.12</c:v>
                  </c:pt>
                  <c:pt idx="30">
                    <c:v>13.08.12</c:v>
                  </c:pt>
                  <c:pt idx="31">
                    <c:v>14.08.12</c:v>
                  </c:pt>
                  <c:pt idx="32">
                    <c:v>15.08.12</c:v>
                  </c:pt>
                  <c:pt idx="33">
                    <c:v>16.08.12</c:v>
                  </c:pt>
                  <c:pt idx="34">
                    <c:v>17.08.12</c:v>
                  </c:pt>
                  <c:pt idx="35">
                    <c:v>20.08.12</c:v>
                  </c:pt>
                  <c:pt idx="36">
                    <c:v>21.08.12</c:v>
                  </c:pt>
                  <c:pt idx="37">
                    <c:v>22.08.12</c:v>
                  </c:pt>
                  <c:pt idx="38">
                    <c:v>23.08.12</c:v>
                  </c:pt>
                  <c:pt idx="39">
                    <c:v>24.08.12</c:v>
                  </c:pt>
                  <c:pt idx="40">
                    <c:v>27.08.12</c:v>
                  </c:pt>
                  <c:pt idx="41">
                    <c:v>28.08.12</c:v>
                  </c:pt>
                  <c:pt idx="42">
                    <c:v>29.08.12</c:v>
                  </c:pt>
                  <c:pt idx="43">
                    <c:v>31.08.12</c:v>
                  </c:pt>
                </c:lvl>
                <c:lvl>
                  <c:pt idx="0">
                    <c:v>май 2012 года</c:v>
                  </c:pt>
                  <c:pt idx="22">
                    <c:v>август 2012 года</c:v>
                  </c:pt>
                </c:lvl>
              </c:multiLvlStrCache>
            </c:multiLvlStrRef>
          </c:cat>
          <c:val>
            <c:numRef>
              <c:f>'График 2.3.8'!$D$5:$D$48</c:f>
              <c:numCache>
                <c:formatCode>0.00</c:formatCode>
                <c:ptCount val="44"/>
                <c:pt idx="0">
                  <c:v>0.121741112123974</c:v>
                </c:pt>
                <c:pt idx="1">
                  <c:v>0.229319041614124</c:v>
                </c:pt>
                <c:pt idx="2">
                  <c:v>9.94659224441833E-2</c:v>
                </c:pt>
                <c:pt idx="3">
                  <c:v>8.7135159407274398E-2</c:v>
                </c:pt>
                <c:pt idx="4">
                  <c:v>0.104515037937654</c:v>
                </c:pt>
                <c:pt idx="5">
                  <c:v>0.103692799461642</c:v>
                </c:pt>
                <c:pt idx="6">
                  <c:v>8.64799025578563E-2</c:v>
                </c:pt>
                <c:pt idx="7">
                  <c:v>0.14569068379990799</c:v>
                </c:pt>
                <c:pt idx="8">
                  <c:v>0.11894273127753301</c:v>
                </c:pt>
                <c:pt idx="9">
                  <c:v>0.16170923379174901</c:v>
                </c:pt>
                <c:pt idx="10">
                  <c:v>0.25668888888888902</c:v>
                </c:pt>
                <c:pt idx="11">
                  <c:v>7.41550206504904E-2</c:v>
                </c:pt>
                <c:pt idx="12">
                  <c:v>0.155655602691633</c:v>
                </c:pt>
                <c:pt idx="13">
                  <c:v>0.720442960098436</c:v>
                </c:pt>
                <c:pt idx="14">
                  <c:v>5.3677096945082097</c:v>
                </c:pt>
                <c:pt idx="15">
                  <c:v>9.6152329416916</c:v>
                </c:pt>
                <c:pt idx="16">
                  <c:v>2.43788294955792</c:v>
                </c:pt>
                <c:pt idx="17">
                  <c:v>2.14164552537604</c:v>
                </c:pt>
                <c:pt idx="18">
                  <c:v>0.138550019462826</c:v>
                </c:pt>
                <c:pt idx="19">
                  <c:v>9.9574987566125595E-2</c:v>
                </c:pt>
                <c:pt idx="22">
                  <c:v>0.30266666666666664</c:v>
                </c:pt>
                <c:pt idx="23">
                  <c:v>0.3298045602605863</c:v>
                </c:pt>
                <c:pt idx="24">
                  <c:v>0.24573170731707317</c:v>
                </c:pt>
                <c:pt idx="25">
                  <c:v>0.28537837837837832</c:v>
                </c:pt>
                <c:pt idx="26">
                  <c:v>0.23724499433320739</c:v>
                </c:pt>
                <c:pt idx="27">
                  <c:v>0.25327450069670226</c:v>
                </c:pt>
                <c:pt idx="28">
                  <c:v>0.52488805090737689</c:v>
                </c:pt>
                <c:pt idx="29">
                  <c:v>0.40211927376106482</c:v>
                </c:pt>
                <c:pt idx="30">
                  <c:v>0.3791609796784956</c:v>
                </c:pt>
                <c:pt idx="31">
                  <c:v>0.66007530593034192</c:v>
                </c:pt>
                <c:pt idx="32">
                  <c:v>0.57587584920740642</c:v>
                </c:pt>
                <c:pt idx="33">
                  <c:v>0.38968135973343587</c:v>
                </c:pt>
                <c:pt idx="34">
                  <c:v>0.62759988334791483</c:v>
                </c:pt>
                <c:pt idx="35">
                  <c:v>0.45312683275818544</c:v>
                </c:pt>
                <c:pt idx="36">
                  <c:v>0.79392564286282941</c:v>
                </c:pt>
                <c:pt idx="37">
                  <c:v>2.0846355192794821</c:v>
                </c:pt>
                <c:pt idx="38">
                  <c:v>9.0692929337791313</c:v>
                </c:pt>
                <c:pt idx="39">
                  <c:v>6.2959711832343119</c:v>
                </c:pt>
                <c:pt idx="40">
                  <c:v>13.149831294171287</c:v>
                </c:pt>
                <c:pt idx="41">
                  <c:v>4.6726247230242395</c:v>
                </c:pt>
                <c:pt idx="42">
                  <c:v>0.48846716663618067</c:v>
                </c:pt>
                <c:pt idx="43">
                  <c:v>0.70206832781779249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'График 2.3.8'!$E$4</c:f>
              <c:strCache>
                <c:ptCount val="1"/>
                <c:pt idx="0">
                  <c:v>Средневзвешанная ставка по Repo 7D, в %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multiLvlStrRef>
              <c:f>'График 2.3.8'!$B$5:$C$48</c:f>
              <c:multiLvlStrCache>
                <c:ptCount val="44"/>
                <c:lvl>
                  <c:pt idx="0">
                    <c:v>02.05.12</c:v>
                  </c:pt>
                  <c:pt idx="1">
                    <c:v>03.05.12</c:v>
                  </c:pt>
                  <c:pt idx="2">
                    <c:v>04.05.12</c:v>
                  </c:pt>
                  <c:pt idx="3">
                    <c:v>07.05.12</c:v>
                  </c:pt>
                  <c:pt idx="4">
                    <c:v>08.05.12</c:v>
                  </c:pt>
                  <c:pt idx="5">
                    <c:v>10.05.12</c:v>
                  </c:pt>
                  <c:pt idx="6">
                    <c:v>11.05.12</c:v>
                  </c:pt>
                  <c:pt idx="7">
                    <c:v>14.05.12</c:v>
                  </c:pt>
                  <c:pt idx="8">
                    <c:v>15.05.12</c:v>
                  </c:pt>
                  <c:pt idx="9">
                    <c:v>16.05.12</c:v>
                  </c:pt>
                  <c:pt idx="10">
                    <c:v>17.05.12</c:v>
                  </c:pt>
                  <c:pt idx="11">
                    <c:v>18.05.12</c:v>
                  </c:pt>
                  <c:pt idx="12">
                    <c:v>21.05.12</c:v>
                  </c:pt>
                  <c:pt idx="13">
                    <c:v>22.05.12</c:v>
                  </c:pt>
                  <c:pt idx="14">
                    <c:v>23.05.12</c:v>
                  </c:pt>
                  <c:pt idx="15">
                    <c:v>24.05.12</c:v>
                  </c:pt>
                  <c:pt idx="16">
                    <c:v>25.05.12</c:v>
                  </c:pt>
                  <c:pt idx="17">
                    <c:v>29.05.12</c:v>
                  </c:pt>
                  <c:pt idx="18">
                    <c:v>30.05.12</c:v>
                  </c:pt>
                  <c:pt idx="19">
                    <c:v>31.05.12</c:v>
                  </c:pt>
                  <c:pt idx="22">
                    <c:v>01.08.12</c:v>
                  </c:pt>
                  <c:pt idx="23">
                    <c:v>02.08.12</c:v>
                  </c:pt>
                  <c:pt idx="24">
                    <c:v>03.08.12</c:v>
                  </c:pt>
                  <c:pt idx="25">
                    <c:v>06.08.12</c:v>
                  </c:pt>
                  <c:pt idx="26">
                    <c:v>07.08.12</c:v>
                  </c:pt>
                  <c:pt idx="27">
                    <c:v>08.08.12</c:v>
                  </c:pt>
                  <c:pt idx="28">
                    <c:v>09.08.12</c:v>
                  </c:pt>
                  <c:pt idx="29">
                    <c:v>10.08.12</c:v>
                  </c:pt>
                  <c:pt idx="30">
                    <c:v>13.08.12</c:v>
                  </c:pt>
                  <c:pt idx="31">
                    <c:v>14.08.12</c:v>
                  </c:pt>
                  <c:pt idx="32">
                    <c:v>15.08.12</c:v>
                  </c:pt>
                  <c:pt idx="33">
                    <c:v>16.08.12</c:v>
                  </c:pt>
                  <c:pt idx="34">
                    <c:v>17.08.12</c:v>
                  </c:pt>
                  <c:pt idx="35">
                    <c:v>20.08.12</c:v>
                  </c:pt>
                  <c:pt idx="36">
                    <c:v>21.08.12</c:v>
                  </c:pt>
                  <c:pt idx="37">
                    <c:v>22.08.12</c:v>
                  </c:pt>
                  <c:pt idx="38">
                    <c:v>23.08.12</c:v>
                  </c:pt>
                  <c:pt idx="39">
                    <c:v>24.08.12</c:v>
                  </c:pt>
                  <c:pt idx="40">
                    <c:v>27.08.12</c:v>
                  </c:pt>
                  <c:pt idx="41">
                    <c:v>28.08.12</c:v>
                  </c:pt>
                  <c:pt idx="42">
                    <c:v>29.08.12</c:v>
                  </c:pt>
                  <c:pt idx="43">
                    <c:v>31.08.12</c:v>
                  </c:pt>
                </c:lvl>
                <c:lvl>
                  <c:pt idx="0">
                    <c:v>май 2012 года</c:v>
                  </c:pt>
                  <c:pt idx="22">
                    <c:v>август 2012 года</c:v>
                  </c:pt>
                </c:lvl>
              </c:multiLvlStrCache>
            </c:multiLvlStrRef>
          </c:cat>
          <c:val>
            <c:numRef>
              <c:f>'График 2.3.8'!$E$5:$E$48</c:f>
              <c:numCache>
                <c:formatCode>0.00</c:formatCode>
                <c:ptCount val="44"/>
                <c:pt idx="0">
                  <c:v>0.21448759439050699</c:v>
                </c:pt>
                <c:pt idx="1">
                  <c:v>0.201181169453616</c:v>
                </c:pt>
                <c:pt idx="2">
                  <c:v>0.12441500476947499</c:v>
                </c:pt>
                <c:pt idx="3">
                  <c:v>0.15300914076782501</c:v>
                </c:pt>
                <c:pt idx="4">
                  <c:v>0.15456580470860701</c:v>
                </c:pt>
                <c:pt idx="5">
                  <c:v>0.29156892190958</c:v>
                </c:pt>
                <c:pt idx="6">
                  <c:v>0.128944120063051</c:v>
                </c:pt>
                <c:pt idx="7">
                  <c:v>0.25</c:v>
                </c:pt>
                <c:pt idx="8">
                  <c:v>0.189503770372172</c:v>
                </c:pt>
                <c:pt idx="9">
                  <c:v>0.15736842105263199</c:v>
                </c:pt>
                <c:pt idx="10">
                  <c:v>0.221775191274622</c:v>
                </c:pt>
                <c:pt idx="11">
                  <c:v>0.18619892800975699</c:v>
                </c:pt>
                <c:pt idx="12">
                  <c:v>0.17191794871794899</c:v>
                </c:pt>
                <c:pt idx="13">
                  <c:v>0.33404477793058801</c:v>
                </c:pt>
                <c:pt idx="14">
                  <c:v>4.7848990813384296</c:v>
                </c:pt>
                <c:pt idx="15">
                  <c:v>4.0865794692605499</c:v>
                </c:pt>
                <c:pt idx="16">
                  <c:v>3.3841386971145302</c:v>
                </c:pt>
                <c:pt idx="17">
                  <c:v>1.93301326017375</c:v>
                </c:pt>
                <c:pt idx="18">
                  <c:v>0.29000400936926302</c:v>
                </c:pt>
                <c:pt idx="19">
                  <c:v>0.17787456445993</c:v>
                </c:pt>
                <c:pt idx="22">
                  <c:v>0.40121675828257319</c:v>
                </c:pt>
                <c:pt idx="23">
                  <c:v>0.60177942339492407</c:v>
                </c:pt>
                <c:pt idx="24">
                  <c:v>0.75073263230477505</c:v>
                </c:pt>
                <c:pt idx="25">
                  <c:v>0.41316526946107779</c:v>
                </c:pt>
                <c:pt idx="26">
                  <c:v>0.44228246611281152</c:v>
                </c:pt>
                <c:pt idx="27">
                  <c:v>0.33824749395091597</c:v>
                </c:pt>
                <c:pt idx="28">
                  <c:v>0.96776326945904689</c:v>
                </c:pt>
                <c:pt idx="29">
                  <c:v>0.898496993987976</c:v>
                </c:pt>
                <c:pt idx="30">
                  <c:v>0.58042614346590904</c:v>
                </c:pt>
                <c:pt idx="31">
                  <c:v>0.8584849403678998</c:v>
                </c:pt>
                <c:pt idx="32">
                  <c:v>0.88353208404315731</c:v>
                </c:pt>
                <c:pt idx="33">
                  <c:v>0.81104347826086953</c:v>
                </c:pt>
                <c:pt idx="34">
                  <c:v>1.9979566592701006</c:v>
                </c:pt>
                <c:pt idx="35">
                  <c:v>1.2020964614638874</c:v>
                </c:pt>
                <c:pt idx="36">
                  <c:v>1.8373335390787748</c:v>
                </c:pt>
                <c:pt idx="37">
                  <c:v>1</c:v>
                </c:pt>
                <c:pt idx="38">
                  <c:v>5.4910014324537126</c:v>
                </c:pt>
                <c:pt idx="39">
                  <c:v>5.1802164585334616</c:v>
                </c:pt>
                <c:pt idx="40">
                  <c:v>5.6413908839047808</c:v>
                </c:pt>
                <c:pt idx="41">
                  <c:v>1.8072670977142336</c:v>
                </c:pt>
                <c:pt idx="42">
                  <c:v>0.75883217274643833</c:v>
                </c:pt>
                <c:pt idx="43">
                  <c:v>0.7438071530176793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24800"/>
        <c:axId val="40530688"/>
      </c:lineChart>
      <c:catAx>
        <c:axId val="4052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ru-RU"/>
          </a:p>
        </c:txPr>
        <c:crossAx val="40530688"/>
        <c:crosses val="autoZero"/>
        <c:auto val="1"/>
        <c:lblAlgn val="ctr"/>
        <c:lblOffset val="100"/>
        <c:tickLblSkip val="3"/>
        <c:noMultiLvlLbl val="0"/>
      </c:catAx>
      <c:valAx>
        <c:axId val="4053068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0555774278215224E-2"/>
              <c:y val="0.321850029163021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40524800"/>
        <c:crosses val="autoZero"/>
        <c:crossBetween val="between"/>
      </c:valAx>
      <c:valAx>
        <c:axId val="40532608"/>
        <c:scaling>
          <c:orientation val="minMax"/>
          <c:max val="14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млрд. тг. </a:t>
                </a:r>
              </a:p>
            </c:rich>
          </c:tx>
          <c:layout>
            <c:manualLayout>
              <c:xMode val="edge"/>
              <c:yMode val="edge"/>
              <c:x val="0.96594268140724837"/>
              <c:y val="0.2833894721493146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40551168"/>
        <c:crosses val="max"/>
        <c:crossBetween val="between"/>
      </c:valAx>
      <c:catAx>
        <c:axId val="40551168"/>
        <c:scaling>
          <c:orientation val="minMax"/>
        </c:scaling>
        <c:delete val="1"/>
        <c:axPos val="b"/>
        <c:majorTickMark val="out"/>
        <c:minorTickMark val="none"/>
        <c:tickLblPos val="nextTo"/>
        <c:crossAx val="4053260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7.7996500437445193E-3"/>
          <c:y val="0.88994787109944595"/>
          <c:w val="0.9788449256342957"/>
          <c:h val="0.110052128900554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537734153094"/>
          <c:y val="6.5573945456437452E-2"/>
          <c:w val="0.74150553098670891"/>
          <c:h val="0.61160748187109026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'График 2.3.9'!$B$6</c:f>
              <c:strCache>
                <c:ptCount val="1"/>
                <c:pt idx="0">
                  <c:v>Рынок долевых ЦБ, объёмы торгов </c:v>
                </c:pt>
              </c:strCache>
            </c:strRef>
          </c:tx>
          <c:invertIfNegative val="0"/>
          <c:cat>
            <c:numRef>
              <c:f>'График 2.3.9'!$C$4:$AI$4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2.3.9'!$C$6:$AI$6</c:f>
              <c:numCache>
                <c:formatCode>#,##0.0;;\–</c:formatCode>
                <c:ptCount val="33"/>
                <c:pt idx="0">
                  <c:v>2.0140360529400003</c:v>
                </c:pt>
                <c:pt idx="1">
                  <c:v>2.1275819327500001</c:v>
                </c:pt>
                <c:pt idx="2">
                  <c:v>6.9994441502800013</c:v>
                </c:pt>
                <c:pt idx="3">
                  <c:v>6.8524848515800034</c:v>
                </c:pt>
                <c:pt idx="4">
                  <c:v>7.2970843307000015</c:v>
                </c:pt>
                <c:pt idx="5">
                  <c:v>7.0409877680400088</c:v>
                </c:pt>
                <c:pt idx="6">
                  <c:v>11.242052054629992</c:v>
                </c:pt>
                <c:pt idx="7">
                  <c:v>7.8626180211100003</c:v>
                </c:pt>
                <c:pt idx="8">
                  <c:v>10.048115117630006</c:v>
                </c:pt>
                <c:pt idx="9" formatCode="0.0">
                  <c:v>204.26798073175004</c:v>
                </c:pt>
                <c:pt idx="10" formatCode="0.0">
                  <c:v>11.406454426170013</c:v>
                </c:pt>
                <c:pt idx="11" formatCode="0.0">
                  <c:v>5.6869566592899989</c:v>
                </c:pt>
                <c:pt idx="12" formatCode="0.0">
                  <c:v>8.5313667374399991</c:v>
                </c:pt>
                <c:pt idx="13" formatCode="0.0">
                  <c:v>4.3588935165299993</c:v>
                </c:pt>
                <c:pt idx="14" formatCode="0.0">
                  <c:v>78.351138664539988</c:v>
                </c:pt>
                <c:pt idx="15" formatCode="0.0">
                  <c:v>15.557636678090001</c:v>
                </c:pt>
                <c:pt idx="16" formatCode="0.0">
                  <c:v>6.2370597710300011</c:v>
                </c:pt>
                <c:pt idx="17" formatCode="0.0">
                  <c:v>5.3281095820100015</c:v>
                </c:pt>
                <c:pt idx="18" formatCode="0.0">
                  <c:v>1.5064516826900005</c:v>
                </c:pt>
                <c:pt idx="19" formatCode="0.0">
                  <c:v>2.5256547105800005</c:v>
                </c:pt>
                <c:pt idx="20" formatCode="0.0">
                  <c:v>14.541119073809998</c:v>
                </c:pt>
                <c:pt idx="21" formatCode="0.0">
                  <c:v>2.4685918569200007</c:v>
                </c:pt>
                <c:pt idx="22" formatCode="0.0">
                  <c:v>1.82737635328</c:v>
                </c:pt>
                <c:pt idx="23" formatCode="0.0">
                  <c:v>18.089682451400016</c:v>
                </c:pt>
                <c:pt idx="24" formatCode="0.0">
                  <c:v>5.8635874509999999</c:v>
                </c:pt>
                <c:pt idx="25" formatCode="0.0">
                  <c:v>2.9226106147499999</c:v>
                </c:pt>
                <c:pt idx="26" formatCode="0.0">
                  <c:v>2.4948000000000001</c:v>
                </c:pt>
                <c:pt idx="27" formatCode="0.0">
                  <c:v>96.543644466420105</c:v>
                </c:pt>
                <c:pt idx="28" formatCode="0.0">
                  <c:v>17.878819171279996</c:v>
                </c:pt>
                <c:pt idx="29" formatCode="0.0">
                  <c:v>3.0678355204099996</c:v>
                </c:pt>
                <c:pt idx="30" formatCode="0.0">
                  <c:v>8.3545019799399984</c:v>
                </c:pt>
                <c:pt idx="31" formatCode="0.0">
                  <c:v>4.8740851327000012</c:v>
                </c:pt>
                <c:pt idx="32" formatCode="0.0">
                  <c:v>10.150275139900002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1056512"/>
        <c:axId val="41062400"/>
      </c:barChart>
      <c:lineChart>
        <c:grouping val="standard"/>
        <c:varyColors val="0"/>
        <c:ser>
          <c:idx val="0"/>
          <c:order val="0"/>
          <c:tx>
            <c:strRef>
              <c:f>'График 2.3.9'!$B$5</c:f>
              <c:strCache>
                <c:ptCount val="1"/>
                <c:pt idx="0">
                  <c:v>Рынок долевых ЦБ, количество сделок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2.3.9'!$C$4:$AI$4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2.3.9'!$C$5:$AI$5</c:f>
              <c:numCache>
                <c:formatCode>#,##0</c:formatCode>
                <c:ptCount val="33"/>
                <c:pt idx="0">
                  <c:v>991</c:v>
                </c:pt>
                <c:pt idx="1">
                  <c:v>938</c:v>
                </c:pt>
                <c:pt idx="2">
                  <c:v>1014</c:v>
                </c:pt>
                <c:pt idx="3">
                  <c:v>1307</c:v>
                </c:pt>
                <c:pt idx="4">
                  <c:v>1282</c:v>
                </c:pt>
                <c:pt idx="5">
                  <c:v>1215</c:v>
                </c:pt>
                <c:pt idx="6">
                  <c:v>1393</c:v>
                </c:pt>
                <c:pt idx="7">
                  <c:v>865</c:v>
                </c:pt>
                <c:pt idx="8">
                  <c:v>1377</c:v>
                </c:pt>
                <c:pt idx="9">
                  <c:v>1627</c:v>
                </c:pt>
                <c:pt idx="10" formatCode="General">
                  <c:v>1837</c:v>
                </c:pt>
                <c:pt idx="11" formatCode="General">
                  <c:v>1302</c:v>
                </c:pt>
                <c:pt idx="12" formatCode="General">
                  <c:v>1462</c:v>
                </c:pt>
                <c:pt idx="13" formatCode="General">
                  <c:v>1440</c:v>
                </c:pt>
                <c:pt idx="14" formatCode="General">
                  <c:v>1086</c:v>
                </c:pt>
                <c:pt idx="15" formatCode="General">
                  <c:v>953</c:v>
                </c:pt>
                <c:pt idx="16" formatCode="General">
                  <c:v>982</c:v>
                </c:pt>
                <c:pt idx="17" formatCode="General">
                  <c:v>870</c:v>
                </c:pt>
                <c:pt idx="18" formatCode="General">
                  <c:v>587</c:v>
                </c:pt>
                <c:pt idx="19" formatCode="#,##0;;\–">
                  <c:v>1252</c:v>
                </c:pt>
                <c:pt idx="20" formatCode="#,##0;;\–">
                  <c:v>741</c:v>
                </c:pt>
                <c:pt idx="21" formatCode="#,##0;;\–">
                  <c:v>914</c:v>
                </c:pt>
                <c:pt idx="22" formatCode="#,##0;;\–">
                  <c:v>721</c:v>
                </c:pt>
                <c:pt idx="23" formatCode="#,##0;;\–">
                  <c:v>949</c:v>
                </c:pt>
                <c:pt idx="24" formatCode="#,##0;;\–">
                  <c:v>922</c:v>
                </c:pt>
                <c:pt idx="25" formatCode="#,##0;;\–">
                  <c:v>951</c:v>
                </c:pt>
                <c:pt idx="26" formatCode="#,##0;;\–">
                  <c:v>764</c:v>
                </c:pt>
                <c:pt idx="27" formatCode="#,##0;;\–">
                  <c:v>1251</c:v>
                </c:pt>
                <c:pt idx="28" formatCode="#,##0;;\–">
                  <c:v>2464</c:v>
                </c:pt>
                <c:pt idx="29" formatCode="#,##0;;\–">
                  <c:v>1376</c:v>
                </c:pt>
                <c:pt idx="30" formatCode="#,##0;;\–">
                  <c:v>788</c:v>
                </c:pt>
                <c:pt idx="31" formatCode="#,##0;;\–">
                  <c:v>637</c:v>
                </c:pt>
                <c:pt idx="32" formatCode="#,##0;;\–">
                  <c:v>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64320"/>
        <c:axId val="41065856"/>
      </c:lineChart>
      <c:dateAx>
        <c:axId val="4105651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062400"/>
        <c:crosses val="autoZero"/>
        <c:auto val="1"/>
        <c:lblOffset val="100"/>
        <c:baseTimeUnit val="months"/>
        <c:majorUnit val="6"/>
        <c:majorTimeUnit val="months"/>
      </c:dateAx>
      <c:valAx>
        <c:axId val="4106240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2173430244296385E-3"/>
              <c:y val="0.3026481176019005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056512"/>
        <c:crosses val="autoZero"/>
        <c:crossBetween val="between"/>
      </c:valAx>
      <c:dateAx>
        <c:axId val="410643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1065856"/>
        <c:crosses val="autoZero"/>
        <c:auto val="1"/>
        <c:lblOffset val="100"/>
        <c:baseTimeUnit val="months"/>
      </c:dateAx>
      <c:valAx>
        <c:axId val="41065856"/>
        <c:scaling>
          <c:orientation val="minMax"/>
          <c:max val="50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5925928730062593"/>
              <c:y val="0.19844636021287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064320"/>
        <c:crosses val="max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1.6025641025641024E-2"/>
          <c:y val="0.83295716493936278"/>
          <c:w val="0.91346153846153844"/>
          <c:h val="0.1639969707343894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68246220353678"/>
          <c:y val="4.2042165335741996E-2"/>
          <c:w val="0.76284509685158119"/>
          <c:h val="0.64918051910177899"/>
        </c:manualLayout>
      </c:layout>
      <c:areaChart>
        <c:grouping val="stacked"/>
        <c:varyColors val="0"/>
        <c:ser>
          <c:idx val="2"/>
          <c:order val="0"/>
          <c:tx>
            <c:strRef>
              <c:f>'График 2.3.10'!$B$9</c:f>
              <c:strCache>
                <c:ptCount val="1"/>
                <c:pt idx="0">
                  <c:v>3-я категория</c:v>
                </c:pt>
              </c:strCache>
            </c:strRef>
          </c:tx>
          <c:cat>
            <c:numRef>
              <c:f>'График 2.3.10'!$C$4:$AI$4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2.3.10'!$C$9:$AI$9</c:f>
              <c:numCache>
                <c:formatCode>#,##0.000</c:formatCode>
                <c:ptCount val="33"/>
                <c:pt idx="0">
                  <c:v>892.67895493790206</c:v>
                </c:pt>
                <c:pt idx="1">
                  <c:v>873.09115308099581</c:v>
                </c:pt>
                <c:pt idx="2">
                  <c:v>898.59567648361406</c:v>
                </c:pt>
                <c:pt idx="3">
                  <c:v>848.07629878474972</c:v>
                </c:pt>
                <c:pt idx="4">
                  <c:v>884.65452468474962</c:v>
                </c:pt>
                <c:pt idx="5">
                  <c:v>929.43437277883686</c:v>
                </c:pt>
                <c:pt idx="6">
                  <c:v>951.61634842908779</c:v>
                </c:pt>
                <c:pt idx="7">
                  <c:v>960.66600847731706</c:v>
                </c:pt>
                <c:pt idx="8">
                  <c:v>968.12934275626117</c:v>
                </c:pt>
                <c:pt idx="9">
                  <c:v>966.82464312027946</c:v>
                </c:pt>
                <c:pt idx="10">
                  <c:v>1016.1924735509607</c:v>
                </c:pt>
                <c:pt idx="11">
                  <c:v>1125.0769701966328</c:v>
                </c:pt>
                <c:pt idx="12">
                  <c:v>1129.7990604498693</c:v>
                </c:pt>
                <c:pt idx="13">
                  <c:v>1134.54942940622</c:v>
                </c:pt>
                <c:pt idx="14">
                  <c:v>1209.7825375560824</c:v>
                </c:pt>
                <c:pt idx="15">
                  <c:v>1103.0828651827499</c:v>
                </c:pt>
                <c:pt idx="16">
                  <c:v>1102.7588788860514</c:v>
                </c:pt>
                <c:pt idx="17">
                  <c:v>1122.8911942618972</c:v>
                </c:pt>
                <c:pt idx="18">
                  <c:v>1127.511114357422</c:v>
                </c:pt>
                <c:pt idx="19">
                  <c:v>1119.1392039053121</c:v>
                </c:pt>
                <c:pt idx="20">
                  <c:v>1116.9041630134222</c:v>
                </c:pt>
                <c:pt idx="21">
                  <c:v>1112.6075817375788</c:v>
                </c:pt>
                <c:pt idx="22">
                  <c:v>1110.7589515028196</c:v>
                </c:pt>
                <c:pt idx="23">
                  <c:v>1110.6603106649386</c:v>
                </c:pt>
                <c:pt idx="24">
                  <c:v>1103.5427320000001</c:v>
                </c:pt>
                <c:pt idx="25">
                  <c:v>1110.6603106649386</c:v>
                </c:pt>
                <c:pt idx="26">
                  <c:v>1110.0176000000001</c:v>
                </c:pt>
                <c:pt idx="27">
                  <c:v>1101.4269932756674</c:v>
                </c:pt>
                <c:pt idx="28">
                  <c:v>1127.2809906514444</c:v>
                </c:pt>
                <c:pt idx="29">
                  <c:v>1136.7290284947182</c:v>
                </c:pt>
                <c:pt idx="30">
                  <c:v>1138.6119779320049</c:v>
                </c:pt>
                <c:pt idx="31">
                  <c:v>1162.1920760211101</c:v>
                </c:pt>
                <c:pt idx="32">
                  <c:v>1153.4943405357471</c:v>
                </c:pt>
              </c:numCache>
            </c:numRef>
          </c:val>
        </c:ser>
        <c:ser>
          <c:idx val="1"/>
          <c:order val="1"/>
          <c:tx>
            <c:strRef>
              <c:f>'График 2.3.10'!$B$7</c:f>
              <c:strCache>
                <c:ptCount val="1"/>
                <c:pt idx="0">
                  <c:v>2-я категория</c:v>
                </c:pt>
              </c:strCache>
            </c:strRef>
          </c:tx>
          <c:cat>
            <c:numRef>
              <c:f>'График 2.3.10'!$C$4:$AI$4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2.3.10'!$C$7:$AI$7</c:f>
              <c:numCache>
                <c:formatCode>#,##0.000</c:formatCode>
                <c:ptCount val="33"/>
                <c:pt idx="0">
                  <c:v>199.83730992915739</c:v>
                </c:pt>
                <c:pt idx="1">
                  <c:v>183.07394631280008</c:v>
                </c:pt>
                <c:pt idx="2">
                  <c:v>174.79972083303576</c:v>
                </c:pt>
                <c:pt idx="3">
                  <c:v>169.94388581999232</c:v>
                </c:pt>
                <c:pt idx="4">
                  <c:v>131.44644615999235</c:v>
                </c:pt>
                <c:pt idx="5">
                  <c:v>130.2953279153223</c:v>
                </c:pt>
                <c:pt idx="6">
                  <c:v>156.52133951532232</c:v>
                </c:pt>
                <c:pt idx="7">
                  <c:v>139.61320368982234</c:v>
                </c:pt>
                <c:pt idx="8">
                  <c:v>142.77895620540781</c:v>
                </c:pt>
                <c:pt idx="9">
                  <c:v>246.31716537395002</c:v>
                </c:pt>
                <c:pt idx="10">
                  <c:v>246.25107693154999</c:v>
                </c:pt>
                <c:pt idx="11">
                  <c:v>253.92968758697609</c:v>
                </c:pt>
                <c:pt idx="12">
                  <c:v>265.19081068941995</c:v>
                </c:pt>
                <c:pt idx="13">
                  <c:v>265.97098445137038</c:v>
                </c:pt>
                <c:pt idx="14">
                  <c:v>260.69841935358068</c:v>
                </c:pt>
                <c:pt idx="15">
                  <c:v>247.57672470588813</c:v>
                </c:pt>
                <c:pt idx="16">
                  <c:v>517.11936830514242</c:v>
                </c:pt>
                <c:pt idx="17">
                  <c:v>516.88797519453874</c:v>
                </c:pt>
                <c:pt idx="18">
                  <c:v>520.11097782322531</c:v>
                </c:pt>
                <c:pt idx="19">
                  <c:v>501.67518258322525</c:v>
                </c:pt>
                <c:pt idx="20">
                  <c:v>503.03081938063974</c:v>
                </c:pt>
                <c:pt idx="21">
                  <c:v>490.34408299562546</c:v>
                </c:pt>
                <c:pt idx="22">
                  <c:v>486.60084842762535</c:v>
                </c:pt>
                <c:pt idx="23">
                  <c:v>479.16614596491968</c:v>
                </c:pt>
                <c:pt idx="24">
                  <c:v>482.48409999999996</c:v>
                </c:pt>
                <c:pt idx="25">
                  <c:v>483.59891825542957</c:v>
                </c:pt>
                <c:pt idx="26">
                  <c:v>480.01570000000004</c:v>
                </c:pt>
                <c:pt idx="27">
                  <c:v>475.55509999999998</c:v>
                </c:pt>
                <c:pt idx="28">
                  <c:v>362.18822509485335</c:v>
                </c:pt>
                <c:pt idx="29">
                  <c:v>359.10120764345737</c:v>
                </c:pt>
                <c:pt idx="30">
                  <c:v>356.42850732994458</c:v>
                </c:pt>
                <c:pt idx="31">
                  <c:v>311.73369974852011</c:v>
                </c:pt>
                <c:pt idx="32">
                  <c:v>319.67746067351999</c:v>
                </c:pt>
              </c:numCache>
            </c:numRef>
          </c:val>
        </c:ser>
        <c:ser>
          <c:idx val="0"/>
          <c:order val="2"/>
          <c:tx>
            <c:strRef>
              <c:f>'График 2.3.10'!$B$5</c:f>
              <c:strCache>
                <c:ptCount val="1"/>
                <c:pt idx="0">
                  <c:v>1-я категория</c:v>
                </c:pt>
              </c:strCache>
            </c:strRef>
          </c:tx>
          <c:cat>
            <c:numRef>
              <c:f>'График 2.3.10'!$C$4:$AI$4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2.3.10'!$C$5:$AI$5</c:f>
              <c:numCache>
                <c:formatCode>#,##0.000</c:formatCode>
                <c:ptCount val="33"/>
                <c:pt idx="0">
                  <c:v>7724.1628375410046</c:v>
                </c:pt>
                <c:pt idx="1">
                  <c:v>7503.3194940111644</c:v>
                </c:pt>
                <c:pt idx="2">
                  <c:v>8230.0341174984824</c:v>
                </c:pt>
                <c:pt idx="3">
                  <c:v>8361.3383720555685</c:v>
                </c:pt>
                <c:pt idx="4">
                  <c:v>6741.980507503964</c:v>
                </c:pt>
                <c:pt idx="5">
                  <c:v>6263.6966594124142</c:v>
                </c:pt>
                <c:pt idx="6">
                  <c:v>6656.7555735020342</c:v>
                </c:pt>
                <c:pt idx="7">
                  <c:v>6230.6241108493368</c:v>
                </c:pt>
                <c:pt idx="8">
                  <c:v>6899.2310964656199</c:v>
                </c:pt>
                <c:pt idx="9">
                  <c:v>6607.2263417163886</c:v>
                </c:pt>
                <c:pt idx="10">
                  <c:v>6866.4295432822701</c:v>
                </c:pt>
                <c:pt idx="11">
                  <c:v>7580.4396148930227</c:v>
                </c:pt>
                <c:pt idx="12">
                  <c:v>7852.4829922892868</c:v>
                </c:pt>
                <c:pt idx="13">
                  <c:v>7942.3543739507058</c:v>
                </c:pt>
                <c:pt idx="14">
                  <c:v>7515.7785520870948</c:v>
                </c:pt>
                <c:pt idx="15">
                  <c:v>7453.9429672507194</c:v>
                </c:pt>
                <c:pt idx="16">
                  <c:v>6767.9092854105756</c:v>
                </c:pt>
                <c:pt idx="17">
                  <c:v>6475.982372304331</c:v>
                </c:pt>
                <c:pt idx="18">
                  <c:v>6312.6286606635713</c:v>
                </c:pt>
                <c:pt idx="19">
                  <c:v>5279.8278443955633</c:v>
                </c:pt>
                <c:pt idx="20">
                  <c:v>4594.0979656930494</c:v>
                </c:pt>
                <c:pt idx="21">
                  <c:v>4968.5875933898569</c:v>
                </c:pt>
                <c:pt idx="22">
                  <c:v>4762.3854807034895</c:v>
                </c:pt>
                <c:pt idx="23">
                  <c:v>4836.1137025450344</c:v>
                </c:pt>
                <c:pt idx="24">
                  <c:v>5431.4560999999994</c:v>
                </c:pt>
                <c:pt idx="25">
                  <c:v>5567.6495036962742</c:v>
                </c:pt>
                <c:pt idx="26">
                  <c:v>5247.3219000000008</c:v>
                </c:pt>
                <c:pt idx="27">
                  <c:v>4930.7435643750496</c:v>
                </c:pt>
                <c:pt idx="28">
                  <c:v>4116.3161167262097</c:v>
                </c:pt>
                <c:pt idx="29">
                  <c:v>3925.771471772307</c:v>
                </c:pt>
                <c:pt idx="30">
                  <c:v>3885.0573942705446</c:v>
                </c:pt>
                <c:pt idx="31">
                  <c:v>3554.4862428992956</c:v>
                </c:pt>
                <c:pt idx="32">
                  <c:v>3787.4933487352441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9696"/>
        <c:axId val="41235584"/>
      </c:areaChart>
      <c:lineChart>
        <c:grouping val="standard"/>
        <c:varyColors val="0"/>
        <c:ser>
          <c:idx val="3"/>
          <c:order val="3"/>
          <c:tx>
            <c:strRef>
              <c:f>'График 2.3.10'!$B$13</c:f>
              <c:strCache>
                <c:ptCount val="1"/>
                <c:pt idx="0">
                  <c:v>Значение индекса KASE на конец месяца (правая ось)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'График 2.3.10'!$C$4:$AI$4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2.3.10'!$C$13:$AI$13</c:f>
              <c:numCache>
                <c:formatCode>#,##0.00</c:formatCode>
                <c:ptCount val="33"/>
                <c:pt idx="0">
                  <c:v>1838.82</c:v>
                </c:pt>
                <c:pt idx="1">
                  <c:v>1747.64</c:v>
                </c:pt>
                <c:pt idx="2">
                  <c:v>1886.11</c:v>
                </c:pt>
                <c:pt idx="3">
                  <c:v>1804.7</c:v>
                </c:pt>
                <c:pt idx="4">
                  <c:v>1457.44</c:v>
                </c:pt>
                <c:pt idx="5">
                  <c:v>1407.99</c:v>
                </c:pt>
                <c:pt idx="6">
                  <c:v>1467.84</c:v>
                </c:pt>
                <c:pt idx="7">
                  <c:v>1408.43</c:v>
                </c:pt>
                <c:pt idx="8">
                  <c:v>1525.29</c:v>
                </c:pt>
                <c:pt idx="9" formatCode="0.00">
                  <c:v>1521.6</c:v>
                </c:pt>
                <c:pt idx="10" formatCode="0.00">
                  <c:v>1600.5</c:v>
                </c:pt>
                <c:pt idx="11" formatCode="0.00">
                  <c:v>1718.09</c:v>
                </c:pt>
                <c:pt idx="12" formatCode="0.00">
                  <c:v>1790.97</c:v>
                </c:pt>
                <c:pt idx="13" formatCode="0.00">
                  <c:v>1815.83</c:v>
                </c:pt>
                <c:pt idx="14" formatCode="0.00">
                  <c:v>1737.95</c:v>
                </c:pt>
                <c:pt idx="15" formatCode="0.00">
                  <c:v>1714.42</c:v>
                </c:pt>
                <c:pt idx="16" formatCode="0.00">
                  <c:v>1628.17</c:v>
                </c:pt>
                <c:pt idx="17" formatCode="0.00">
                  <c:v>1559.77</c:v>
                </c:pt>
                <c:pt idx="18" formatCode="0.00">
                  <c:v>1526.16</c:v>
                </c:pt>
                <c:pt idx="19" formatCode="0.00">
                  <c:v>1249.1600000000001</c:v>
                </c:pt>
                <c:pt idx="20" formatCode="0.00">
                  <c:v>1140.3</c:v>
                </c:pt>
                <c:pt idx="21" formatCode="0.00">
                  <c:v>1181.1100000000001</c:v>
                </c:pt>
                <c:pt idx="22" formatCode="0.00">
                  <c:v>1097.56</c:v>
                </c:pt>
                <c:pt idx="23" formatCode="0.00">
                  <c:v>1105.58</c:v>
                </c:pt>
                <c:pt idx="24" formatCode="0.00">
                  <c:v>1199.56</c:v>
                </c:pt>
                <c:pt idx="25" formatCode="0.00">
                  <c:v>1253.3600000000001</c:v>
                </c:pt>
                <c:pt idx="26" formatCode="0.00">
                  <c:v>1261.0899999999999</c:v>
                </c:pt>
                <c:pt idx="27" formatCode="0.00">
                  <c:v>1225.67</c:v>
                </c:pt>
                <c:pt idx="28" formatCode="0.00">
                  <c:v>1011.5</c:v>
                </c:pt>
                <c:pt idx="29" formatCode="0.00">
                  <c:v>980.52</c:v>
                </c:pt>
                <c:pt idx="30" formatCode="0.00">
                  <c:v>960.30000000000007</c:v>
                </c:pt>
                <c:pt idx="31" formatCode="0.00">
                  <c:v>926.89</c:v>
                </c:pt>
                <c:pt idx="32" formatCode="0.00">
                  <c:v>976.09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37504"/>
        <c:axId val="41255680"/>
      </c:lineChart>
      <c:dateAx>
        <c:axId val="4122969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235584"/>
        <c:crosses val="autoZero"/>
        <c:auto val="1"/>
        <c:lblOffset val="100"/>
        <c:baseTimeUnit val="months"/>
        <c:majorUnit val="6"/>
        <c:majorTimeUnit val="months"/>
      </c:dateAx>
      <c:valAx>
        <c:axId val="4123558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4394009572332868E-4"/>
              <c:y val="0.2882892341160057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229696"/>
        <c:crosses val="autoZero"/>
        <c:crossBetween val="midCat"/>
      </c:valAx>
      <c:dateAx>
        <c:axId val="412375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1255680"/>
        <c:crosses val="autoZero"/>
        <c:auto val="1"/>
        <c:lblOffset val="100"/>
        <c:baseTimeUnit val="months"/>
      </c:dateAx>
      <c:valAx>
        <c:axId val="41255680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237504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16298832555432832"/>
          <c:y val="0.81440516013929631"/>
          <c:w val="0.7713763494495316"/>
          <c:h val="0.1765886126979225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5983481624545"/>
          <c:y val="6.5573945456437452E-2"/>
          <c:w val="0.78642103699301746"/>
          <c:h val="0.66895823683804234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'График 2.3.11'!$B$6</c:f>
              <c:strCache>
                <c:ptCount val="1"/>
                <c:pt idx="0">
                  <c:v>Рынок долговых НЦБ, объёмы торгов</c:v>
                </c:pt>
              </c:strCache>
            </c:strRef>
          </c:tx>
          <c:invertIfNegative val="0"/>
          <c:cat>
            <c:numRef>
              <c:f>'График 2.3.11'!$C$4:$AI$4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2.3.11'!$C$6:$AI$6</c:f>
              <c:numCache>
                <c:formatCode>#,##0.0;;\–</c:formatCode>
                <c:ptCount val="33"/>
                <c:pt idx="0">
                  <c:v>14.927473831780013</c:v>
                </c:pt>
                <c:pt idx="1">
                  <c:v>17.737426788029993</c:v>
                </c:pt>
                <c:pt idx="2">
                  <c:v>11.649382223789994</c:v>
                </c:pt>
                <c:pt idx="3">
                  <c:v>12.475145995570006</c:v>
                </c:pt>
                <c:pt idx="4">
                  <c:v>13.859477672470009</c:v>
                </c:pt>
                <c:pt idx="5">
                  <c:v>20.202739079420006</c:v>
                </c:pt>
                <c:pt idx="6">
                  <c:v>5.8730790598300002</c:v>
                </c:pt>
                <c:pt idx="7">
                  <c:v>10.467738182930004</c:v>
                </c:pt>
                <c:pt idx="8">
                  <c:v>22.242001726050002</c:v>
                </c:pt>
                <c:pt idx="9" formatCode="0.0">
                  <c:v>15.161778591370007</c:v>
                </c:pt>
                <c:pt idx="10" formatCode="0.0">
                  <c:v>21.099970524669995</c:v>
                </c:pt>
                <c:pt idx="11" formatCode="0.0">
                  <c:v>43.498353874330014</c:v>
                </c:pt>
                <c:pt idx="12" formatCode="0.0">
                  <c:v>12.564883353500001</c:v>
                </c:pt>
                <c:pt idx="13" formatCode="0.0">
                  <c:v>30.240921855890001</c:v>
                </c:pt>
                <c:pt idx="14" formatCode="0.0">
                  <c:v>30.660648102010008</c:v>
                </c:pt>
                <c:pt idx="15" formatCode="0.0">
                  <c:v>42.674452985590001</c:v>
                </c:pt>
                <c:pt idx="16" formatCode="0.0">
                  <c:v>13.364453734580001</c:v>
                </c:pt>
                <c:pt idx="17" formatCode="0.0">
                  <c:v>24.231288490259967</c:v>
                </c:pt>
                <c:pt idx="18" formatCode="0.0">
                  <c:v>21.063288030469977</c:v>
                </c:pt>
                <c:pt idx="19" formatCode="0.0">
                  <c:v>15.55985320814</c:v>
                </c:pt>
                <c:pt idx="20" formatCode="0.0">
                  <c:v>22.473679723099998</c:v>
                </c:pt>
                <c:pt idx="21" formatCode="0.0">
                  <c:v>16.43854144358</c:v>
                </c:pt>
                <c:pt idx="22" formatCode="0.0">
                  <c:v>19.588754659530014</c:v>
                </c:pt>
                <c:pt idx="23" formatCode="0.0">
                  <c:v>21.920005337970004</c:v>
                </c:pt>
                <c:pt idx="24" formatCode="0.0">
                  <c:v>24.040975232800001</c:v>
                </c:pt>
                <c:pt idx="25" formatCode="0.0">
                  <c:v>24.722878552820003</c:v>
                </c:pt>
                <c:pt idx="26" formatCode="0.0">
                  <c:v>14.036100000000001</c:v>
                </c:pt>
                <c:pt idx="27" formatCode="0.0">
                  <c:v>21.568619328019999</c:v>
                </c:pt>
                <c:pt idx="28" formatCode="0.0">
                  <c:v>13.463102655430061</c:v>
                </c:pt>
                <c:pt idx="29" formatCode="0.0">
                  <c:v>12.400702452860004</c:v>
                </c:pt>
                <c:pt idx="30" formatCode="0.0">
                  <c:v>14.69368259742</c:v>
                </c:pt>
                <c:pt idx="31" formatCode="0.0">
                  <c:v>16.540571013559997</c:v>
                </c:pt>
                <c:pt idx="32" formatCode="0.0">
                  <c:v>22.44622126214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1290368"/>
        <c:axId val="41292160"/>
      </c:barChart>
      <c:lineChart>
        <c:grouping val="standard"/>
        <c:varyColors val="0"/>
        <c:ser>
          <c:idx val="1"/>
          <c:order val="0"/>
          <c:tx>
            <c:strRef>
              <c:f>'График 2.3.11'!$B$5</c:f>
              <c:strCache>
                <c:ptCount val="1"/>
                <c:pt idx="0">
                  <c:v>Рынок долговых НЦБ, количество сделок (правая ось)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2.3.11'!$C$4:$AI$4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2.3.11'!$C$5:$AI$5</c:f>
              <c:numCache>
                <c:formatCode>#,##0</c:formatCode>
                <c:ptCount val="33"/>
                <c:pt idx="0">
                  <c:v>292</c:v>
                </c:pt>
                <c:pt idx="1">
                  <c:v>311</c:v>
                </c:pt>
                <c:pt idx="2">
                  <c:v>361</c:v>
                </c:pt>
                <c:pt idx="3">
                  <c:v>412</c:v>
                </c:pt>
                <c:pt idx="4">
                  <c:v>273</c:v>
                </c:pt>
                <c:pt idx="5">
                  <c:v>307</c:v>
                </c:pt>
                <c:pt idx="6">
                  <c:v>310</c:v>
                </c:pt>
                <c:pt idx="7">
                  <c:v>252</c:v>
                </c:pt>
                <c:pt idx="8">
                  <c:v>359</c:v>
                </c:pt>
                <c:pt idx="9">
                  <c:v>254</c:v>
                </c:pt>
                <c:pt idx="10" formatCode="General">
                  <c:v>266</c:v>
                </c:pt>
                <c:pt idx="11" formatCode="General">
                  <c:v>357</c:v>
                </c:pt>
                <c:pt idx="12" formatCode="General">
                  <c:v>228</c:v>
                </c:pt>
                <c:pt idx="13" formatCode="General">
                  <c:v>376</c:v>
                </c:pt>
                <c:pt idx="14" formatCode="General">
                  <c:v>330</c:v>
                </c:pt>
                <c:pt idx="15" formatCode="General">
                  <c:v>339</c:v>
                </c:pt>
                <c:pt idx="16" formatCode="General">
                  <c:v>136</c:v>
                </c:pt>
                <c:pt idx="17" formatCode="General">
                  <c:v>251</c:v>
                </c:pt>
                <c:pt idx="18" formatCode="General">
                  <c:v>169</c:v>
                </c:pt>
                <c:pt idx="19" formatCode="#,##0;;\–">
                  <c:v>167</c:v>
                </c:pt>
                <c:pt idx="20" formatCode="#,##0;;\–">
                  <c:v>148</c:v>
                </c:pt>
                <c:pt idx="21" formatCode="#,##0;;\–">
                  <c:v>168</c:v>
                </c:pt>
                <c:pt idx="22" formatCode="#,##0;;\–">
                  <c:v>226</c:v>
                </c:pt>
                <c:pt idx="23" formatCode="#,##0;;\–">
                  <c:v>230</c:v>
                </c:pt>
                <c:pt idx="24" formatCode="#,##0;;\–">
                  <c:v>245</c:v>
                </c:pt>
                <c:pt idx="25" formatCode="#,##0;;\–">
                  <c:v>203</c:v>
                </c:pt>
                <c:pt idx="26" formatCode="#,##0;;\–">
                  <c:v>223</c:v>
                </c:pt>
                <c:pt idx="27" formatCode="#,##0;;\–">
                  <c:v>255</c:v>
                </c:pt>
                <c:pt idx="28" formatCode="#,##0;;\–">
                  <c:v>347</c:v>
                </c:pt>
                <c:pt idx="29" formatCode="#,##0;;\–">
                  <c:v>204</c:v>
                </c:pt>
                <c:pt idx="30" formatCode="#,##0;;\–">
                  <c:v>205</c:v>
                </c:pt>
                <c:pt idx="31" formatCode="#,##0;;\–">
                  <c:v>270</c:v>
                </c:pt>
                <c:pt idx="32" formatCode="#,##0;;\–">
                  <c:v>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94080"/>
        <c:axId val="41295872"/>
      </c:lineChart>
      <c:dateAx>
        <c:axId val="412903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292160"/>
        <c:crosses val="autoZero"/>
        <c:auto val="1"/>
        <c:lblOffset val="100"/>
        <c:baseTimeUnit val="months"/>
        <c:majorUnit val="6"/>
        <c:majorTimeUnit val="months"/>
      </c:dateAx>
      <c:valAx>
        <c:axId val="41292160"/>
        <c:scaling>
          <c:orientation val="minMax"/>
          <c:max val="4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2171763413294269E-3"/>
              <c:y val="0.3026478307858576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290368"/>
        <c:crosses val="autoZero"/>
        <c:crossBetween val="between"/>
      </c:valAx>
      <c:dateAx>
        <c:axId val="412940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1295872"/>
        <c:crosses val="autoZero"/>
        <c:auto val="1"/>
        <c:lblOffset val="100"/>
        <c:baseTimeUnit val="months"/>
      </c:dateAx>
      <c:valAx>
        <c:axId val="41295872"/>
        <c:scaling>
          <c:orientation val="minMax"/>
          <c:max val="9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ru-RU" b="0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6484964536665618"/>
              <c:y val="0.1984464258144202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294080"/>
        <c:crosses val="max"/>
        <c:crossBetween val="between"/>
        <c:majorUnit val="100"/>
      </c:valAx>
    </c:plotArea>
    <c:legend>
      <c:legendPos val="r"/>
      <c:layout>
        <c:manualLayout>
          <c:xMode val="edge"/>
          <c:yMode val="edge"/>
          <c:x val="0.1168237807483367"/>
          <c:y val="0.85092596881272198"/>
          <c:w val="0.74774778734053593"/>
          <c:h val="0.1374648757140651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01657145797952"/>
          <c:y val="3.3475664535221689E-2"/>
          <c:w val="0.7671969533220111"/>
          <c:h val="0.66336028466240382"/>
        </c:manualLayout>
      </c:layout>
      <c:areaChart>
        <c:grouping val="stacked"/>
        <c:varyColors val="0"/>
        <c:ser>
          <c:idx val="2"/>
          <c:order val="0"/>
          <c:tx>
            <c:strRef>
              <c:f>'График 2.3.12'!$B$9</c:f>
              <c:strCache>
                <c:ptCount val="1"/>
                <c:pt idx="0">
                  <c:v>3-я категория</c:v>
                </c:pt>
              </c:strCache>
            </c:strRef>
          </c:tx>
          <c:cat>
            <c:numRef>
              <c:f>'График 2.3.12'!$C$4:$AI$4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2.3.12'!$C$9:$AI$9</c:f>
              <c:numCache>
                <c:formatCode>#,##0.00</c:formatCode>
                <c:ptCount val="33"/>
                <c:pt idx="0">
                  <c:v>57.368049712910263</c:v>
                </c:pt>
                <c:pt idx="1">
                  <c:v>84.792765990929681</c:v>
                </c:pt>
                <c:pt idx="2">
                  <c:v>84.783314288150578</c:v>
                </c:pt>
                <c:pt idx="3">
                  <c:v>78.816634968949103</c:v>
                </c:pt>
                <c:pt idx="4">
                  <c:v>110.45350254166252</c:v>
                </c:pt>
                <c:pt idx="5">
                  <c:v>108.31194978986849</c:v>
                </c:pt>
                <c:pt idx="6">
                  <c:v>102.52180184864312</c:v>
                </c:pt>
                <c:pt idx="7">
                  <c:v>101.25486106718789</c:v>
                </c:pt>
                <c:pt idx="8">
                  <c:v>71.267642857384899</c:v>
                </c:pt>
                <c:pt idx="9" formatCode="0.00">
                  <c:v>71.296657784835702</c:v>
                </c:pt>
                <c:pt idx="10" formatCode="0.00">
                  <c:v>70.712183723643108</c:v>
                </c:pt>
                <c:pt idx="11" formatCode="0.00">
                  <c:v>68.911074668897697</c:v>
                </c:pt>
                <c:pt idx="12">
                  <c:v>65.603425682244406</c:v>
                </c:pt>
                <c:pt idx="13">
                  <c:v>65.590196653743959</c:v>
                </c:pt>
                <c:pt idx="14">
                  <c:v>65.501926313602624</c:v>
                </c:pt>
                <c:pt idx="15">
                  <c:v>80.381246493531947</c:v>
                </c:pt>
                <c:pt idx="16">
                  <c:v>80.379534501608347</c:v>
                </c:pt>
                <c:pt idx="17">
                  <c:v>76.626650126785023</c:v>
                </c:pt>
                <c:pt idx="18">
                  <c:v>104.81312483129696</c:v>
                </c:pt>
                <c:pt idx="19">
                  <c:v>101.30968517143828</c:v>
                </c:pt>
                <c:pt idx="20">
                  <c:v>71.339607422739064</c:v>
                </c:pt>
                <c:pt idx="21">
                  <c:v>68.794932088891883</c:v>
                </c:pt>
                <c:pt idx="22">
                  <c:v>68.794153910744811</c:v>
                </c:pt>
                <c:pt idx="23">
                  <c:v>64.524551815886156</c:v>
                </c:pt>
                <c:pt idx="24">
                  <c:v>64.8583</c:v>
                </c:pt>
                <c:pt idx="25">
                  <c:v>64.845476097003655</c:v>
                </c:pt>
                <c:pt idx="26">
                  <c:v>64.845943000000005</c:v>
                </c:pt>
                <c:pt idx="27">
                  <c:v>92.179237999999998</c:v>
                </c:pt>
                <c:pt idx="28">
                  <c:v>92.181548680894949</c:v>
                </c:pt>
                <c:pt idx="29">
                  <c:v>92.435685126495642</c:v>
                </c:pt>
                <c:pt idx="30">
                  <c:v>92.410405578631227</c:v>
                </c:pt>
                <c:pt idx="31">
                  <c:v>90.919657610936895</c:v>
                </c:pt>
                <c:pt idx="32">
                  <c:v>89.604025044189981</c:v>
                </c:pt>
              </c:numCache>
            </c:numRef>
          </c:val>
        </c:ser>
        <c:ser>
          <c:idx val="1"/>
          <c:order val="1"/>
          <c:tx>
            <c:strRef>
              <c:f>'График 2.3.12'!$B$7</c:f>
              <c:strCache>
                <c:ptCount val="1"/>
                <c:pt idx="0">
                  <c:v>2-я категория</c:v>
                </c:pt>
              </c:strCache>
            </c:strRef>
          </c:tx>
          <c:cat>
            <c:numRef>
              <c:f>'График 2.3.12'!$C$4:$AI$4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2.3.12'!$C$7:$AI$7</c:f>
              <c:numCache>
                <c:formatCode>#,##0.00</c:formatCode>
                <c:ptCount val="33"/>
                <c:pt idx="0">
                  <c:v>1727.3194724549753</c:v>
                </c:pt>
                <c:pt idx="1">
                  <c:v>1679.3634858709165</c:v>
                </c:pt>
                <c:pt idx="2">
                  <c:v>1673.5474031780311</c:v>
                </c:pt>
                <c:pt idx="3">
                  <c:v>1673.8212845148173</c:v>
                </c:pt>
                <c:pt idx="4">
                  <c:v>1634.5359762616536</c:v>
                </c:pt>
                <c:pt idx="5">
                  <c:v>1571.6314094509562</c:v>
                </c:pt>
                <c:pt idx="6">
                  <c:v>1569.1754264034389</c:v>
                </c:pt>
                <c:pt idx="7">
                  <c:v>1561.9205149913726</c:v>
                </c:pt>
                <c:pt idx="8">
                  <c:v>1560.6443903439863</c:v>
                </c:pt>
                <c:pt idx="9" formatCode="0.00">
                  <c:v>1544.6208705617121</c:v>
                </c:pt>
                <c:pt idx="10" formatCode="0.00">
                  <c:v>1338.4024409561889</c:v>
                </c:pt>
                <c:pt idx="11" formatCode="0.00">
                  <c:v>1326.1250863986704</c:v>
                </c:pt>
                <c:pt idx="12" formatCode="0.00">
                  <c:v>1248.3406619865316</c:v>
                </c:pt>
                <c:pt idx="13" formatCode="0.00">
                  <c:v>1243.2677751368208</c:v>
                </c:pt>
                <c:pt idx="14" formatCode="0.00">
                  <c:v>1242.6080572639883</c:v>
                </c:pt>
                <c:pt idx="15" formatCode="0.00">
                  <c:v>1246.7432310443758</c:v>
                </c:pt>
                <c:pt idx="16" formatCode="0.00">
                  <c:v>1213.4473492718394</c:v>
                </c:pt>
                <c:pt idx="17" formatCode="0.00">
                  <c:v>1183.7864723900002</c:v>
                </c:pt>
                <c:pt idx="18" formatCode="0.00">
                  <c:v>1179.1624783900004</c:v>
                </c:pt>
                <c:pt idx="19" formatCode="0.00">
                  <c:v>1165.0401233900004</c:v>
                </c:pt>
                <c:pt idx="20" formatCode="0.00">
                  <c:v>1163.2122483900002</c:v>
                </c:pt>
                <c:pt idx="21" formatCode="0.00">
                  <c:v>1152.23360239</c:v>
                </c:pt>
                <c:pt idx="22" formatCode="0.00">
                  <c:v>1152.2032273900002</c:v>
                </c:pt>
                <c:pt idx="23" formatCode="0.00">
                  <c:v>1149.2762873900001</c:v>
                </c:pt>
                <c:pt idx="24" formatCode="0.00">
                  <c:v>1145.3283000000001</c:v>
                </c:pt>
                <c:pt idx="25" formatCode="0.00">
                  <c:v>1145.2360473900001</c:v>
                </c:pt>
                <c:pt idx="26" formatCode="0.00">
                  <c:v>1145.2394199999999</c:v>
                </c:pt>
                <c:pt idx="27" formatCode="0.00">
                  <c:v>1140.1839199999999</c:v>
                </c:pt>
                <c:pt idx="28" formatCode="0.00">
                  <c:v>1135.2030481899999</c:v>
                </c:pt>
                <c:pt idx="29" formatCode="0.00">
                  <c:v>1130.1904285900002</c:v>
                </c:pt>
                <c:pt idx="30" formatCode="0.00">
                  <c:v>1126.4884535900003</c:v>
                </c:pt>
                <c:pt idx="31" formatCode="0.00">
                  <c:v>1117.6324921900002</c:v>
                </c:pt>
                <c:pt idx="32">
                  <c:v>1117.66511719</c:v>
                </c:pt>
              </c:numCache>
            </c:numRef>
          </c:val>
        </c:ser>
        <c:ser>
          <c:idx val="0"/>
          <c:order val="2"/>
          <c:tx>
            <c:strRef>
              <c:f>'График 2.3.12'!$B$5</c:f>
              <c:strCache>
                <c:ptCount val="1"/>
                <c:pt idx="0">
                  <c:v>1-я категория</c:v>
                </c:pt>
              </c:strCache>
            </c:strRef>
          </c:tx>
          <c:cat>
            <c:numRef>
              <c:f>'График 2.3.12'!$C$4:$AI$4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2.3.12'!$C$5:$AI$5</c:f>
              <c:numCache>
                <c:formatCode>#,##0.00</c:formatCode>
                <c:ptCount val="33"/>
                <c:pt idx="0">
                  <c:v>745.82792438963122</c:v>
                </c:pt>
                <c:pt idx="1">
                  <c:v>807.4324434546636</c:v>
                </c:pt>
                <c:pt idx="2">
                  <c:v>805.59030239401613</c:v>
                </c:pt>
                <c:pt idx="3">
                  <c:v>968.77493555532158</c:v>
                </c:pt>
                <c:pt idx="4">
                  <c:v>990.84366876052286</c:v>
                </c:pt>
                <c:pt idx="5">
                  <c:v>1051.4759772315722</c:v>
                </c:pt>
                <c:pt idx="6">
                  <c:v>1070.8064455398642</c:v>
                </c:pt>
                <c:pt idx="7">
                  <c:v>1065.4586253440943</c:v>
                </c:pt>
                <c:pt idx="8">
                  <c:v>1137.7036931104337</c:v>
                </c:pt>
                <c:pt idx="9">
                  <c:v>1613.7994826275501</c:v>
                </c:pt>
                <c:pt idx="10">
                  <c:v>1608.7518249515988</c:v>
                </c:pt>
                <c:pt idx="11">
                  <c:v>1607.7567358898295</c:v>
                </c:pt>
                <c:pt idx="12">
                  <c:v>3313.1801867397357</c:v>
                </c:pt>
                <c:pt idx="13">
                  <c:v>4431.1336322849393</c:v>
                </c:pt>
                <c:pt idx="14">
                  <c:v>4429.7249612733349</c:v>
                </c:pt>
                <c:pt idx="15">
                  <c:v>4483.5947944775189</c:v>
                </c:pt>
                <c:pt idx="16">
                  <c:v>4487.9422303155543</c:v>
                </c:pt>
                <c:pt idx="17">
                  <c:v>4512.3863931099559</c:v>
                </c:pt>
                <c:pt idx="18">
                  <c:v>4736.9577849366788</c:v>
                </c:pt>
                <c:pt idx="19">
                  <c:v>4754.7397173001591</c:v>
                </c:pt>
                <c:pt idx="20">
                  <c:v>4768.1038326221133</c:v>
                </c:pt>
                <c:pt idx="21">
                  <c:v>4670.8895437725214</c:v>
                </c:pt>
                <c:pt idx="22">
                  <c:v>4659.0632514155204</c:v>
                </c:pt>
                <c:pt idx="23">
                  <c:v>4687.7458831498334</c:v>
                </c:pt>
                <c:pt idx="24">
                  <c:v>4733.5404000000008</c:v>
                </c:pt>
                <c:pt idx="25">
                  <c:v>4650.4146690926354</c:v>
                </c:pt>
                <c:pt idx="26">
                  <c:v>4650.1652000000004</c:v>
                </c:pt>
                <c:pt idx="27">
                  <c:v>3336.247359</c:v>
                </c:pt>
                <c:pt idx="28">
                  <c:v>3322.800671221707</c:v>
                </c:pt>
                <c:pt idx="29">
                  <c:v>3351.1953725028202</c:v>
                </c:pt>
                <c:pt idx="30">
                  <c:v>3511.0053515233017</c:v>
                </c:pt>
                <c:pt idx="31">
                  <c:v>3472.6946610664422</c:v>
                </c:pt>
                <c:pt idx="32">
                  <c:v>3426.7516647768271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71008"/>
        <c:axId val="41772544"/>
      </c:areaChart>
      <c:lineChart>
        <c:grouping val="standard"/>
        <c:varyColors val="0"/>
        <c:ser>
          <c:idx val="3"/>
          <c:order val="3"/>
          <c:tx>
            <c:strRef>
              <c:f>'График 2.3.12'!$B$13</c:f>
              <c:strCache>
                <c:ptCount val="1"/>
                <c:pt idx="0">
                  <c:v>Значение индекса KASE_BY на конец месяца (правая ось)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'График 2.3.12'!$C$4:$AI$4</c:f>
              <c:numCache>
                <c:formatCode>mmm\-yy</c:formatCode>
                <c:ptCount val="3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</c:numCache>
            </c:numRef>
          </c:cat>
          <c:val>
            <c:numRef>
              <c:f>'График 2.3.12'!$C$13:$AI$13</c:f>
              <c:numCache>
                <c:formatCode>0.00</c:formatCode>
                <c:ptCount val="33"/>
                <c:pt idx="0">
                  <c:v>15.015204233599999</c:v>
                </c:pt>
                <c:pt idx="1">
                  <c:v>14.890526006999998</c:v>
                </c:pt>
                <c:pt idx="2">
                  <c:v>14.172756247300001</c:v>
                </c:pt>
                <c:pt idx="3">
                  <c:v>14.022914393600001</c:v>
                </c:pt>
                <c:pt idx="4">
                  <c:v>14.100999618199999</c:v>
                </c:pt>
                <c:pt idx="5">
                  <c:v>14.1504857484</c:v>
                </c:pt>
                <c:pt idx="6">
                  <c:v>14.257181908800002</c:v>
                </c:pt>
                <c:pt idx="7">
                  <c:v>14.260695498299999</c:v>
                </c:pt>
                <c:pt idx="8">
                  <c:v>14.112220958400002</c:v>
                </c:pt>
                <c:pt idx="9">
                  <c:v>14.202386403799999</c:v>
                </c:pt>
                <c:pt idx="10">
                  <c:v>14.226637480199999</c:v>
                </c:pt>
                <c:pt idx="11">
                  <c:v>13.8847539233</c:v>
                </c:pt>
                <c:pt idx="12">
                  <c:v>14.207166407599999</c:v>
                </c:pt>
                <c:pt idx="13">
                  <c:v>14.226155825199999</c:v>
                </c:pt>
                <c:pt idx="14">
                  <c:v>14.7494328734</c:v>
                </c:pt>
                <c:pt idx="15">
                  <c:v>14.3500106771</c:v>
                </c:pt>
                <c:pt idx="16">
                  <c:v>14.724346303600001</c:v>
                </c:pt>
                <c:pt idx="17">
                  <c:v>14.811914549200001</c:v>
                </c:pt>
                <c:pt idx="18">
                  <c:v>14.728334747899998</c:v>
                </c:pt>
                <c:pt idx="19">
                  <c:v>14.665481375600001</c:v>
                </c:pt>
                <c:pt idx="20">
                  <c:v>14.486412249999999</c:v>
                </c:pt>
                <c:pt idx="21">
                  <c:v>14.706202253100001</c:v>
                </c:pt>
                <c:pt idx="22">
                  <c:v>15.716068483000001</c:v>
                </c:pt>
                <c:pt idx="23">
                  <c:v>15.116033000000002</c:v>
                </c:pt>
                <c:pt idx="24">
                  <c:v>15.162302800000003</c:v>
                </c:pt>
                <c:pt idx="25">
                  <c:v>15.157604091</c:v>
                </c:pt>
                <c:pt idx="26">
                  <c:v>15.259999999999998</c:v>
                </c:pt>
                <c:pt idx="27">
                  <c:v>15.345919250500001</c:v>
                </c:pt>
                <c:pt idx="28">
                  <c:v>15.299219389300001</c:v>
                </c:pt>
                <c:pt idx="29">
                  <c:v>13.691428899</c:v>
                </c:pt>
                <c:pt idx="30">
                  <c:v>13.714023490000002</c:v>
                </c:pt>
                <c:pt idx="31">
                  <c:v>13.3669650625</c:v>
                </c:pt>
                <c:pt idx="32">
                  <c:v>13.479079199999999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74464"/>
        <c:axId val="41800832"/>
      </c:lineChart>
      <c:dateAx>
        <c:axId val="4177100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772544"/>
        <c:crosses val="autoZero"/>
        <c:auto val="1"/>
        <c:lblOffset val="100"/>
        <c:baseTimeUnit val="months"/>
        <c:majorUnit val="6"/>
        <c:majorTimeUnit val="months"/>
      </c:dateAx>
      <c:valAx>
        <c:axId val="41772544"/>
        <c:scaling>
          <c:orientation val="minMax"/>
          <c:max val="600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тг</a:t>
                </a:r>
              </a:p>
            </c:rich>
          </c:tx>
          <c:layout>
            <c:manualLayout>
              <c:xMode val="edge"/>
              <c:yMode val="edge"/>
              <c:x val="9.3633883999794144E-3"/>
              <c:y val="0.2545460908295553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771008"/>
        <c:crosses val="autoZero"/>
        <c:crossBetween val="midCat"/>
      </c:valAx>
      <c:dateAx>
        <c:axId val="417744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1800832"/>
        <c:crosses val="autoZero"/>
        <c:auto val="1"/>
        <c:lblOffset val="100"/>
        <c:baseTimeUnit val="months"/>
      </c:dateAx>
      <c:valAx>
        <c:axId val="41800832"/>
        <c:scaling>
          <c:orientation val="minMax"/>
          <c:max val="3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41774464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"/>
          <c:y val="0.79855167432929941"/>
          <c:w val="1"/>
          <c:h val="0.2013088129084535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23447796840521E-2"/>
          <c:y val="5.0973930749759484E-2"/>
          <c:w val="0.87804879771194522"/>
          <c:h val="0.7422618399115205"/>
        </c:manualLayout>
      </c:layout>
      <c:barChart>
        <c:barDir val="col"/>
        <c:grouping val="stacked"/>
        <c:varyColors val="0"/>
        <c:ser>
          <c:idx val="2"/>
          <c:order val="2"/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>
              <a:glow>
                <a:schemeClr val="accent1"/>
              </a:glow>
              <a:outerShdw dist="50800" sx="1000" sy="1000" algn="ctr" rotWithShape="0">
                <a:srgbClr val="000000"/>
              </a:outerShdw>
              <a:softEdge rad="0"/>
            </a:effectLst>
          </c:spPr>
          <c:invertIfNegative val="0"/>
          <c:val>
            <c:numRef>
              <c:f>'График 3.1.1.1'!$A$5:$A$136</c:f>
              <c:numCache>
                <c:formatCode>General</c:formatCode>
                <c:ptCount val="1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4</c:v>
                </c:pt>
                <c:pt idx="122">
                  <c:v>4</c:v>
                </c:pt>
                <c:pt idx="123">
                  <c:v>4</c:v>
                </c:pt>
                <c:pt idx="124">
                  <c:v>4</c:v>
                </c:pt>
                <c:pt idx="125">
                  <c:v>4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1307520"/>
        <c:axId val="128177280"/>
      </c:barChart>
      <c:lineChart>
        <c:grouping val="standard"/>
        <c:varyColors val="0"/>
        <c:ser>
          <c:idx val="0"/>
          <c:order val="0"/>
          <c:tx>
            <c:strRef>
              <c:f>'График 3.1.1.1'!$C$4</c:f>
              <c:strCache>
                <c:ptCount val="1"/>
                <c:pt idx="0">
                  <c:v>КИБС (CBI)</c:v>
                </c:pt>
              </c:strCache>
            </c:strRef>
          </c:tx>
          <c:marker>
            <c:symbol val="none"/>
          </c:marker>
          <c:cat>
            <c:numRef>
              <c:f>'График 3.1.1.1'!$B$5:$B$136</c:f>
              <c:numCache>
                <c:formatCode>mmm\-yy</c:formatCode>
                <c:ptCount val="132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</c:numCache>
            </c:numRef>
          </c:cat>
          <c:val>
            <c:numRef>
              <c:f>'График 3.1.1.1'!$C$5:$C$136</c:f>
              <c:numCache>
                <c:formatCode>0.0</c:formatCode>
                <c:ptCount val="132"/>
                <c:pt idx="0">
                  <c:v>-0.43183370660553028</c:v>
                </c:pt>
                <c:pt idx="1">
                  <c:v>-0.5645948564536527</c:v>
                </c:pt>
                <c:pt idx="2">
                  <c:v>-0.63411494189560746</c:v>
                </c:pt>
                <c:pt idx="3">
                  <c:v>-0.5694369928940558</c:v>
                </c:pt>
                <c:pt idx="4">
                  <c:v>-0.7445089096190648</c:v>
                </c:pt>
                <c:pt idx="5">
                  <c:v>-0.52555878287617652</c:v>
                </c:pt>
                <c:pt idx="6">
                  <c:v>-0.21884270420902688</c:v>
                </c:pt>
                <c:pt idx="7">
                  <c:v>4.7585801353931999E-2</c:v>
                </c:pt>
                <c:pt idx="8">
                  <c:v>9.9747768866250988E-2</c:v>
                </c:pt>
                <c:pt idx="9">
                  <c:v>4.0605704966776526E-2</c:v>
                </c:pt>
                <c:pt idx="10">
                  <c:v>-5.2825731270797933E-2</c:v>
                </c:pt>
                <c:pt idx="11">
                  <c:v>-9.7729544058006254E-2</c:v>
                </c:pt>
                <c:pt idx="12">
                  <c:v>-6.2550845187129139E-2</c:v>
                </c:pt>
                <c:pt idx="13">
                  <c:v>-6.824450202673206E-2</c:v>
                </c:pt>
                <c:pt idx="14">
                  <c:v>-6.6609473138718733E-2</c:v>
                </c:pt>
                <c:pt idx="15">
                  <c:v>-4.4408332455851185E-2</c:v>
                </c:pt>
                <c:pt idx="16">
                  <c:v>-0.14196104320146574</c:v>
                </c:pt>
                <c:pt idx="17">
                  <c:v>-0.14567055640713042</c:v>
                </c:pt>
                <c:pt idx="18">
                  <c:v>-0.27043770158773084</c:v>
                </c:pt>
                <c:pt idx="19">
                  <c:v>-0.50822522273294934</c:v>
                </c:pt>
                <c:pt idx="20">
                  <c:v>-0.39613479772975352</c:v>
                </c:pt>
                <c:pt idx="21">
                  <c:v>-0.26393895731578071</c:v>
                </c:pt>
                <c:pt idx="22">
                  <c:v>-3.502606060493408E-2</c:v>
                </c:pt>
                <c:pt idx="23">
                  <c:v>0.16038478775781895</c:v>
                </c:pt>
                <c:pt idx="24">
                  <c:v>0.32842359408336258</c:v>
                </c:pt>
                <c:pt idx="25">
                  <c:v>0.43129314316961476</c:v>
                </c:pt>
                <c:pt idx="26">
                  <c:v>0.5061704822862968</c:v>
                </c:pt>
                <c:pt idx="27">
                  <c:v>0.4659021733477236</c:v>
                </c:pt>
                <c:pt idx="28">
                  <c:v>0.39509007439124233</c:v>
                </c:pt>
                <c:pt idx="29">
                  <c:v>0.13582024098427306</c:v>
                </c:pt>
                <c:pt idx="30">
                  <c:v>-0.11661862926073571</c:v>
                </c:pt>
                <c:pt idx="31">
                  <c:v>-0.2065087503094605</c:v>
                </c:pt>
                <c:pt idx="32">
                  <c:v>-0.24070730303292032</c:v>
                </c:pt>
                <c:pt idx="33">
                  <c:v>-0.11293033356989564</c:v>
                </c:pt>
                <c:pt idx="34">
                  <c:v>-0.1692048784940676</c:v>
                </c:pt>
                <c:pt idx="35">
                  <c:v>-0.35862791610571892</c:v>
                </c:pt>
                <c:pt idx="36">
                  <c:v>-0.57788474222602781</c:v>
                </c:pt>
                <c:pt idx="37">
                  <c:v>-0.79292186066982906</c:v>
                </c:pt>
                <c:pt idx="38">
                  <c:v>-0.9288745333984133</c:v>
                </c:pt>
                <c:pt idx="39">
                  <c:v>-0.96683840928848153</c:v>
                </c:pt>
                <c:pt idx="40">
                  <c:v>-0.90413626887887311</c:v>
                </c:pt>
                <c:pt idx="41">
                  <c:v>-0.71097587296950027</c:v>
                </c:pt>
                <c:pt idx="42">
                  <c:v>-0.55485086878297329</c:v>
                </c:pt>
                <c:pt idx="43">
                  <c:v>-0.34135319646299894</c:v>
                </c:pt>
                <c:pt idx="44">
                  <c:v>-9.8412149223418788E-2</c:v>
                </c:pt>
                <c:pt idx="45">
                  <c:v>0.21182102853712875</c:v>
                </c:pt>
                <c:pt idx="46">
                  <c:v>0.40191605779503559</c:v>
                </c:pt>
                <c:pt idx="47">
                  <c:v>0.45081643720004111</c:v>
                </c:pt>
                <c:pt idx="48">
                  <c:v>0.66347615760132495</c:v>
                </c:pt>
                <c:pt idx="49">
                  <c:v>0.98972850538651713</c:v>
                </c:pt>
                <c:pt idx="50">
                  <c:v>1.4038066077387772</c:v>
                </c:pt>
                <c:pt idx="51">
                  <c:v>1.9885145458689899</c:v>
                </c:pt>
                <c:pt idx="52">
                  <c:v>2.5020883942786085</c:v>
                </c:pt>
                <c:pt idx="53">
                  <c:v>2.7915841509860408</c:v>
                </c:pt>
                <c:pt idx="54">
                  <c:v>3.0307719251599536</c:v>
                </c:pt>
                <c:pt idx="55">
                  <c:v>3.2625631510766024</c:v>
                </c:pt>
                <c:pt idx="56">
                  <c:v>3.1041193926591393</c:v>
                </c:pt>
                <c:pt idx="57">
                  <c:v>2.8952899635500216</c:v>
                </c:pt>
                <c:pt idx="58">
                  <c:v>2.4857500842514888</c:v>
                </c:pt>
                <c:pt idx="59">
                  <c:v>2.0875935794720752</c:v>
                </c:pt>
                <c:pt idx="60">
                  <c:v>1.691606288525213</c:v>
                </c:pt>
                <c:pt idx="61">
                  <c:v>1.3619310088833601</c:v>
                </c:pt>
                <c:pt idx="62">
                  <c:v>0.96179575535559703</c:v>
                </c:pt>
                <c:pt idx="63">
                  <c:v>0.53497430847951088</c:v>
                </c:pt>
                <c:pt idx="64">
                  <c:v>8.875505458953277E-2</c:v>
                </c:pt>
                <c:pt idx="65">
                  <c:v>-0.27622021219812465</c:v>
                </c:pt>
                <c:pt idx="66">
                  <c:v>-0.72029545659372218</c:v>
                </c:pt>
                <c:pt idx="67">
                  <c:v>-1.1050147825851571</c:v>
                </c:pt>
                <c:pt idx="68">
                  <c:v>-1.3904550643492115</c:v>
                </c:pt>
                <c:pt idx="69">
                  <c:v>-1.5182966114446939</c:v>
                </c:pt>
                <c:pt idx="70">
                  <c:v>-1.5386580510074455</c:v>
                </c:pt>
                <c:pt idx="71">
                  <c:v>-1.28040541011947</c:v>
                </c:pt>
                <c:pt idx="72">
                  <c:v>-1.1352538027246686</c:v>
                </c:pt>
                <c:pt idx="73">
                  <c:v>-1.1331289867444068</c:v>
                </c:pt>
                <c:pt idx="74">
                  <c:v>-1.1395038546847001</c:v>
                </c:pt>
                <c:pt idx="75">
                  <c:v>-1.2392706152832675</c:v>
                </c:pt>
                <c:pt idx="76">
                  <c:v>-1.4876746086100008</c:v>
                </c:pt>
                <c:pt idx="77">
                  <c:v>-1.5678007552407538</c:v>
                </c:pt>
                <c:pt idx="78">
                  <c:v>-1.4423763518478134</c:v>
                </c:pt>
                <c:pt idx="79">
                  <c:v>-1.4229957723738274</c:v>
                </c:pt>
                <c:pt idx="80">
                  <c:v>-1.3219011309946049</c:v>
                </c:pt>
                <c:pt idx="81">
                  <c:v>-1.1546406931989195</c:v>
                </c:pt>
                <c:pt idx="82">
                  <c:v>-0.97370793464948979</c:v>
                </c:pt>
                <c:pt idx="83">
                  <c:v>-0.81986647958428771</c:v>
                </c:pt>
                <c:pt idx="84">
                  <c:v>-0.65527686697647602</c:v>
                </c:pt>
                <c:pt idx="85">
                  <c:v>-0.45160227726155394</c:v>
                </c:pt>
                <c:pt idx="86">
                  <c:v>-0.41080154221833803</c:v>
                </c:pt>
                <c:pt idx="87">
                  <c:v>-0.38360610649750776</c:v>
                </c:pt>
                <c:pt idx="88">
                  <c:v>-0.37939975342453414</c:v>
                </c:pt>
                <c:pt idx="89">
                  <c:v>-0.26155851978661671</c:v>
                </c:pt>
                <c:pt idx="90">
                  <c:v>-0.16099386907771873</c:v>
                </c:pt>
                <c:pt idx="91">
                  <c:v>-0.13300245055203633</c:v>
                </c:pt>
                <c:pt idx="92">
                  <c:v>-3.9223837190025139E-2</c:v>
                </c:pt>
                <c:pt idx="93">
                  <c:v>-7.0508685990882123E-3</c:v>
                </c:pt>
                <c:pt idx="94">
                  <c:v>6.2455563783198373E-2</c:v>
                </c:pt>
                <c:pt idx="95">
                  <c:v>0.16566538386650481</c:v>
                </c:pt>
                <c:pt idx="96">
                  <c:v>0.16038502194699431</c:v>
                </c:pt>
                <c:pt idx="97">
                  <c:v>0.18036809850804966</c:v>
                </c:pt>
                <c:pt idx="98">
                  <c:v>0.22369410111706953</c:v>
                </c:pt>
                <c:pt idx="99">
                  <c:v>0.31367529547122824</c:v>
                </c:pt>
                <c:pt idx="100">
                  <c:v>0.35606446069742104</c:v>
                </c:pt>
                <c:pt idx="101">
                  <c:v>0.35356881705584586</c:v>
                </c:pt>
                <c:pt idx="102">
                  <c:v>0.41882383391699002</c:v>
                </c:pt>
                <c:pt idx="103">
                  <c:v>0.42452912696040296</c:v>
                </c:pt>
                <c:pt idx="104">
                  <c:v>0.33327288131683647</c:v>
                </c:pt>
                <c:pt idx="105">
                  <c:v>0.32169073216147415</c:v>
                </c:pt>
                <c:pt idx="106">
                  <c:v>0.10463213649055955</c:v>
                </c:pt>
                <c:pt idx="107">
                  <c:v>-4.3555942632188836E-2</c:v>
                </c:pt>
                <c:pt idx="108">
                  <c:v>-0.16632055587523004</c:v>
                </c:pt>
                <c:pt idx="109">
                  <c:v>-0.18954650959404118</c:v>
                </c:pt>
                <c:pt idx="110">
                  <c:v>-0.21057877706535108</c:v>
                </c:pt>
                <c:pt idx="111">
                  <c:v>-6.0594558657284435E-2</c:v>
                </c:pt>
                <c:pt idx="112">
                  <c:v>1.710536065565434E-2</c:v>
                </c:pt>
                <c:pt idx="113">
                  <c:v>9.2076745113566852E-2</c:v>
                </c:pt>
                <c:pt idx="114">
                  <c:v>5.5530188312270252E-2</c:v>
                </c:pt>
                <c:pt idx="115">
                  <c:v>4.1261117825939983E-2</c:v>
                </c:pt>
                <c:pt idx="116">
                  <c:v>-6.4664922532273682E-4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3.1.1.1'!$D$4</c:f>
              <c:strCache>
                <c:ptCount val="1"/>
                <c:pt idx="0">
                  <c:v>КИСФР (CFMI)</c:v>
                </c:pt>
              </c:strCache>
            </c:strRef>
          </c:tx>
          <c:marker>
            <c:symbol val="none"/>
          </c:marker>
          <c:cat>
            <c:numRef>
              <c:f>'График 3.1.1.1'!$B$5:$B$136</c:f>
              <c:numCache>
                <c:formatCode>mmm\-yy</c:formatCode>
                <c:ptCount val="132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</c:numCache>
            </c:numRef>
          </c:cat>
          <c:val>
            <c:numRef>
              <c:f>'График 3.1.1.1'!$D$5:$D$136</c:f>
              <c:numCache>
                <c:formatCode>0.0</c:formatCode>
                <c:ptCount val="132"/>
                <c:pt idx="15">
                  <c:v>-0.43888153205655744</c:v>
                </c:pt>
                <c:pt idx="16">
                  <c:v>-0.42631800510862961</c:v>
                </c:pt>
                <c:pt idx="17">
                  <c:v>-0.43282477250144813</c:v>
                </c:pt>
                <c:pt idx="18">
                  <c:v>-0.48512272347711866</c:v>
                </c:pt>
                <c:pt idx="19">
                  <c:v>-0.49319015946800648</c:v>
                </c:pt>
                <c:pt idx="20">
                  <c:v>-0.42817456810129556</c:v>
                </c:pt>
                <c:pt idx="21">
                  <c:v>-0.34581758609321184</c:v>
                </c:pt>
                <c:pt idx="22">
                  <c:v>-0.24958416916634371</c:v>
                </c:pt>
                <c:pt idx="23">
                  <c:v>-0.1603954289277878</c:v>
                </c:pt>
                <c:pt idx="24">
                  <c:v>-6.3384027636630258E-2</c:v>
                </c:pt>
                <c:pt idx="25">
                  <c:v>3.9652360746119636E-2</c:v>
                </c:pt>
                <c:pt idx="26">
                  <c:v>0.10236771076843121</c:v>
                </c:pt>
                <c:pt idx="27">
                  <c:v>0.24978593844854027</c:v>
                </c:pt>
                <c:pt idx="28">
                  <c:v>0.42981313129343524</c:v>
                </c:pt>
                <c:pt idx="29">
                  <c:v>0.59592898237744318</c:v>
                </c:pt>
                <c:pt idx="30">
                  <c:v>0.70875707632399187</c:v>
                </c:pt>
                <c:pt idx="31">
                  <c:v>0.85569590673815921</c:v>
                </c:pt>
                <c:pt idx="32">
                  <c:v>0.96434603286231624</c:v>
                </c:pt>
                <c:pt idx="33">
                  <c:v>1.0737157062897866</c:v>
                </c:pt>
                <c:pt idx="34">
                  <c:v>1.2006012555104104</c:v>
                </c:pt>
                <c:pt idx="35">
                  <c:v>1.0885175227400565</c:v>
                </c:pt>
                <c:pt idx="36">
                  <c:v>0.93395258670286352</c:v>
                </c:pt>
                <c:pt idx="37">
                  <c:v>0.76603279181496198</c:v>
                </c:pt>
                <c:pt idx="38">
                  <c:v>0.43002529136452194</c:v>
                </c:pt>
                <c:pt idx="39">
                  <c:v>0.16922059919898322</c:v>
                </c:pt>
                <c:pt idx="40">
                  <c:v>-3.6195590346345251E-2</c:v>
                </c:pt>
                <c:pt idx="41">
                  <c:v>-0.105036850174184</c:v>
                </c:pt>
                <c:pt idx="42">
                  <c:v>-6.3377196000555983E-2</c:v>
                </c:pt>
                <c:pt idx="43">
                  <c:v>-4.8904870687432817E-3</c:v>
                </c:pt>
                <c:pt idx="44">
                  <c:v>2.6601015954889208E-2</c:v>
                </c:pt>
                <c:pt idx="45">
                  <c:v>5.1926542732966485E-2</c:v>
                </c:pt>
                <c:pt idx="46">
                  <c:v>0.10517529562448456</c:v>
                </c:pt>
                <c:pt idx="47">
                  <c:v>0.16161103041852393</c:v>
                </c:pt>
                <c:pt idx="48">
                  <c:v>0.18147457747135382</c:v>
                </c:pt>
                <c:pt idx="49">
                  <c:v>0.32570691532883189</c:v>
                </c:pt>
                <c:pt idx="50">
                  <c:v>0.63123192223629232</c:v>
                </c:pt>
                <c:pt idx="51">
                  <c:v>0.86608024595848809</c:v>
                </c:pt>
                <c:pt idx="52">
                  <c:v>1.0288461390550041</c:v>
                </c:pt>
                <c:pt idx="53">
                  <c:v>1.0210021983974764</c:v>
                </c:pt>
                <c:pt idx="54">
                  <c:v>0.93403323126292004</c:v>
                </c:pt>
                <c:pt idx="55">
                  <c:v>0.78775901972691953</c:v>
                </c:pt>
                <c:pt idx="56">
                  <c:v>0.68596063882462277</c:v>
                </c:pt>
                <c:pt idx="57">
                  <c:v>0.55035875273226398</c:v>
                </c:pt>
                <c:pt idx="58">
                  <c:v>0.42467544725462791</c:v>
                </c:pt>
                <c:pt idx="59">
                  <c:v>0.269644624803906</c:v>
                </c:pt>
                <c:pt idx="60">
                  <c:v>7.2814760561838499E-2</c:v>
                </c:pt>
                <c:pt idx="61">
                  <c:v>-0.11738722678413192</c:v>
                </c:pt>
                <c:pt idx="62">
                  <c:v>-0.44242327958933952</c:v>
                </c:pt>
                <c:pt idx="63">
                  <c:v>-0.67775286003003632</c:v>
                </c:pt>
                <c:pt idx="64">
                  <c:v>-0.86606649420306425</c:v>
                </c:pt>
                <c:pt idx="65">
                  <c:v>-0.9747486818512946</c:v>
                </c:pt>
                <c:pt idx="66">
                  <c:v>-1.0246383522072298</c:v>
                </c:pt>
                <c:pt idx="67">
                  <c:v>-0.97347104714698984</c:v>
                </c:pt>
                <c:pt idx="68">
                  <c:v>-0.96957624014613664</c:v>
                </c:pt>
                <c:pt idx="69">
                  <c:v>-1.0562651859618255</c:v>
                </c:pt>
                <c:pt idx="70">
                  <c:v>-1.0488867572093021</c:v>
                </c:pt>
                <c:pt idx="71">
                  <c:v>-0.74847256617162472</c:v>
                </c:pt>
                <c:pt idx="72">
                  <c:v>-0.59993079793663651</c:v>
                </c:pt>
                <c:pt idx="73">
                  <c:v>-0.57014632966723766</c:v>
                </c:pt>
                <c:pt idx="74">
                  <c:v>-0.5830520211164758</c:v>
                </c:pt>
                <c:pt idx="75">
                  <c:v>-0.63789288342610762</c:v>
                </c:pt>
                <c:pt idx="76">
                  <c:v>-0.69845985267579769</c:v>
                </c:pt>
                <c:pt idx="77">
                  <c:v>-0.798729537868483</c:v>
                </c:pt>
                <c:pt idx="78">
                  <c:v>-1.0163185458590491</c:v>
                </c:pt>
                <c:pt idx="79">
                  <c:v>-1.2760058775012866</c:v>
                </c:pt>
                <c:pt idx="80">
                  <c:v>-1.5352878390972005</c:v>
                </c:pt>
                <c:pt idx="81">
                  <c:v>-1.7434028494854621</c:v>
                </c:pt>
                <c:pt idx="82">
                  <c:v>-2.0486028768843072</c:v>
                </c:pt>
                <c:pt idx="83">
                  <c:v>-2.3254321098806998</c:v>
                </c:pt>
                <c:pt idx="84">
                  <c:v>-2.5118652777938757</c:v>
                </c:pt>
                <c:pt idx="85">
                  <c:v>-2.3897839399813439</c:v>
                </c:pt>
                <c:pt idx="86">
                  <c:v>-2.1973996048381905</c:v>
                </c:pt>
                <c:pt idx="87">
                  <c:v>-1.7975747518222358</c:v>
                </c:pt>
                <c:pt idx="88">
                  <c:v>-1.491371626110843</c:v>
                </c:pt>
                <c:pt idx="89">
                  <c:v>-1.1496467486006108</c:v>
                </c:pt>
                <c:pt idx="90">
                  <c:v>-0.76208111883619023</c:v>
                </c:pt>
                <c:pt idx="91">
                  <c:v>-0.34452650714408101</c:v>
                </c:pt>
                <c:pt idx="92">
                  <c:v>0.22994100173079773</c:v>
                </c:pt>
                <c:pt idx="93">
                  <c:v>0.77968244813375764</c:v>
                </c:pt>
                <c:pt idx="94">
                  <c:v>1.2479906884821121</c:v>
                </c:pt>
                <c:pt idx="95">
                  <c:v>1.5577171051077607</c:v>
                </c:pt>
                <c:pt idx="96">
                  <c:v>1.7716905008728405</c:v>
                </c:pt>
                <c:pt idx="97">
                  <c:v>1.7744384058450389</c:v>
                </c:pt>
                <c:pt idx="98">
                  <c:v>1.852670243719345</c:v>
                </c:pt>
                <c:pt idx="99">
                  <c:v>1.8967350846381268</c:v>
                </c:pt>
                <c:pt idx="100">
                  <c:v>1.7469195157152142</c:v>
                </c:pt>
                <c:pt idx="101">
                  <c:v>1.6160997166837605</c:v>
                </c:pt>
                <c:pt idx="102">
                  <c:v>1.4736190706287089</c:v>
                </c:pt>
                <c:pt idx="103">
                  <c:v>1.3911658758323195</c:v>
                </c:pt>
                <c:pt idx="104">
                  <c:v>1.3165478350303965</c:v>
                </c:pt>
                <c:pt idx="105">
                  <c:v>1.2416228403619878</c:v>
                </c:pt>
                <c:pt idx="106">
                  <c:v>1.2448751951388932</c:v>
                </c:pt>
                <c:pt idx="107">
                  <c:v>1.2517155444064549</c:v>
                </c:pt>
                <c:pt idx="108">
                  <c:v>1.2375914215700647</c:v>
                </c:pt>
                <c:pt idx="109">
                  <c:v>1.2299351190693286</c:v>
                </c:pt>
                <c:pt idx="110">
                  <c:v>1.093247925294297</c:v>
                </c:pt>
                <c:pt idx="111">
                  <c:v>0.99863482085615696</c:v>
                </c:pt>
                <c:pt idx="112">
                  <c:v>0.87173891901739109</c:v>
                </c:pt>
                <c:pt idx="113">
                  <c:v>0.74122680574793953</c:v>
                </c:pt>
                <c:pt idx="114">
                  <c:v>0.61461621645969333</c:v>
                </c:pt>
                <c:pt idx="115">
                  <c:v>0.45526667524622477</c:v>
                </c:pt>
                <c:pt idx="116">
                  <c:v>0.22558190108579063</c:v>
                </c:pt>
                <c:pt idx="117">
                  <c:v>-6.8643579249190234E-2</c:v>
                </c:pt>
                <c:pt idx="118">
                  <c:v>-0.42329878228652917</c:v>
                </c:pt>
                <c:pt idx="119">
                  <c:v>-0.62746478649105653</c:v>
                </c:pt>
                <c:pt idx="120">
                  <c:v>-0.79309406542214234</c:v>
                </c:pt>
                <c:pt idx="121">
                  <c:v>-0.95652312021923669</c:v>
                </c:pt>
                <c:pt idx="122">
                  <c:v>-0.97995896677786953</c:v>
                </c:pt>
                <c:pt idx="123">
                  <c:v>-0.99405527691847761</c:v>
                </c:pt>
                <c:pt idx="124">
                  <c:v>-0.93978955036796286</c:v>
                </c:pt>
                <c:pt idx="125">
                  <c:v>-0.73729528514861942</c:v>
                </c:pt>
                <c:pt idx="126">
                  <c:v>-0.59925595733906545</c:v>
                </c:pt>
                <c:pt idx="127">
                  <c:v>-0.51727145489887361</c:v>
                </c:pt>
                <c:pt idx="128">
                  <c:v>-0.47842389706459487</c:v>
                </c:pt>
                <c:pt idx="129">
                  <c:v>-0.25394514354166636</c:v>
                </c:pt>
                <c:pt idx="130">
                  <c:v>-0.11221876302433033</c:v>
                </c:pt>
                <c:pt idx="131">
                  <c:v>-2.954615506888783E-3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04448"/>
        <c:axId val="41305984"/>
      </c:lineChart>
      <c:dateAx>
        <c:axId val="413044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1305984"/>
        <c:crosses val="autoZero"/>
        <c:auto val="1"/>
        <c:lblOffset val="100"/>
        <c:baseTimeUnit val="months"/>
        <c:majorUnit val="1"/>
        <c:majorTimeUnit val="years"/>
      </c:dateAx>
      <c:valAx>
        <c:axId val="41305984"/>
        <c:scaling>
          <c:orientation val="minMax"/>
          <c:max val="3.5"/>
          <c:min val="-3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1304448"/>
        <c:crosses val="autoZero"/>
        <c:crossBetween val="between"/>
      </c:valAx>
      <c:catAx>
        <c:axId val="41307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28177280"/>
        <c:crosses val="autoZero"/>
        <c:auto val="1"/>
        <c:lblAlgn val="ctr"/>
        <c:lblOffset val="100"/>
        <c:noMultiLvlLbl val="0"/>
      </c:catAx>
      <c:valAx>
        <c:axId val="128177280"/>
        <c:scaling>
          <c:orientation val="minMax"/>
          <c:max val="3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1307520"/>
        <c:crosses val="max"/>
        <c:crossBetween val="between"/>
        <c:majorUnit val="1"/>
        <c:minorUnit val="0.2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7.2914919342947318E-2"/>
          <c:y val="0.89211806071410882"/>
          <c:w val="0.84568391872364257"/>
          <c:h val="6.1934003532577275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3.1.3.5'!#ССЫЛКА!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UpDiag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3366FF" mc:Ignorable="a14" a14:legacySpreadsheetColorIndex="48"/>
              </a:bgClr>
            </a:pattFill>
            <a:ln w="25400">
              <a:solidFill>
                <a:srgbClr val="0000FF"/>
              </a:solidFill>
              <a:prstDash val="solid"/>
            </a:ln>
          </c:spPr>
          <c:invertIfNegative val="0"/>
          <c:cat>
            <c:numRef>
              <c:f>'График 3.1.3.5'!#ССЫЛКА!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3.1.3.5'!#ССЫЛКА!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'График 3.1.3.5'!#ССЫЛКА!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UpDiag">
              <a:fgClr>
                <a:srgbClr xmlns:mc="http://schemas.openxmlformats.org/markup-compatibility/2006" xmlns:a14="http://schemas.microsoft.com/office/drawing/2010/main" val="008000" mc:Ignorable="a14" a14:legacySpreadsheetColorIndex="17"/>
              </a:fgClr>
              <a:bgClr>
                <a:srgbClr xmlns:mc="http://schemas.openxmlformats.org/markup-compatibility/2006" xmlns:a14="http://schemas.microsoft.com/office/drawing/2010/main" val="CCFFCC" mc:Ignorable="a14" a14:legacySpreadsheetColorIndex="42"/>
              </a:bgClr>
            </a:pattFill>
            <a:ln w="25400">
              <a:solidFill>
                <a:srgbClr val="008000"/>
              </a:solidFill>
              <a:prstDash val="solid"/>
            </a:ln>
          </c:spPr>
          <c:invertIfNegative val="0"/>
          <c:val>
            <c:numRef>
              <c:f>'График 3.1.3.5'!#ССЫЛКА!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00160"/>
        <c:axId val="40730624"/>
      </c:barChart>
      <c:scatterChart>
        <c:scatterStyle val="lineMarker"/>
        <c:varyColors val="0"/>
        <c:ser>
          <c:idx val="2"/>
          <c:order val="2"/>
          <c:tx>
            <c:strRef>
              <c:f>'График 3.1.3.5'!#ССЫЛКА!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33CCCC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'График 3.1.3.5'!#ССЫЛКА!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'График 3.1.3.5'!#ССЫЛКА!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00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'График 3.1.3.5'!#ССЫЛКА!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32160"/>
        <c:axId val="40733696"/>
      </c:scatterChart>
      <c:catAx>
        <c:axId val="4070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073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730624"/>
        <c:scaling>
          <c:orientation val="minMax"/>
          <c:max val="0.9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0700160"/>
        <c:crosses val="autoZero"/>
        <c:crossBetween val="between"/>
        <c:majorUnit val="0.3"/>
        <c:minorUnit val="2.3877421770554423E-3"/>
      </c:valAx>
      <c:valAx>
        <c:axId val="40732160"/>
        <c:scaling>
          <c:orientation val="minMax"/>
        </c:scaling>
        <c:delete val="1"/>
        <c:axPos val="b"/>
        <c:majorTickMark val="out"/>
        <c:minorTickMark val="none"/>
        <c:tickLblPos val="nextTo"/>
        <c:crossAx val="40733696"/>
        <c:crosses val="autoZero"/>
        <c:crossBetween val="midCat"/>
      </c:valAx>
      <c:valAx>
        <c:axId val="40733696"/>
        <c:scaling>
          <c:orientation val="minMax"/>
          <c:max val="0.04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0732160"/>
        <c:crosses val="max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5638733196547E-2"/>
          <c:y val="4.3927759426880014E-2"/>
          <c:w val="0.89409130175765372"/>
          <c:h val="0.68458047091939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2.1.4'!$B$5</c:f>
              <c:strCache>
                <c:ptCount val="1"/>
                <c:pt idx="0">
                  <c:v>Потребление домашних хозяйств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'График 2.1.4'!$C$5:$I$5</c:f>
              <c:numCache>
                <c:formatCode>0.0</c:formatCode>
                <c:ptCount val="7"/>
                <c:pt idx="0">
                  <c:v>4.4151018735413263</c:v>
                </c:pt>
                <c:pt idx="1">
                  <c:v>0.32152332126817917</c:v>
                </c:pt>
                <c:pt idx="2">
                  <c:v>6.9018016610968695</c:v>
                </c:pt>
                <c:pt idx="3">
                  <c:v>5.9933070735842326</c:v>
                </c:pt>
                <c:pt idx="5">
                  <c:v>5.3527063687263254</c:v>
                </c:pt>
                <c:pt idx="6">
                  <c:v>5.7772798868756352</c:v>
                </c:pt>
              </c:numCache>
            </c:numRef>
          </c:val>
        </c:ser>
        <c:ser>
          <c:idx val="3"/>
          <c:order val="1"/>
          <c:tx>
            <c:strRef>
              <c:f>'График 2.1.4'!$B$6</c:f>
              <c:strCache>
                <c:ptCount val="1"/>
                <c:pt idx="0">
                  <c:v>Потребление органов гос.управления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'График 2.1.4'!$C$6:$I$6</c:f>
              <c:numCache>
                <c:formatCode>0.0</c:formatCode>
                <c:ptCount val="7"/>
                <c:pt idx="0">
                  <c:v>0.16298900951217155</c:v>
                </c:pt>
                <c:pt idx="1">
                  <c:v>0.12212137434844991</c:v>
                </c:pt>
                <c:pt idx="2">
                  <c:v>0.24986959132129294</c:v>
                </c:pt>
                <c:pt idx="3">
                  <c:v>0.72573083580670184</c:v>
                </c:pt>
                <c:pt idx="5">
                  <c:v>0.78299951704658599</c:v>
                </c:pt>
                <c:pt idx="6">
                  <c:v>0.43349807726883666</c:v>
                </c:pt>
              </c:numCache>
            </c:numRef>
          </c:val>
        </c:ser>
        <c:ser>
          <c:idx val="5"/>
          <c:order val="2"/>
          <c:tx>
            <c:strRef>
              <c:f>'График 2.1.4'!$B$7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'График 2.1.4'!$C$7:$I$7</c:f>
              <c:numCache>
                <c:formatCode>0.0</c:formatCode>
                <c:ptCount val="7"/>
                <c:pt idx="0">
                  <c:v>0.24031123363368645</c:v>
                </c:pt>
                <c:pt idx="1">
                  <c:v>-0.19095647971360072</c:v>
                </c:pt>
                <c:pt idx="2">
                  <c:v>0.86672125210023976</c:v>
                </c:pt>
                <c:pt idx="3">
                  <c:v>0.71491681062047829</c:v>
                </c:pt>
                <c:pt idx="5">
                  <c:v>5.0248887193305544E-2</c:v>
                </c:pt>
                <c:pt idx="6">
                  <c:v>0.25248939994812819</c:v>
                </c:pt>
              </c:numCache>
            </c:numRef>
          </c:val>
        </c:ser>
        <c:ser>
          <c:idx val="6"/>
          <c:order val="3"/>
          <c:tx>
            <c:strRef>
              <c:f>'График 2.1.4'!$B$9</c:f>
              <c:strCache>
                <c:ptCount val="1"/>
                <c:pt idx="0">
                  <c:v>Чистый экспорт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'График 2.1.4'!$C$9:$I$9</c:f>
              <c:numCache>
                <c:formatCode>0.0</c:formatCode>
                <c:ptCount val="7"/>
                <c:pt idx="0">
                  <c:v>4.1879508260470235</c:v>
                </c:pt>
                <c:pt idx="1">
                  <c:v>0.25614765582195398</c:v>
                </c:pt>
                <c:pt idx="2">
                  <c:v>0.6124566045033345</c:v>
                </c:pt>
                <c:pt idx="3">
                  <c:v>-0.46488048348815131</c:v>
                </c:pt>
                <c:pt idx="5">
                  <c:v>0.72059141744013666</c:v>
                </c:pt>
                <c:pt idx="6">
                  <c:v>-0.93920910861990714</c:v>
                </c:pt>
              </c:numCache>
            </c:numRef>
          </c:val>
        </c:ser>
        <c:ser>
          <c:idx val="2"/>
          <c:order val="5"/>
          <c:tx>
            <c:strRef>
              <c:f>'График 2.1.4'!$B$8</c:f>
              <c:strCache>
                <c:ptCount val="1"/>
                <c:pt idx="0">
                  <c:v>Изменение запасов </c:v>
                </c:pt>
              </c:strCache>
            </c:strRef>
          </c:tx>
          <c:invertIfNegative val="0"/>
          <c:cat>
            <c:numRef>
              <c:f>'График 2.1.4'!$C$4:$I$4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'График 2.1.4'!$C$8:$I$8</c:f>
              <c:numCache>
                <c:formatCode>0.0</c:formatCode>
                <c:ptCount val="7"/>
                <c:pt idx="0">
                  <c:v>-5.2463715069876384</c:v>
                </c:pt>
                <c:pt idx="1">
                  <c:v>0.61403262215158294</c:v>
                </c:pt>
                <c:pt idx="2">
                  <c:v>-1.3125991174974416</c:v>
                </c:pt>
                <c:pt idx="3">
                  <c:v>0.4644241394379478</c:v>
                </c:pt>
                <c:pt idx="5">
                  <c:v>-3.2017553240927414E-2</c:v>
                </c:pt>
                <c:pt idx="6">
                  <c:v>-0.1037740718083878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25520896"/>
        <c:axId val="125534976"/>
      </c:barChart>
      <c:lineChart>
        <c:grouping val="standard"/>
        <c:varyColors val="0"/>
        <c:ser>
          <c:idx val="0"/>
          <c:order val="4"/>
          <c:tx>
            <c:strRef>
              <c:f>'График 2.1.4'!$B$10</c:f>
              <c:strCache>
                <c:ptCount val="1"/>
                <c:pt idx="0">
                  <c:v>Реальный рост ВВП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5"/>
          </c:marker>
          <c:cat>
            <c:numRef>
              <c:f>'График 2.1.4'!$C$4:$I$4</c:f>
              <c:numCache>
                <c:formatCode>yyyy</c:formatCode>
                <c:ptCount val="7"/>
                <c:pt idx="0">
                  <c:v>39448</c:v>
                </c:pt>
                <c:pt idx="1">
                  <c:v>39814</c:v>
                </c:pt>
                <c:pt idx="2">
                  <c:v>40179</c:v>
                </c:pt>
                <c:pt idx="3">
                  <c:v>40544</c:v>
                </c:pt>
                <c:pt idx="5" formatCode="mm/yyyy">
                  <c:v>40695</c:v>
                </c:pt>
                <c:pt idx="6" formatCode="mm/yyyy">
                  <c:v>41061</c:v>
                </c:pt>
              </c:numCache>
            </c:numRef>
          </c:cat>
          <c:val>
            <c:numRef>
              <c:f>'График 2.1.4'!$C$10:$I$10</c:f>
              <c:numCache>
                <c:formatCode>0.0</c:formatCode>
                <c:ptCount val="7"/>
                <c:pt idx="0">
                  <c:v>3.3154583957229136</c:v>
                </c:pt>
                <c:pt idx="1">
                  <c:v>1.179799547635966</c:v>
                </c:pt>
                <c:pt idx="2">
                  <c:v>7.3575329729994081</c:v>
                </c:pt>
                <c:pt idx="3">
                  <c:v>7.5</c:v>
                </c:pt>
                <c:pt idx="5">
                  <c:v>7</c:v>
                </c:pt>
                <c:pt idx="6">
                  <c:v>5.5000000000000009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520896"/>
        <c:axId val="125534976"/>
      </c:lineChart>
      <c:catAx>
        <c:axId val="12552089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5534976"/>
        <c:crossesAt val="-6"/>
        <c:auto val="0"/>
        <c:lblAlgn val="ctr"/>
        <c:lblOffset val="100"/>
        <c:tickLblSkip val="1"/>
        <c:tickMarkSkip val="1"/>
        <c:noMultiLvlLbl val="0"/>
      </c:catAx>
      <c:valAx>
        <c:axId val="125534976"/>
        <c:scaling>
          <c:orientation val="minMax"/>
          <c:min val="-6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4056846894138232"/>
            </c:manualLayout>
          </c:layout>
          <c:overlay val="0"/>
        </c:title>
        <c:numFmt formatCode="0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5520896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3.7118307140618489E-3"/>
          <c:y val="0.82605774278215227"/>
          <c:w val="0.99628816928593811"/>
          <c:h val="0.1739422572178477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5187165775401"/>
          <c:y val="6.8965662390688964E-2"/>
          <c:w val="0.80213903743315507"/>
          <c:h val="0.616380607616782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3.1.1.2'!$C$4</c:f>
              <c:strCache>
                <c:ptCount val="1"/>
                <c:pt idx="0">
                  <c:v>Процентное изменение ссудного портфеля по группе</c:v>
                </c:pt>
              </c:strCache>
            </c:strRef>
          </c:tx>
          <c:invertIfNegative val="0"/>
          <c:cat>
            <c:strRef>
              <c:f>'График 3.1.1.2'!$B$6:$B$9</c:f>
              <c:strCache>
                <c:ptCount val="4"/>
                <c:pt idx="0">
                  <c:v>1 группа </c:v>
                </c:pt>
                <c:pt idx="1">
                  <c:v>2 группа </c:v>
                </c:pt>
                <c:pt idx="2">
                  <c:v>3 группа </c:v>
                </c:pt>
                <c:pt idx="3">
                  <c:v>4 группа </c:v>
                </c:pt>
              </c:strCache>
            </c:strRef>
          </c:cat>
          <c:val>
            <c:numRef>
              <c:f>'График 3.1.1.2'!$C$6:$C$9</c:f>
              <c:numCache>
                <c:formatCode>0.00%</c:formatCode>
                <c:ptCount val="4"/>
                <c:pt idx="0">
                  <c:v>8.4684242022223799E-3</c:v>
                </c:pt>
                <c:pt idx="1">
                  <c:v>0.2990190686219667</c:v>
                </c:pt>
                <c:pt idx="2">
                  <c:v>0.17381972666236445</c:v>
                </c:pt>
                <c:pt idx="3">
                  <c:v>0.51905174172675395</c:v>
                </c:pt>
              </c:numCache>
            </c:numRef>
          </c:val>
        </c:ser>
        <c:ser>
          <c:idx val="1"/>
          <c:order val="1"/>
          <c:tx>
            <c:strRef>
              <c:f>'График 3.1.1.2'!$D$4</c:f>
              <c:strCache>
                <c:ptCount val="1"/>
                <c:pt idx="0">
                  <c:v>Процентное изменение неработающих займов по группе</c:v>
                </c:pt>
              </c:strCache>
            </c:strRef>
          </c:tx>
          <c:invertIfNegative val="0"/>
          <c:cat>
            <c:strRef>
              <c:f>'График 3.1.1.2'!$B$6:$B$9</c:f>
              <c:strCache>
                <c:ptCount val="4"/>
                <c:pt idx="0">
                  <c:v>1 группа </c:v>
                </c:pt>
                <c:pt idx="1">
                  <c:v>2 группа </c:v>
                </c:pt>
                <c:pt idx="2">
                  <c:v>3 группа </c:v>
                </c:pt>
                <c:pt idx="3">
                  <c:v>4 группа </c:v>
                </c:pt>
              </c:strCache>
            </c:strRef>
          </c:cat>
          <c:val>
            <c:numRef>
              <c:f>'График 3.1.1.2'!$D$6:$D$9</c:f>
              <c:numCache>
                <c:formatCode>0.00%</c:formatCode>
                <c:ptCount val="4"/>
                <c:pt idx="0">
                  <c:v>7.4721505806847555E-2</c:v>
                </c:pt>
                <c:pt idx="1">
                  <c:v>9.5734505724797359E-2</c:v>
                </c:pt>
                <c:pt idx="2">
                  <c:v>9.7599710449507437E-3</c:v>
                </c:pt>
                <c:pt idx="3">
                  <c:v>0.28891736063366791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02176"/>
        <c:axId val="42824448"/>
      </c:barChart>
      <c:scatterChart>
        <c:scatterStyle val="lineMarker"/>
        <c:varyColors val="0"/>
        <c:ser>
          <c:idx val="2"/>
          <c:order val="2"/>
          <c:tx>
            <c:strRef>
              <c:f>'График 3.1.1.2'!$E$4</c:f>
              <c:strCache>
                <c:ptCount val="1"/>
                <c:pt idx="0">
                  <c:v>Вклад группы в прирост ссудного портфеля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  <c:spPr>
              <a:solidFill>
                <a:schemeClr val="accent3">
                  <a:lumMod val="75000"/>
                </a:schemeClr>
              </a:solidFill>
            </c:spPr>
          </c:marker>
          <c:dLbls>
            <c:dLbl>
              <c:idx val="0"/>
              <c:layout>
                <c:manualLayout>
                  <c:x val="-6.1943099358569481E-2"/>
                  <c:y val="5.3601876042636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836147486911733E-2"/>
                  <c:y val="-7.221223491475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814757112580182E-2"/>
                  <c:y val="-6.118606098263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814757112580268E-2"/>
                  <c:y val="-4.527845782626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6470588235294112"/>
                  <c:y val="0.35344901975228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strRef>
              <c:f>'График 3.1.1.2'!$B$6:$B$9</c:f>
              <c:strCache>
                <c:ptCount val="4"/>
                <c:pt idx="0">
                  <c:v>1 группа </c:v>
                </c:pt>
                <c:pt idx="1">
                  <c:v>2 группа </c:v>
                </c:pt>
                <c:pt idx="2">
                  <c:v>3 группа </c:v>
                </c:pt>
                <c:pt idx="3">
                  <c:v>4 группа </c:v>
                </c:pt>
              </c:strCache>
            </c:strRef>
          </c:xVal>
          <c:yVal>
            <c:numRef>
              <c:f>'График 3.1.1.2'!$E$6:$E$9</c:f>
              <c:numCache>
                <c:formatCode>0.00%</c:formatCode>
                <c:ptCount val="4"/>
                <c:pt idx="0">
                  <c:v>5.4983678230725638E-3</c:v>
                </c:pt>
                <c:pt idx="1">
                  <c:v>2.3801530464845132E-2</c:v>
                </c:pt>
                <c:pt idx="2">
                  <c:v>4.1053059238655057E-2</c:v>
                </c:pt>
                <c:pt idx="3">
                  <c:v>1.8136048445780099E-2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'График 3.1.1.2'!$F$4</c:f>
              <c:strCache>
                <c:ptCount val="1"/>
                <c:pt idx="0">
                  <c:v>Вклад группы в прирост неработающих займов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</c:marker>
          <c:dLbls>
            <c:dLbl>
              <c:idx val="0"/>
              <c:layout>
                <c:manualLayout>
                  <c:x val="-3.1195699468047873E-3"/>
                  <c:y val="-1.7392088762406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1943099358569481E-2"/>
                  <c:y val="5.186691368755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926930256712571E-2"/>
                  <c:y val="5.1519814381310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1943099358569544E-2"/>
                  <c:y val="5.138360295946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0053475935828879"/>
                  <c:y val="0.7327601629010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strRef>
              <c:f>'График 3.1.1.2'!$B$6:$B$9</c:f>
              <c:strCache>
                <c:ptCount val="4"/>
                <c:pt idx="0">
                  <c:v>1 группа </c:v>
                </c:pt>
                <c:pt idx="1">
                  <c:v>2 группа </c:v>
                </c:pt>
                <c:pt idx="2">
                  <c:v>3 группа </c:v>
                </c:pt>
                <c:pt idx="3">
                  <c:v>4 группа </c:v>
                </c:pt>
              </c:strCache>
            </c:strRef>
          </c:xVal>
          <c:yVal>
            <c:numRef>
              <c:f>'График 3.1.1.2'!$F$6:$F$9</c:f>
              <c:numCache>
                <c:formatCode>0.00%</c:formatCode>
                <c:ptCount val="4"/>
                <c:pt idx="0">
                  <c:v>5.2935707891256678E-2</c:v>
                </c:pt>
                <c:pt idx="1">
                  <c:v>1.803996349913708E-3</c:v>
                </c:pt>
                <c:pt idx="2">
                  <c:v>2.5755925815860335E-3</c:v>
                </c:pt>
                <c:pt idx="3">
                  <c:v>2.5490411767766352E-3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25984"/>
        <c:axId val="42831872"/>
      </c:scatterChart>
      <c:catAx>
        <c:axId val="4280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82444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2824448"/>
        <c:scaling>
          <c:orientation val="minMax"/>
          <c:max val="0.6"/>
          <c:min val="-0.2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802176"/>
        <c:crosses val="autoZero"/>
        <c:crossBetween val="between"/>
        <c:majorUnit val="0.2"/>
        <c:minorUnit val="2.55533346580719E-3"/>
      </c:valAx>
      <c:valAx>
        <c:axId val="42825984"/>
        <c:scaling>
          <c:orientation val="minMax"/>
        </c:scaling>
        <c:delete val="1"/>
        <c:axPos val="b"/>
        <c:majorTickMark val="out"/>
        <c:minorTickMark val="none"/>
        <c:tickLblPos val="nextTo"/>
        <c:crossAx val="42831872"/>
        <c:crosses val="autoZero"/>
        <c:crossBetween val="midCat"/>
      </c:valAx>
      <c:valAx>
        <c:axId val="42831872"/>
        <c:scaling>
          <c:orientation val="minMax"/>
          <c:max val="0.09"/>
          <c:min val="-0.03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825984"/>
        <c:crosses val="max"/>
        <c:crossBetween val="midCat"/>
        <c:majorUnit val="0.03"/>
      </c:valAx>
    </c:plotArea>
    <c:legend>
      <c:legendPos val="r"/>
      <c:layout>
        <c:manualLayout>
          <c:xMode val="edge"/>
          <c:yMode val="edge"/>
          <c:x val="7.7540106951871662E-2"/>
          <c:y val="0.76293264019699669"/>
          <c:w val="0.86898395721925137"/>
          <c:h val="0.20689698717206689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1152073732719"/>
          <c:y val="5.4945251492572018E-2"/>
          <c:w val="0.78110599078341014"/>
          <c:h val="0.47252916283611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3.1.1.3'!$B$6</c:f>
              <c:strCache>
                <c:ptCount val="1"/>
                <c:pt idx="0">
                  <c:v>Вклады и корр. счета</c:v>
                </c:pt>
              </c:strCache>
            </c:strRef>
          </c:tx>
          <c:invertIfNegative val="0"/>
          <c:cat>
            <c:multiLvlStrRef>
              <c:f>'График 3.1.1.3'!$C$4:$M$5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3.1.1.3'!$C$6:$M$6</c:f>
              <c:numCache>
                <c:formatCode>_-* #,##0.0_р_._-;\-* #,##0.0_р_._-;_-* "-"??_р_._-;_-@_-</c:formatCode>
                <c:ptCount val="11"/>
                <c:pt idx="0">
                  <c:v>12.85347858705361</c:v>
                </c:pt>
                <c:pt idx="1">
                  <c:v>14.97274024979626</c:v>
                </c:pt>
                <c:pt idx="3">
                  <c:v>35.910181041449576</c:v>
                </c:pt>
                <c:pt idx="4">
                  <c:v>29.637429995113102</c:v>
                </c:pt>
                <c:pt idx="6">
                  <c:v>5.9797762473203599</c:v>
                </c:pt>
                <c:pt idx="7">
                  <c:v>4.3860798804604073</c:v>
                </c:pt>
                <c:pt idx="9">
                  <c:v>30.048657236125916</c:v>
                </c:pt>
                <c:pt idx="10">
                  <c:v>27.780842871363028</c:v>
                </c:pt>
              </c:numCache>
            </c:numRef>
          </c:val>
        </c:ser>
        <c:ser>
          <c:idx val="1"/>
          <c:order val="1"/>
          <c:tx>
            <c:strRef>
              <c:f>'График 3.1.1.3'!$B$7</c:f>
              <c:strCache>
                <c:ptCount val="1"/>
                <c:pt idx="0">
                  <c:v>Займы и операции РЕПО</c:v>
                </c:pt>
              </c:strCache>
            </c:strRef>
          </c:tx>
          <c:invertIfNegative val="0"/>
          <c:cat>
            <c:multiLvlStrRef>
              <c:f>'График 3.1.1.3'!$C$4:$M$5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3.1.1.3'!$C$7:$M$7</c:f>
              <c:numCache>
                <c:formatCode>_-* #,##0.0_р_._-;\-* #,##0.0_р_._-;_-* "-"??_р_._-;_-@_-</c:formatCode>
                <c:ptCount val="11"/>
                <c:pt idx="0">
                  <c:v>60.575897139028626</c:v>
                </c:pt>
                <c:pt idx="1">
                  <c:v>60.147983075742331</c:v>
                </c:pt>
                <c:pt idx="3">
                  <c:v>48.379585848867279</c:v>
                </c:pt>
                <c:pt idx="4">
                  <c:v>52.510626185045282</c:v>
                </c:pt>
                <c:pt idx="6">
                  <c:v>62.573874419685325</c:v>
                </c:pt>
                <c:pt idx="7">
                  <c:v>66.664567041812532</c:v>
                </c:pt>
                <c:pt idx="9">
                  <c:v>48.198128967265802</c:v>
                </c:pt>
                <c:pt idx="10">
                  <c:v>54.55507877724127</c:v>
                </c:pt>
              </c:numCache>
            </c:numRef>
          </c:val>
        </c:ser>
        <c:ser>
          <c:idx val="2"/>
          <c:order val="2"/>
          <c:tx>
            <c:strRef>
              <c:f>'График 3.1.1.3'!$B$8</c:f>
              <c:strCache>
                <c:ptCount val="1"/>
                <c:pt idx="0">
                  <c:v>Ценные бумаги и ПФИ</c:v>
                </c:pt>
              </c:strCache>
            </c:strRef>
          </c:tx>
          <c:invertIfNegative val="0"/>
          <c:cat>
            <c:multiLvlStrRef>
              <c:f>'График 3.1.1.3'!$C$4:$M$5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3.1.1.3'!$C$8:$M$8</c:f>
              <c:numCache>
                <c:formatCode>_-* #,##0.0_р_._-;\-* #,##0.0_р_._-;_-* "-"??_р_._-;_-@_-</c:formatCode>
                <c:ptCount val="11"/>
                <c:pt idx="0">
                  <c:v>11.125118643157663</c:v>
                </c:pt>
                <c:pt idx="1">
                  <c:v>9.3245754865252071</c:v>
                </c:pt>
                <c:pt idx="3">
                  <c:v>11.216597968987495</c:v>
                </c:pt>
                <c:pt idx="4">
                  <c:v>13.377571988928427</c:v>
                </c:pt>
                <c:pt idx="6">
                  <c:v>13.953716775751943</c:v>
                </c:pt>
                <c:pt idx="7">
                  <c:v>12.632458680051828</c:v>
                </c:pt>
                <c:pt idx="9">
                  <c:v>13.977927674734428</c:v>
                </c:pt>
                <c:pt idx="10">
                  <c:v>9.6395441352037281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2888576"/>
        <c:axId val="42898560"/>
      </c:barChart>
      <c:scatterChart>
        <c:scatterStyle val="lineMarker"/>
        <c:varyColors val="0"/>
        <c:ser>
          <c:idx val="4"/>
          <c:order val="3"/>
          <c:tx>
            <c:strRef>
              <c:f>'График 3.1.1.3'!$B$9</c:f>
              <c:strCache>
                <c:ptCount val="1"/>
                <c:pt idx="0">
                  <c:v>Отношение процентной маржи к средним активам, приносящим доход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strLit>
              <c:ptCount val="11"/>
              <c:pt idx="0">
                <c:v>1 группа  01.2012</c:v>
              </c:pt>
              <c:pt idx="1">
                <c:v>1 группа  10.2012</c:v>
              </c:pt>
              <c:pt idx="3">
                <c:v>2 группа  01.2012</c:v>
              </c:pt>
              <c:pt idx="4">
                <c:v>2 группа  10.2012</c:v>
              </c:pt>
              <c:pt idx="6">
                <c:v>3 группа  01.2012</c:v>
              </c:pt>
              <c:pt idx="7">
                <c:v>3 группа  10.2012</c:v>
              </c:pt>
              <c:pt idx="9">
                <c:v>4 группа  01.2012</c:v>
              </c:pt>
              <c:pt idx="10">
                <c:v>4 группа  10.2012</c:v>
              </c:pt>
            </c:strLit>
          </c:xVal>
          <c:yVal>
            <c:numLit>
              <c:formatCode>General</c:formatCode>
              <c:ptCount val="11"/>
              <c:pt idx="0">
                <c:v>4.55218649984604</c:v>
              </c:pt>
              <c:pt idx="1">
                <c:v>4.7408587250073113</c:v>
              </c:pt>
              <c:pt idx="3">
                <c:v>5.3499885638289015</c:v>
              </c:pt>
              <c:pt idx="4">
                <c:v>5.8724771921901961</c:v>
              </c:pt>
              <c:pt idx="6">
                <c:v>5.5152387343645843</c:v>
              </c:pt>
              <c:pt idx="7">
                <c:v>5.6496703292248958</c:v>
              </c:pt>
              <c:pt idx="9">
                <c:v>8.9528787061478923</c:v>
              </c:pt>
              <c:pt idx="10">
                <c:v>9.4969052842475055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00480"/>
        <c:axId val="42906368"/>
      </c:scatterChart>
      <c:catAx>
        <c:axId val="428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898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898560"/>
        <c:scaling>
          <c:orientation val="minMax"/>
          <c:max val="10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888576"/>
        <c:crosses val="autoZero"/>
        <c:crossBetween val="between"/>
        <c:majorUnit val="20"/>
        <c:dispUnits>
          <c:builtInUnit val="hundreds"/>
        </c:dispUnits>
      </c:valAx>
      <c:valAx>
        <c:axId val="42900480"/>
        <c:scaling>
          <c:orientation val="minMax"/>
        </c:scaling>
        <c:delete val="1"/>
        <c:axPos val="b"/>
        <c:majorTickMark val="out"/>
        <c:minorTickMark val="none"/>
        <c:tickLblPos val="nextTo"/>
        <c:crossAx val="42906368"/>
        <c:crosses val="autoZero"/>
        <c:crossBetween val="midCat"/>
      </c:valAx>
      <c:valAx>
        <c:axId val="42906368"/>
        <c:scaling>
          <c:orientation val="minMax"/>
          <c:max val="10"/>
          <c:min val="0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900480"/>
        <c:crosses val="max"/>
        <c:crossBetween val="midCat"/>
        <c:majorUnit val="2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0"/>
          <c:y val="0.80101126634936648"/>
          <c:w val="1"/>
          <c:h val="0.19568296302795019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753440350342947E-2"/>
          <c:y val="5.7034220532319393E-2"/>
          <c:w val="0.8848274628654843"/>
          <c:h val="0.463878326996197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3.1.1.3'!$B$13</c:f>
              <c:strCache>
                <c:ptCount val="1"/>
                <c:pt idx="0">
                  <c:v>Начисленное вознаграждение</c:v>
                </c:pt>
              </c:strCache>
            </c:strRef>
          </c:tx>
          <c:invertIfNegative val="0"/>
          <c:cat>
            <c:multiLvlStrRef>
              <c:f>'График 3.1.1.3'!$C$11:$M$12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3.1.1.3'!$C$13:$M$13</c:f>
              <c:numCache>
                <c:formatCode>_-* #,##0.0_р_._-;\-* #,##0.0_р_._-;_-* "-"??_р_._-;_-@_-</c:formatCode>
                <c:ptCount val="11"/>
                <c:pt idx="0">
                  <c:v>8.978724169729821</c:v>
                </c:pt>
                <c:pt idx="1">
                  <c:v>9.2422942688969183</c:v>
                </c:pt>
                <c:pt idx="3">
                  <c:v>0.50205398064626072</c:v>
                </c:pt>
                <c:pt idx="4">
                  <c:v>0.54288986402105521</c:v>
                </c:pt>
                <c:pt idx="6">
                  <c:v>8.4614363308769054</c:v>
                </c:pt>
                <c:pt idx="7">
                  <c:v>8.1161452124944624</c:v>
                </c:pt>
                <c:pt idx="9">
                  <c:v>2.0958803445090544</c:v>
                </c:pt>
                <c:pt idx="10">
                  <c:v>1.9064853908674813</c:v>
                </c:pt>
              </c:numCache>
            </c:numRef>
          </c:val>
        </c:ser>
        <c:ser>
          <c:idx val="1"/>
          <c:order val="1"/>
          <c:tx>
            <c:strRef>
              <c:f>'График 3.1.1.3'!$B$14</c:f>
              <c:strCache>
                <c:ptCount val="1"/>
                <c:pt idx="0">
                  <c:v>Деньги и драг. металлы</c:v>
                </c:pt>
              </c:strCache>
            </c:strRef>
          </c:tx>
          <c:invertIfNegative val="0"/>
          <c:cat>
            <c:multiLvlStrRef>
              <c:f>'График 3.1.1.3'!$C$11:$M$12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3.1.1.3'!$C$14:$M$14</c:f>
              <c:numCache>
                <c:formatCode>_-* #,##0.0_р_._-;\-* #,##0.0_р_._-;_-* "-"??_р_._-;_-@_-</c:formatCode>
                <c:ptCount val="11"/>
                <c:pt idx="0">
                  <c:v>2.5808708050853988</c:v>
                </c:pt>
                <c:pt idx="1">
                  <c:v>2.5625393397235081</c:v>
                </c:pt>
                <c:pt idx="3">
                  <c:v>1.4724786772605065</c:v>
                </c:pt>
                <c:pt idx="4">
                  <c:v>1.6056651377967677</c:v>
                </c:pt>
                <c:pt idx="6">
                  <c:v>2.6997577473926939</c:v>
                </c:pt>
                <c:pt idx="7">
                  <c:v>2.7512324458044395</c:v>
                </c:pt>
                <c:pt idx="9">
                  <c:v>1.2092087090569661</c:v>
                </c:pt>
                <c:pt idx="10">
                  <c:v>1.6041393884815573</c:v>
                </c:pt>
              </c:numCache>
            </c:numRef>
          </c:val>
        </c:ser>
        <c:ser>
          <c:idx val="2"/>
          <c:order val="2"/>
          <c:tx>
            <c:strRef>
              <c:f>'График 3.1.1.3'!$B$15</c:f>
              <c:strCache>
                <c:ptCount val="1"/>
                <c:pt idx="0">
                  <c:v>ОС и НМА</c:v>
                </c:pt>
              </c:strCache>
            </c:strRef>
          </c:tx>
          <c:invertIfNegative val="0"/>
          <c:cat>
            <c:multiLvlStrRef>
              <c:f>'График 3.1.1.3'!$C$11:$M$12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3.1.1.3'!$C$15:$M$15</c:f>
              <c:numCache>
                <c:formatCode>_-* #,##0.0_р_._-;\-* #,##0.0_р_._-;_-* "-"??_р_._-;_-@_-</c:formatCode>
                <c:ptCount val="11"/>
                <c:pt idx="0">
                  <c:v>3.3523216911909919</c:v>
                </c:pt>
                <c:pt idx="1">
                  <c:v>3.2123813456837493</c:v>
                </c:pt>
                <c:pt idx="3">
                  <c:v>1.7912546006749173</c:v>
                </c:pt>
                <c:pt idx="4">
                  <c:v>1.5541563794860969</c:v>
                </c:pt>
                <c:pt idx="6">
                  <c:v>3.563350854196897</c:v>
                </c:pt>
                <c:pt idx="7">
                  <c:v>3.2962728181328198</c:v>
                </c:pt>
                <c:pt idx="9">
                  <c:v>2.7191656376392874</c:v>
                </c:pt>
                <c:pt idx="10">
                  <c:v>2.7169282463336888</c:v>
                </c:pt>
              </c:numCache>
            </c:numRef>
          </c:val>
        </c:ser>
        <c:ser>
          <c:idx val="3"/>
          <c:order val="3"/>
          <c:tx>
            <c:strRef>
              <c:f>'График 3.1.1.3'!$B$16</c:f>
              <c:strCache>
                <c:ptCount val="1"/>
                <c:pt idx="0">
                  <c:v>Прочие дебиторы</c:v>
                </c:pt>
              </c:strCache>
            </c:strRef>
          </c:tx>
          <c:invertIfNegative val="0"/>
          <c:cat>
            <c:multiLvlStrRef>
              <c:f>'График 3.1.1.3'!$C$11:$M$12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3.1.1.3'!$C$16:$M$16</c:f>
              <c:numCache>
                <c:formatCode>_-* #,##0.0_р_._-;\-* #,##0.0_р_._-;_-* "-"??_р_._-;_-@_-</c:formatCode>
                <c:ptCount val="11"/>
                <c:pt idx="0">
                  <c:v>0.53358896475389628</c:v>
                </c:pt>
                <c:pt idx="1">
                  <c:v>0.53748623363202952</c:v>
                </c:pt>
                <c:pt idx="3">
                  <c:v>0.72784788211396723</c:v>
                </c:pt>
                <c:pt idx="4">
                  <c:v>0.7716604496092585</c:v>
                </c:pt>
                <c:pt idx="6">
                  <c:v>2.7680876247758746</c:v>
                </c:pt>
                <c:pt idx="7">
                  <c:v>2.1532439212435128</c:v>
                </c:pt>
                <c:pt idx="9">
                  <c:v>1.7510314306685475</c:v>
                </c:pt>
                <c:pt idx="10">
                  <c:v>1.7969811905092514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43191296"/>
        <c:axId val="43205376"/>
      </c:barChart>
      <c:catAx>
        <c:axId val="431912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205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05376"/>
        <c:scaling>
          <c:orientation val="minMax"/>
          <c:max val="2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191296"/>
        <c:crosses val="autoZero"/>
        <c:crossBetween val="between"/>
        <c:majorUnit val="5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0.10473823368763988"/>
          <c:y val="0.82509492138725382"/>
          <c:w val="0.78553617261930653"/>
          <c:h val="0.15969591179743303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45456208217875"/>
          <c:y val="4.7169956177390976E-2"/>
          <c:w val="0.78479299843617112"/>
          <c:h val="0.50261099011559729"/>
        </c:manualLayout>
      </c:layout>
      <c:barChart>
        <c:barDir val="col"/>
        <c:grouping val="percentStacked"/>
        <c:varyColors val="0"/>
        <c:ser>
          <c:idx val="6"/>
          <c:order val="0"/>
          <c:tx>
            <c:strRef>
              <c:f>'График 3.1.1.4'!$B$12</c:f>
              <c:strCache>
                <c:ptCount val="1"/>
                <c:pt idx="0">
                  <c:v>Безнадежные займы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3.1.1.4'!$C$12:$M$12</c:f>
              <c:numCache>
                <c:formatCode>_-* #,##0.0_р_._-;\-* #,##0.0_р_._-;_-* "-"??_р_._-;_-@_-</c:formatCode>
                <c:ptCount val="11"/>
                <c:pt idx="0">
                  <c:v>15.380655251945255</c:v>
                </c:pt>
                <c:pt idx="1">
                  <c:v>18.104492147552392</c:v>
                </c:pt>
                <c:pt idx="3">
                  <c:v>4.5349517575581331</c:v>
                </c:pt>
                <c:pt idx="4">
                  <c:v>4.8966340744738073</c:v>
                </c:pt>
                <c:pt idx="6">
                  <c:v>21.934235095369374</c:v>
                </c:pt>
                <c:pt idx="7">
                  <c:v>20.549154698561161</c:v>
                </c:pt>
                <c:pt idx="9">
                  <c:v>5.0144692361679626</c:v>
                </c:pt>
                <c:pt idx="10">
                  <c:v>4.6150869003444468</c:v>
                </c:pt>
              </c:numCache>
            </c:numRef>
          </c:val>
        </c:ser>
        <c:ser>
          <c:idx val="5"/>
          <c:order val="1"/>
          <c:tx>
            <c:strRef>
              <c:f>'График 3.1.1.4'!$B$11</c:f>
              <c:strCache>
                <c:ptCount val="1"/>
                <c:pt idx="0">
                  <c:v>Сомнительные займы 5 категории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3.1.1.4'!$C$11:$M$11</c:f>
              <c:numCache>
                <c:formatCode>_-* #,##0.0_р_._-;\-* #,##0.0_р_._-;_-* "-"??_р_._-;_-@_-</c:formatCode>
                <c:ptCount val="11"/>
                <c:pt idx="0">
                  <c:v>14.20495167042866</c:v>
                </c:pt>
                <c:pt idx="1">
                  <c:v>13.424792516939254</c:v>
                </c:pt>
                <c:pt idx="3">
                  <c:v>1.8840827996052134</c:v>
                </c:pt>
                <c:pt idx="4">
                  <c:v>0.51788048318018776</c:v>
                </c:pt>
                <c:pt idx="6">
                  <c:v>8.3621443050599815</c:v>
                </c:pt>
                <c:pt idx="7">
                  <c:v>5.5128295152582725</c:v>
                </c:pt>
                <c:pt idx="9">
                  <c:v>1.8322064320627509</c:v>
                </c:pt>
                <c:pt idx="10">
                  <c:v>1.1943262282559388</c:v>
                </c:pt>
              </c:numCache>
            </c:numRef>
          </c:val>
        </c:ser>
        <c:ser>
          <c:idx val="4"/>
          <c:order val="2"/>
          <c:tx>
            <c:strRef>
              <c:f>'График 3.1.1.4'!$B$10</c:f>
              <c:strCache>
                <c:ptCount val="1"/>
                <c:pt idx="0">
                  <c:v>Сомнительные займы 4 категории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3.1.1.4'!$C$10:$M$10</c:f>
              <c:numCache>
                <c:formatCode>_-* #,##0.0_р_._-;\-* #,##0.0_р_._-;_-* "-"??_р_._-;_-@_-</c:formatCode>
                <c:ptCount val="11"/>
                <c:pt idx="0">
                  <c:v>7.0314867039828757</c:v>
                </c:pt>
                <c:pt idx="1">
                  <c:v>7.9861422220671479</c:v>
                </c:pt>
                <c:pt idx="3">
                  <c:v>6.4656868528321115E-2</c:v>
                </c:pt>
                <c:pt idx="4">
                  <c:v>0.67120687474011598</c:v>
                </c:pt>
                <c:pt idx="6">
                  <c:v>1.7686614665123022</c:v>
                </c:pt>
                <c:pt idx="7">
                  <c:v>1.3640541212575139</c:v>
                </c:pt>
                <c:pt idx="9">
                  <c:v>1.2261217744032877</c:v>
                </c:pt>
                <c:pt idx="10">
                  <c:v>8.1199368846159707</c:v>
                </c:pt>
              </c:numCache>
            </c:numRef>
          </c:val>
        </c:ser>
        <c:ser>
          <c:idx val="3"/>
          <c:order val="3"/>
          <c:tx>
            <c:strRef>
              <c:f>'График 3.1.1.4'!$B$9</c:f>
              <c:strCache>
                <c:ptCount val="1"/>
                <c:pt idx="0">
                  <c:v>Сомнительные займы 3 категории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3.1.1.4'!$C$9:$M$9</c:f>
              <c:numCache>
                <c:formatCode>_-* #,##0.0_р_._-;\-* #,##0.0_р_._-;_-* "-"??_р_._-;_-@_-</c:formatCode>
                <c:ptCount val="11"/>
                <c:pt idx="0">
                  <c:v>20.883130072916334</c:v>
                </c:pt>
                <c:pt idx="1">
                  <c:v>20.124125915470056</c:v>
                </c:pt>
                <c:pt idx="3">
                  <c:v>7.244084970471623</c:v>
                </c:pt>
                <c:pt idx="4">
                  <c:v>7.7261409116023927</c:v>
                </c:pt>
                <c:pt idx="6">
                  <c:v>3.515394988004533</c:v>
                </c:pt>
                <c:pt idx="7">
                  <c:v>3.3891831008137236</c:v>
                </c:pt>
                <c:pt idx="9">
                  <c:v>5.4088573538249287</c:v>
                </c:pt>
                <c:pt idx="10">
                  <c:v>2.2105525418054581</c:v>
                </c:pt>
              </c:numCache>
            </c:numRef>
          </c:val>
        </c:ser>
        <c:ser>
          <c:idx val="2"/>
          <c:order val="4"/>
          <c:tx>
            <c:strRef>
              <c:f>'График 3.1.1.4'!$B$8</c:f>
              <c:strCache>
                <c:ptCount val="1"/>
                <c:pt idx="0">
                  <c:v>Сомнительные займы 2 категории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3.1.1.4'!$C$8:$M$8</c:f>
              <c:numCache>
                <c:formatCode>_-* #,##0.0_р_._-;\-* #,##0.0_р_._-;_-* "-"??_р_._-;_-@_-</c:formatCode>
                <c:ptCount val="11"/>
                <c:pt idx="0">
                  <c:v>5.6078218919013922</c:v>
                </c:pt>
                <c:pt idx="1">
                  <c:v>5.4741853889499854</c:v>
                </c:pt>
                <c:pt idx="3">
                  <c:v>1.454787946384673E-2</c:v>
                </c:pt>
                <c:pt idx="4">
                  <c:v>3.5204146139997089E-2</c:v>
                </c:pt>
                <c:pt idx="6">
                  <c:v>11.184233295824958</c:v>
                </c:pt>
                <c:pt idx="7">
                  <c:v>13.008609700055027</c:v>
                </c:pt>
                <c:pt idx="9">
                  <c:v>5.0846144583610471</c:v>
                </c:pt>
                <c:pt idx="10">
                  <c:v>0.79811261321555715</c:v>
                </c:pt>
              </c:numCache>
            </c:numRef>
          </c:val>
        </c:ser>
        <c:ser>
          <c:idx val="1"/>
          <c:order val="5"/>
          <c:tx>
            <c:strRef>
              <c:f>'График 3.1.1.4'!$B$7</c:f>
              <c:strCache>
                <c:ptCount val="1"/>
                <c:pt idx="0">
                  <c:v>Сомнительные займы 1 категории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3.1.1.4'!$C$7:$M$7</c:f>
              <c:numCache>
                <c:formatCode>_-* #,##0.0_р_._-;\-* #,##0.0_р_._-;_-* "-"??_р_._-;_-@_-</c:formatCode>
                <c:ptCount val="11"/>
                <c:pt idx="0">
                  <c:v>16.458953058626804</c:v>
                </c:pt>
                <c:pt idx="1">
                  <c:v>14.524448227613481</c:v>
                </c:pt>
                <c:pt idx="3">
                  <c:v>10.684902728929014</c:v>
                </c:pt>
                <c:pt idx="4">
                  <c:v>11.215493749518956</c:v>
                </c:pt>
                <c:pt idx="6">
                  <c:v>15.967886056278632</c:v>
                </c:pt>
                <c:pt idx="7">
                  <c:v>18.925883005116773</c:v>
                </c:pt>
                <c:pt idx="9">
                  <c:v>10.088323800371363</c:v>
                </c:pt>
                <c:pt idx="10">
                  <c:v>9.4958397073130207</c:v>
                </c:pt>
              </c:numCache>
            </c:numRef>
          </c:val>
        </c:ser>
        <c:ser>
          <c:idx val="0"/>
          <c:order val="6"/>
          <c:tx>
            <c:strRef>
              <c:f>'График 3.1.1.4'!$B$6</c:f>
              <c:strCache>
                <c:ptCount val="1"/>
                <c:pt idx="0">
                  <c:v>Стандартные займы</c:v>
                </c:pt>
              </c:strCache>
            </c:strRef>
          </c:tx>
          <c:invertIfNegative val="0"/>
          <c:cat>
            <c:multiLvlStrRef>
              <c:f>'График 3.1.1.4'!$C$4:$M$5</c:f>
              <c:multiLvlStrCache>
                <c:ptCount val="11"/>
                <c:lvl>
                  <c:pt idx="0">
                    <c:v>01.2011</c:v>
                  </c:pt>
                  <c:pt idx="1">
                    <c:v>10.2012</c:v>
                  </c:pt>
                  <c:pt idx="3">
                    <c:v>01.2011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10.2012</c:v>
                  </c:pt>
                  <c:pt idx="9">
                    <c:v>01.2011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3.1.1.4'!$C$6:$M$6</c:f>
              <c:numCache>
                <c:formatCode>_-* #,##0.0_р_._-;\-* #,##0.0_р_._-;_-* "-"??_р_._-;_-@_-</c:formatCode>
                <c:ptCount val="11"/>
                <c:pt idx="0">
                  <c:v>20.433001350198683</c:v>
                </c:pt>
                <c:pt idx="1">
                  <c:v>20.361813581407681</c:v>
                </c:pt>
                <c:pt idx="3">
                  <c:v>75.572772995443842</c:v>
                </c:pt>
                <c:pt idx="4">
                  <c:v>74.937439760344532</c:v>
                </c:pt>
                <c:pt idx="6">
                  <c:v>37.267444792950215</c:v>
                </c:pt>
                <c:pt idx="7">
                  <c:v>37.250285858937524</c:v>
                </c:pt>
                <c:pt idx="9">
                  <c:v>71.345406944808659</c:v>
                </c:pt>
                <c:pt idx="10">
                  <c:v>73.566145124449605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3307008"/>
        <c:axId val="43308544"/>
      </c:barChart>
      <c:scatterChart>
        <c:scatterStyle val="lineMarker"/>
        <c:varyColors val="0"/>
        <c:ser>
          <c:idx val="7"/>
          <c:order val="7"/>
          <c:tx>
            <c:strRef>
              <c:f>'График 3.1.1.4'!$B$13</c:f>
              <c:strCache>
                <c:ptCount val="1"/>
                <c:pt idx="0">
                  <c:v>Доля провизий от ссудного портфеля группы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3"/>
          </c:marker>
          <c:yVal>
            <c:numRef>
              <c:f>'График 3.1.1.4'!$C$13:$M$13</c:f>
              <c:numCache>
                <c:formatCode>0%</c:formatCode>
                <c:ptCount val="11"/>
                <c:pt idx="0">
                  <c:v>0.25637021756488115</c:v>
                </c:pt>
                <c:pt idx="1">
                  <c:v>0.28603890974915691</c:v>
                </c:pt>
                <c:pt idx="3">
                  <c:v>4.7076591374095082E-2</c:v>
                </c:pt>
                <c:pt idx="4">
                  <c:v>4.8760236248537453E-2</c:v>
                </c:pt>
                <c:pt idx="6">
                  <c:v>0.29361345907831959</c:v>
                </c:pt>
                <c:pt idx="7">
                  <c:v>0.25805095341723172</c:v>
                </c:pt>
                <c:pt idx="9">
                  <c:v>7.7115436303804213E-2</c:v>
                </c:pt>
                <c:pt idx="10">
                  <c:v>8.3063243641451026E-2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310080"/>
        <c:axId val="43315968"/>
      </c:scatterChart>
      <c:catAx>
        <c:axId val="4330700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30854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330854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307008"/>
        <c:crosses val="autoZero"/>
        <c:crossBetween val="between"/>
      </c:valAx>
      <c:valAx>
        <c:axId val="43310080"/>
        <c:scaling>
          <c:orientation val="minMax"/>
        </c:scaling>
        <c:delete val="1"/>
        <c:axPos val="b"/>
        <c:majorTickMark val="out"/>
        <c:minorTickMark val="none"/>
        <c:tickLblPos val="nextTo"/>
        <c:crossAx val="43315968"/>
        <c:crosses val="autoZero"/>
        <c:crossBetween val="midCat"/>
      </c:valAx>
      <c:valAx>
        <c:axId val="43315968"/>
        <c:scaling>
          <c:orientation val="minMax"/>
        </c:scaling>
        <c:delete val="0"/>
        <c:axPos val="r"/>
        <c:numFmt formatCode="0%" sourceLinked="1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310080"/>
        <c:crosses val="max"/>
        <c:crossBetween val="midCat"/>
      </c:valAx>
    </c:plotArea>
    <c:legend>
      <c:legendPos val="b"/>
      <c:layout>
        <c:manualLayout>
          <c:xMode val="edge"/>
          <c:yMode val="edge"/>
          <c:x val="3.6965440295572805E-2"/>
          <c:y val="0.7490325012564919"/>
          <c:w val="0.9630345597044272"/>
          <c:h val="0.23210280895739097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03910316295204E-2"/>
          <c:y val="5.1903201880139423E-2"/>
          <c:w val="0.81870848347346414"/>
          <c:h val="0.4683558048394635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3.1.1.5'!$B$6</c:f>
              <c:strCache>
                <c:ptCount val="1"/>
                <c:pt idx="0">
                  <c:v>Отношение процентных доходов к валовому доходу</c:v>
                </c:pt>
              </c:strCache>
            </c:strRef>
          </c:tx>
          <c:invertIfNegative val="0"/>
          <c:cat>
            <c:multiLvlStrRef>
              <c:f>'График 3.1.1.5'!$C$4:$M$5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3.1.1.5'!$C$6:$M$6</c:f>
              <c:numCache>
                <c:formatCode>#,##0.0</c:formatCode>
                <c:ptCount val="11"/>
                <c:pt idx="0">
                  <c:v>29.246624195102967</c:v>
                </c:pt>
                <c:pt idx="1">
                  <c:v>22.810344858263427</c:v>
                </c:pt>
                <c:pt idx="3">
                  <c:v>38.918384995741782</c:v>
                </c:pt>
                <c:pt idx="4">
                  <c:v>40.3650478948231</c:v>
                </c:pt>
                <c:pt idx="6">
                  <c:v>30.221912970997543</c:v>
                </c:pt>
                <c:pt idx="7">
                  <c:v>36.677344054045427</c:v>
                </c:pt>
                <c:pt idx="9">
                  <c:v>41.300658282263385</c:v>
                </c:pt>
                <c:pt idx="10">
                  <c:v>40.826481419546298</c:v>
                </c:pt>
              </c:numCache>
            </c:numRef>
          </c:val>
        </c:ser>
        <c:ser>
          <c:idx val="2"/>
          <c:order val="1"/>
          <c:tx>
            <c:strRef>
              <c:f>'График 3.1.1.5'!$B$7</c:f>
              <c:strCache>
                <c:ptCount val="1"/>
                <c:pt idx="0">
                  <c:v>Отношение процентных расходов к валовому доходу</c:v>
                </c:pt>
              </c:strCache>
            </c:strRef>
          </c:tx>
          <c:invertIfNegative val="0"/>
          <c:cat>
            <c:multiLvlStrRef>
              <c:f>'График 3.1.1.5'!$C$4:$M$5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3.1.1.5'!$C$7:$M$7</c:f>
              <c:numCache>
                <c:formatCode>#,##0.0</c:formatCode>
                <c:ptCount val="11"/>
                <c:pt idx="0">
                  <c:v>-16.379111757462795</c:v>
                </c:pt>
                <c:pt idx="1">
                  <c:v>-11.783675945096988</c:v>
                </c:pt>
                <c:pt idx="3">
                  <c:v>-12.280875409168953</c:v>
                </c:pt>
                <c:pt idx="4">
                  <c:v>-14.311598296555839</c:v>
                </c:pt>
                <c:pt idx="6">
                  <c:v>-18.075566715295881</c:v>
                </c:pt>
                <c:pt idx="7">
                  <c:v>-21.066241064186634</c:v>
                </c:pt>
                <c:pt idx="9">
                  <c:v>-10.893267387442588</c:v>
                </c:pt>
                <c:pt idx="10">
                  <c:v>-11.135285030867335</c:v>
                </c:pt>
              </c:numCache>
            </c:numRef>
          </c:val>
        </c:ser>
        <c:ser>
          <c:idx val="0"/>
          <c:order val="2"/>
          <c:tx>
            <c:strRef>
              <c:f>'График 3.1.1.5'!$B$8</c:f>
              <c:strCache>
                <c:ptCount val="1"/>
                <c:pt idx="0">
                  <c:v>Отношение непроцентных доходов к валовому доходу</c:v>
                </c:pt>
              </c:strCache>
            </c:strRef>
          </c:tx>
          <c:invertIfNegative val="0"/>
          <c:cat>
            <c:multiLvlStrRef>
              <c:f>'График 3.1.1.5'!$C$4:$M$5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3.1.1.5'!$C$8:$M$8</c:f>
              <c:numCache>
                <c:formatCode>#,##0.0</c:formatCode>
                <c:ptCount val="11"/>
                <c:pt idx="0">
                  <c:v>39.287968507863205</c:v>
                </c:pt>
                <c:pt idx="1">
                  <c:v>38.988273405645266</c:v>
                </c:pt>
                <c:pt idx="3">
                  <c:v>29.692117742148465</c:v>
                </c:pt>
                <c:pt idx="4">
                  <c:v>46.548678798902174</c:v>
                </c:pt>
                <c:pt idx="6">
                  <c:v>22.030527676845068</c:v>
                </c:pt>
                <c:pt idx="7">
                  <c:v>29.249263007950553</c:v>
                </c:pt>
                <c:pt idx="9">
                  <c:v>44.137137833287582</c:v>
                </c:pt>
                <c:pt idx="10">
                  <c:v>28.103532605180838</c:v>
                </c:pt>
              </c:numCache>
            </c:numRef>
          </c:val>
        </c:ser>
        <c:ser>
          <c:idx val="5"/>
          <c:order val="3"/>
          <c:tx>
            <c:strRef>
              <c:f>'График 3.1.1.5'!$B$9</c:f>
              <c:strCache>
                <c:ptCount val="1"/>
                <c:pt idx="0">
                  <c:v>Отношение непроцентных расходов к валовому доходу</c:v>
                </c:pt>
              </c:strCache>
            </c:strRef>
          </c:tx>
          <c:invertIfNegative val="0"/>
          <c:cat>
            <c:multiLvlStrRef>
              <c:f>'График 3.1.1.5'!$C$4:$M$5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3.1.1.5'!$C$9:$M$9</c:f>
              <c:numCache>
                <c:formatCode>#,##0.0</c:formatCode>
                <c:ptCount val="11"/>
                <c:pt idx="0">
                  <c:v>-42.89125773199401</c:v>
                </c:pt>
                <c:pt idx="1">
                  <c:v>-40.516562202455567</c:v>
                </c:pt>
                <c:pt idx="3">
                  <c:v>-36.909507630626393</c:v>
                </c:pt>
                <c:pt idx="4">
                  <c:v>-53.810257148628956</c:v>
                </c:pt>
                <c:pt idx="6">
                  <c:v>-29.037028458588075</c:v>
                </c:pt>
                <c:pt idx="7">
                  <c:v>-32.652875975383758</c:v>
                </c:pt>
                <c:pt idx="9">
                  <c:v>-57.686871890992528</c:v>
                </c:pt>
                <c:pt idx="10">
                  <c:v>-35.547428153300061</c:v>
                </c:pt>
              </c:numCache>
            </c:numRef>
          </c:val>
        </c:ser>
        <c:ser>
          <c:idx val="3"/>
          <c:order val="4"/>
          <c:tx>
            <c:strRef>
              <c:f>'График 3.1.1.5'!$B$10</c:f>
              <c:strCache>
                <c:ptCount val="1"/>
                <c:pt idx="0">
                  <c:v>Отношение доходов от восстановления провизий к валовому доходу</c:v>
                </c:pt>
              </c:strCache>
            </c:strRef>
          </c:tx>
          <c:invertIfNegative val="0"/>
          <c:cat>
            <c:multiLvlStrRef>
              <c:f>'График 3.1.1.5'!$C$4:$M$5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3.1.1.5'!$C$10:$M$10</c:f>
              <c:numCache>
                <c:formatCode>#,##0.0</c:formatCode>
                <c:ptCount val="11"/>
                <c:pt idx="0">
                  <c:v>31.465407297033842</c:v>
                </c:pt>
                <c:pt idx="1">
                  <c:v>38.201381736091307</c:v>
                </c:pt>
                <c:pt idx="3">
                  <c:v>31.389497262109757</c:v>
                </c:pt>
                <c:pt idx="4">
                  <c:v>13.086273306274714</c:v>
                </c:pt>
                <c:pt idx="6">
                  <c:v>47.747559352157381</c:v>
                </c:pt>
                <c:pt idx="7">
                  <c:v>34.073392938004027</c:v>
                </c:pt>
                <c:pt idx="9">
                  <c:v>14.562203884449021</c:v>
                </c:pt>
                <c:pt idx="10">
                  <c:v>31.069985975272875</c:v>
                </c:pt>
              </c:numCache>
            </c:numRef>
          </c:val>
        </c:ser>
        <c:ser>
          <c:idx val="4"/>
          <c:order val="5"/>
          <c:tx>
            <c:strRef>
              <c:f>'График 3.1.1.5'!$B$11</c:f>
              <c:strCache>
                <c:ptCount val="1"/>
                <c:pt idx="0">
                  <c:v>Отношение расходов на формирование провизий к валовому доходу</c:v>
                </c:pt>
              </c:strCache>
            </c:strRef>
          </c:tx>
          <c:invertIfNegative val="0"/>
          <c:cat>
            <c:multiLvlStrRef>
              <c:f>'График 3.1.1.5'!$C$4:$M$5</c:f>
              <c:multiLvlStrCache>
                <c:ptCount val="11"/>
                <c:lvl>
                  <c:pt idx="0">
                    <c:v>10.2011</c:v>
                  </c:pt>
                  <c:pt idx="1">
                    <c:v>10.2012</c:v>
                  </c:pt>
                  <c:pt idx="3">
                    <c:v>10.2011</c:v>
                  </c:pt>
                  <c:pt idx="4">
                    <c:v>10.2012</c:v>
                  </c:pt>
                  <c:pt idx="6">
                    <c:v>10.2011</c:v>
                  </c:pt>
                  <c:pt idx="7">
                    <c:v>10.2012</c:v>
                  </c:pt>
                  <c:pt idx="9">
                    <c:v>10.2011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3.1.1.5'!$C$11:$M$11</c:f>
              <c:numCache>
                <c:formatCode>#,##0.0</c:formatCode>
                <c:ptCount val="11"/>
                <c:pt idx="0">
                  <c:v>-38.676783693880452</c:v>
                </c:pt>
                <c:pt idx="1">
                  <c:v>-44.086433149894923</c:v>
                </c:pt>
                <c:pt idx="3">
                  <c:v>-35.457748593081313</c:v>
                </c:pt>
                <c:pt idx="4">
                  <c:v>-13.169312046555106</c:v>
                </c:pt>
                <c:pt idx="6">
                  <c:v>-53.539739635585413</c:v>
                </c:pt>
                <c:pt idx="7">
                  <c:v>-38.546992119646909</c:v>
                </c:pt>
                <c:pt idx="9">
                  <c:v>-19.467528706649556</c:v>
                </c:pt>
                <c:pt idx="10">
                  <c:v>-40.140885682767696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67744"/>
        <c:axId val="43577728"/>
      </c:barChart>
      <c:scatterChart>
        <c:scatterStyle val="lineMarker"/>
        <c:varyColors val="0"/>
        <c:ser>
          <c:idx val="6"/>
          <c:order val="6"/>
          <c:tx>
            <c:strRef>
              <c:f>'График 3.1.1.5'!$B$12</c:f>
              <c:strCache>
                <c:ptCount val="1"/>
                <c:pt idx="0">
                  <c:v>Отношение чистой прибыли к валовому доходу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9"/>
          </c:marker>
          <c:yVal>
            <c:numRef>
              <c:f>'График 3.1.1.5'!$C$12:$M$12</c:f>
              <c:numCache>
                <c:formatCode>#,##0.00_ ;\-#,##0.00\ </c:formatCode>
                <c:ptCount val="11"/>
                <c:pt idx="0">
                  <c:v>2.0528468166627598</c:v>
                </c:pt>
                <c:pt idx="1">
                  <c:v>3.6133287025525158</c:v>
                </c:pt>
                <c:pt idx="3">
                  <c:v>15.351868367123348</c:v>
                </c:pt>
                <c:pt idx="4">
                  <c:v>18.708832508260087</c:v>
                </c:pt>
                <c:pt idx="6">
                  <c:v>-0.6523348094693745</c:v>
                </c:pt>
                <c:pt idx="7">
                  <c:v>7.7338908407827009</c:v>
                </c:pt>
                <c:pt idx="9">
                  <c:v>11.952332014915312</c:v>
                </c:pt>
                <c:pt idx="10">
                  <c:v>13.17640113306491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79648"/>
        <c:axId val="43581440"/>
      </c:scatterChart>
      <c:catAx>
        <c:axId val="435677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577728"/>
        <c:crosses val="autoZero"/>
        <c:auto val="1"/>
        <c:lblAlgn val="ctr"/>
        <c:lblOffset val="40"/>
        <c:tickLblSkip val="1"/>
        <c:tickMarkSkip val="1"/>
        <c:noMultiLvlLbl val="0"/>
      </c:catAx>
      <c:valAx>
        <c:axId val="43577728"/>
        <c:scaling>
          <c:orientation val="minMax"/>
          <c:max val="100"/>
          <c:min val="-10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567744"/>
        <c:crosses val="autoZero"/>
        <c:crossBetween val="between"/>
        <c:majorUnit val="50"/>
        <c:dispUnits>
          <c:builtInUnit val="hundreds"/>
        </c:dispUnits>
      </c:valAx>
      <c:valAx>
        <c:axId val="43579648"/>
        <c:scaling>
          <c:orientation val="minMax"/>
        </c:scaling>
        <c:delete val="1"/>
        <c:axPos val="b"/>
        <c:majorTickMark val="out"/>
        <c:minorTickMark val="none"/>
        <c:tickLblPos val="nextTo"/>
        <c:crossAx val="43581440"/>
        <c:crosses val="autoZero"/>
        <c:crossBetween val="midCat"/>
      </c:valAx>
      <c:valAx>
        <c:axId val="43581440"/>
        <c:scaling>
          <c:orientation val="minMax"/>
          <c:max val="20"/>
          <c:min val="-2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3579648"/>
        <c:crosses val="max"/>
        <c:crossBetween val="midCat"/>
        <c:majorUnit val="1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4.0027047466524315E-2"/>
          <c:y val="0.72965256055321848"/>
          <c:w val="0.89960674407224528"/>
          <c:h val="0.24895696257145938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3.3.2.2'!#ССЫЛКА!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FF"/>
            </a:solidFill>
            <a:ln w="25400">
              <a:solidFill>
                <a:srgbClr val="0000FF"/>
              </a:solidFill>
              <a:prstDash val="solid"/>
            </a:ln>
          </c:spPr>
          <c:invertIfNegative val="0"/>
          <c:cat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'График 3.3.2.2'!#ССЫЛКА!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25400">
              <a:solidFill>
                <a:srgbClr val="3366FF"/>
              </a:solidFill>
              <a:prstDash val="solid"/>
            </a:ln>
          </c:spPr>
          <c:invertIfNegative val="0"/>
          <c:cat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'График 3.3.2.2'!#ССЫЛКА!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CCFF"/>
            </a:solidFill>
            <a:ln w="25400">
              <a:solidFill>
                <a:srgbClr val="00CCFF"/>
              </a:solidFill>
              <a:prstDash val="solid"/>
            </a:ln>
          </c:spPr>
          <c:invertIfNegative val="0"/>
          <c:cat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'График 3.3.2.2'!#ССЫЛКА!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25400">
              <a:solidFill>
                <a:srgbClr val="99CCFF"/>
              </a:solidFill>
              <a:prstDash val="solid"/>
            </a:ln>
          </c:spPr>
          <c:invertIfNegative val="0"/>
          <c:cat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3.3.2.2'!#ССЫЛКА!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83008"/>
        <c:axId val="42688896"/>
      </c:barChart>
      <c:catAx>
        <c:axId val="426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68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88896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6830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'Z:\ОТЧЕТ\Отчет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'Z:\ОТЧЕТ\Отчет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'Z:\ОТЧЕТ\Отчет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'Z:\ОТЧЕТ\Отчет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'Z:\ОТЧЕТ\Отчет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18720"/>
        <c:axId val="42720256"/>
      </c:barChart>
      <c:catAx>
        <c:axId val="4271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272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20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27187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'Z:\DOCUME~1\FS_NAT~1\LOCALS~1\Temp\notes6030C8\[Вязкость.xls]usd_tod_sell_last'!#ССЫЛКА!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00FF"/>
            </a:solidFill>
            <a:ln w="25400">
              <a:solidFill>
                <a:srgbClr val="0000FF"/>
              </a:solidFill>
              <a:prstDash val="solid"/>
            </a:ln>
          </c:spPr>
          <c:invertIfNegative val="0"/>
          <c:cat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'Z:\DOCUME~1\FS_NAT~1\LOCALS~1\Temp\notes6030C8\[Вязкость.xls]usd_tod_sell_last'!#ССЫЛКА!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3366FF"/>
            </a:solidFill>
            <a:ln w="25400">
              <a:solidFill>
                <a:srgbClr val="3366FF"/>
              </a:solidFill>
              <a:prstDash val="solid"/>
            </a:ln>
          </c:spPr>
          <c:invertIfNegative val="0"/>
          <c:cat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'Z:\DOCUME~1\FS_NAT~1\LOCALS~1\Temp\notes6030C8\[Вязкость.xls]usd_tod_sell_last'!#ССЫЛКА!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CCFF"/>
            </a:solidFill>
            <a:ln w="25400">
              <a:solidFill>
                <a:srgbClr val="00CCFF"/>
              </a:solidFill>
              <a:prstDash val="solid"/>
            </a:ln>
          </c:spPr>
          <c:invertIfNegative val="0"/>
          <c:cat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'Z:\DOCUME~1\FS_NAT~1\LOCALS~1\Temp\notes6030C8\[Вязкость.xls]usd_tod_sell_last'!#ССЫЛКА!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CCFF"/>
            </a:solidFill>
            <a:ln w="25400">
              <a:solidFill>
                <a:srgbClr val="99CCFF"/>
              </a:solidFill>
              <a:prstDash val="solid"/>
            </a:ln>
          </c:spPr>
          <c:invertIfNegative val="0"/>
          <c:cat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'Z:\DOCUME~1\FS_NAT~1\LOCALS~1\Temp\notes6030C8\[Вязкость.xls]usd_tod_sell_last'!#ССЫЛКА!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42734720"/>
        <c:axId val="42736256"/>
      </c:barChart>
      <c:catAx>
        <c:axId val="4273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736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736256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734720"/>
        <c:crosses val="autoZero"/>
        <c:crossBetween val="between"/>
        <c:majorUnit val="5"/>
        <c:dispUnits>
          <c:builtInUnit val="hundreds"/>
        </c:dispUnits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83940978939579"/>
          <c:y val="4.3604651162790699E-2"/>
          <c:w val="0.80134015910574674"/>
          <c:h val="0.4500517232185705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'График 3.1.1.6'!$B$8</c:f>
              <c:strCache>
                <c:ptCount val="1"/>
                <c:pt idx="0">
                  <c:v>Вклады клиентов</c:v>
                </c:pt>
              </c:strCache>
            </c:strRef>
          </c:tx>
          <c:invertIfNegative val="0"/>
          <c:cat>
            <c:multiLvlStrRef>
              <c:f>'График 3.1.1.6'!$C$4:$M$5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3.1.1.6'!$C$8:$M$8</c:f>
              <c:numCache>
                <c:formatCode>#,##0.0_ ;\-#,##0.0\ </c:formatCode>
                <c:ptCount val="11"/>
                <c:pt idx="0">
                  <c:v>69.899023819203592</c:v>
                </c:pt>
                <c:pt idx="1">
                  <c:v>71.902408274620029</c:v>
                </c:pt>
                <c:pt idx="3">
                  <c:v>88.507012472124487</c:v>
                </c:pt>
                <c:pt idx="4">
                  <c:v>81.246862990332048</c:v>
                </c:pt>
                <c:pt idx="6">
                  <c:v>72.992874124334193</c:v>
                </c:pt>
                <c:pt idx="7">
                  <c:v>73.809641965726499</c:v>
                </c:pt>
                <c:pt idx="9">
                  <c:v>83.399482735247076</c:v>
                </c:pt>
                <c:pt idx="10">
                  <c:v>81.538776319597545</c:v>
                </c:pt>
              </c:numCache>
            </c:numRef>
          </c:val>
        </c:ser>
        <c:ser>
          <c:idx val="3"/>
          <c:order val="1"/>
          <c:tx>
            <c:strRef>
              <c:f>'График 3.1.1.6'!$B$9</c:f>
              <c:strCache>
                <c:ptCount val="1"/>
                <c:pt idx="0">
                  <c:v>ЦБ и субординированные долги</c:v>
                </c:pt>
              </c:strCache>
            </c:strRef>
          </c:tx>
          <c:invertIfNegative val="0"/>
          <c:val>
            <c:numRef>
              <c:f>'График 3.1.1.6'!$C$9:$M$9</c:f>
              <c:numCache>
                <c:formatCode>#,##0.0_ ;\-#,##0.0\ </c:formatCode>
                <c:ptCount val="11"/>
                <c:pt idx="0">
                  <c:v>18.280353750412033</c:v>
                </c:pt>
                <c:pt idx="1">
                  <c:v>16.616200793980511</c:v>
                </c:pt>
                <c:pt idx="3">
                  <c:v>2.5022994734331028</c:v>
                </c:pt>
                <c:pt idx="4">
                  <c:v>2.9826745341365464</c:v>
                </c:pt>
                <c:pt idx="6">
                  <c:v>14.692831469815015</c:v>
                </c:pt>
                <c:pt idx="7">
                  <c:v>12.575957590120526</c:v>
                </c:pt>
                <c:pt idx="9">
                  <c:v>3.6563388198206406</c:v>
                </c:pt>
                <c:pt idx="10">
                  <c:v>2.9038763100292577</c:v>
                </c:pt>
              </c:numCache>
            </c:numRef>
          </c:val>
        </c:ser>
        <c:ser>
          <c:idx val="0"/>
          <c:order val="2"/>
          <c:tx>
            <c:strRef>
              <c:f>'График 3.1.1.6'!$B$6</c:f>
              <c:strCache>
                <c:ptCount val="1"/>
                <c:pt idx="0">
                  <c:v>Займы привлеченные</c:v>
                </c:pt>
              </c:strCache>
            </c:strRef>
          </c:tx>
          <c:invertIfNegative val="0"/>
          <c:cat>
            <c:multiLvlStrRef>
              <c:f>'График 3.1.1.6'!$C$4:$M$5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3.1.1.6'!$C$6:$M$6</c:f>
              <c:numCache>
                <c:formatCode>#,##0.0_ ;\-#,##0.0\ </c:formatCode>
                <c:ptCount val="11"/>
                <c:pt idx="0">
                  <c:v>4.8723705614308228</c:v>
                </c:pt>
                <c:pt idx="1">
                  <c:v>3.4825928018049499</c:v>
                </c:pt>
                <c:pt idx="3">
                  <c:v>1.1604870768674336</c:v>
                </c:pt>
                <c:pt idx="4">
                  <c:v>2.2723626777642671</c:v>
                </c:pt>
                <c:pt idx="6">
                  <c:v>3.7689153119058036</c:v>
                </c:pt>
                <c:pt idx="7">
                  <c:v>3.0743175769172537</c:v>
                </c:pt>
                <c:pt idx="9">
                  <c:v>2.4874165219207449</c:v>
                </c:pt>
                <c:pt idx="10">
                  <c:v>3.5759183083732271</c:v>
                </c:pt>
              </c:numCache>
            </c:numRef>
          </c:val>
        </c:ser>
        <c:ser>
          <c:idx val="1"/>
          <c:order val="3"/>
          <c:tx>
            <c:strRef>
              <c:f>'График 3.1.1.6'!$B$7</c:f>
              <c:strCache>
                <c:ptCount val="1"/>
                <c:pt idx="0">
                  <c:v>Вклады и корр счета в банках</c:v>
                </c:pt>
              </c:strCache>
            </c:strRef>
          </c:tx>
          <c:invertIfNegative val="0"/>
          <c:cat>
            <c:multiLvlStrRef>
              <c:f>'График 3.1.1.6'!$C$4:$M$5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3.1.1.6'!$C$7:$M$7</c:f>
              <c:numCache>
                <c:formatCode>#,##0.0_ ;\-#,##0.0\ </c:formatCode>
                <c:ptCount val="11"/>
                <c:pt idx="0">
                  <c:v>0.87420089886230701</c:v>
                </c:pt>
                <c:pt idx="1">
                  <c:v>1.2565027315190123</c:v>
                </c:pt>
                <c:pt idx="3">
                  <c:v>2.5362867398767968</c:v>
                </c:pt>
                <c:pt idx="4">
                  <c:v>4.8590143918637505</c:v>
                </c:pt>
                <c:pt idx="6">
                  <c:v>0.93061052636455432</c:v>
                </c:pt>
                <c:pt idx="7">
                  <c:v>1.3074805491362387</c:v>
                </c:pt>
                <c:pt idx="9">
                  <c:v>1.4752788043700278</c:v>
                </c:pt>
                <c:pt idx="10">
                  <c:v>2.7649547386913751</c:v>
                </c:pt>
              </c:numCache>
            </c:numRef>
          </c:val>
        </c:ser>
        <c:ser>
          <c:idx val="6"/>
          <c:order val="5"/>
          <c:tx>
            <c:strRef>
              <c:f>'График 3.1.1.6'!$B$10</c:f>
              <c:strCache>
                <c:ptCount val="1"/>
                <c:pt idx="0">
                  <c:v>РЕПО и прочие финансовые обязательства</c:v>
                </c:pt>
              </c:strCache>
            </c:strRef>
          </c:tx>
          <c:invertIfNegative val="0"/>
          <c:val>
            <c:numRef>
              <c:f>'График 3.1.1.6'!$C$10:$M$10</c:f>
              <c:numCache>
                <c:formatCode>#,##0.0_ ;\-#,##0.0\ </c:formatCode>
                <c:ptCount val="11"/>
                <c:pt idx="0">
                  <c:v>3.2365400805289575</c:v>
                </c:pt>
                <c:pt idx="1">
                  <c:v>4.5625984696962609</c:v>
                </c:pt>
                <c:pt idx="3">
                  <c:v>4.0677505141767041</c:v>
                </c:pt>
                <c:pt idx="4">
                  <c:v>7.9563105638226199</c:v>
                </c:pt>
                <c:pt idx="6">
                  <c:v>6.1773690855780803</c:v>
                </c:pt>
                <c:pt idx="7">
                  <c:v>7.3592006203395304</c:v>
                </c:pt>
                <c:pt idx="9">
                  <c:v>6.4220041612897374</c:v>
                </c:pt>
                <c:pt idx="10">
                  <c:v>6.962933430837932</c:v>
                </c:pt>
              </c:numCache>
            </c:numRef>
          </c:val>
        </c:ser>
        <c:ser>
          <c:idx val="5"/>
          <c:order val="6"/>
          <c:tx>
            <c:strRef>
              <c:f>'График 3.1.1.6'!$B$11</c:f>
              <c:strCache>
                <c:ptCount val="1"/>
                <c:pt idx="0">
                  <c:v>Прочие обязательства</c:v>
                </c:pt>
              </c:strCache>
            </c:strRef>
          </c:tx>
          <c:invertIfNegative val="0"/>
          <c:val>
            <c:numRef>
              <c:f>'График 3.1.1.6'!$C$11:$M$11</c:f>
              <c:numCache>
                <c:formatCode>#,##0.0_ ;\-#,##0.0\ </c:formatCode>
                <c:ptCount val="11"/>
                <c:pt idx="0">
                  <c:v>2.8375108895622847</c:v>
                </c:pt>
                <c:pt idx="1">
                  <c:v>2.1796969283792222</c:v>
                </c:pt>
                <c:pt idx="3">
                  <c:v>1.2261637235214882</c:v>
                </c:pt>
                <c:pt idx="4">
                  <c:v>0.68277484208076611</c:v>
                </c:pt>
                <c:pt idx="6">
                  <c:v>1.4373994820023415</c:v>
                </c:pt>
                <c:pt idx="7">
                  <c:v>1.8734016977599706</c:v>
                </c:pt>
                <c:pt idx="9">
                  <c:v>2.55947895735178</c:v>
                </c:pt>
                <c:pt idx="10">
                  <c:v>2.2535408924706664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4332544"/>
        <c:axId val="44334080"/>
      </c:barChart>
      <c:scatterChart>
        <c:scatterStyle val="lineMarker"/>
        <c:varyColors val="0"/>
        <c:ser>
          <c:idx val="4"/>
          <c:order val="4"/>
          <c:tx>
            <c:strRef>
              <c:f>'График 3.1.1.6'!$B$12</c:f>
              <c:strCache>
                <c:ptCount val="1"/>
                <c:pt idx="0">
                  <c:v>Отношение процентных расходов к средним процентным обязательствам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'График 3.1.1.6'!$C$4:$M$5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xVal>
          <c:yVal>
            <c:numRef>
              <c:f>'График 3.1.1.6'!$C$12:$M$12</c:f>
              <c:numCache>
                <c:formatCode>0.00</c:formatCode>
                <c:ptCount val="11"/>
                <c:pt idx="0">
                  <c:v>5.4193429061282048</c:v>
                </c:pt>
                <c:pt idx="1">
                  <c:v>4.6324669034179538</c:v>
                </c:pt>
                <c:pt idx="3">
                  <c:v>1.8100925263967504</c:v>
                </c:pt>
                <c:pt idx="4">
                  <c:v>2.4066922318392314</c:v>
                </c:pt>
                <c:pt idx="6">
                  <c:v>7.3425476332202253</c:v>
                </c:pt>
                <c:pt idx="7">
                  <c:v>6.9771282167399047</c:v>
                </c:pt>
                <c:pt idx="9">
                  <c:v>3.3520638825721418</c:v>
                </c:pt>
                <c:pt idx="10">
                  <c:v>3.4861866974185847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'График 3.1.1.6'!$B$13</c:f>
              <c:strCache>
                <c:ptCount val="1"/>
                <c:pt idx="0">
                  <c:v>Доля обязательств перед родительскими организациями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dot"/>
            <c:size val="20"/>
          </c:marker>
          <c:yVal>
            <c:numRef>
              <c:f>'График 3.1.1.6'!$C$13:$M$13</c:f>
              <c:numCache>
                <c:formatCode>0.00</c:formatCode>
                <c:ptCount val="11"/>
                <c:pt idx="0">
                  <c:v>2.2253800553572809</c:v>
                </c:pt>
                <c:pt idx="1">
                  <c:v>1.6996511967124508</c:v>
                </c:pt>
                <c:pt idx="4">
                  <c:v>0.47348565107718527</c:v>
                </c:pt>
                <c:pt idx="10">
                  <c:v>0.28703690325913267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6256"/>
        <c:axId val="44337792"/>
      </c:scatterChart>
      <c:catAx>
        <c:axId val="4433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433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334080"/>
        <c:scaling>
          <c:orientation val="minMax"/>
          <c:max val="10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4332544"/>
        <c:crosses val="autoZero"/>
        <c:crossBetween val="between"/>
        <c:majorUnit val="25"/>
        <c:dispUnits>
          <c:builtInUnit val="hundreds"/>
        </c:dispUnits>
      </c:valAx>
      <c:valAx>
        <c:axId val="44336256"/>
        <c:scaling>
          <c:orientation val="minMax"/>
        </c:scaling>
        <c:delete val="1"/>
        <c:axPos val="b"/>
        <c:majorTickMark val="out"/>
        <c:minorTickMark val="none"/>
        <c:tickLblPos val="nextTo"/>
        <c:crossAx val="44337792"/>
        <c:crosses val="autoZero"/>
        <c:crossBetween val="midCat"/>
      </c:valAx>
      <c:valAx>
        <c:axId val="44337792"/>
        <c:scaling>
          <c:orientation val="minMax"/>
          <c:max val="8"/>
          <c:min val="0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4336256"/>
        <c:crosses val="max"/>
        <c:crossBetween val="midCat"/>
        <c:majorUnit val="2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2.2309711286089239E-3"/>
          <c:y val="0.67629393955552397"/>
          <c:w val="0.99776902887139107"/>
          <c:h val="0.32110745750460656"/>
        </c:manualLayout>
      </c:layout>
      <c:overlay val="0"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9749341567524"/>
          <c:y val="5.1194539249146756E-2"/>
          <c:w val="0.80525250150918604"/>
          <c:h val="0.5042278686140486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'График 3.1.1.7'!$B$6</c:f>
              <c:strCache>
                <c:ptCount val="1"/>
                <c:pt idx="0">
                  <c:v>До востребования</c:v>
                </c:pt>
              </c:strCache>
            </c:strRef>
          </c:tx>
          <c:invertIfNegative val="0"/>
          <c:cat>
            <c:multiLvlStrRef>
              <c:f>'График 3.1.1.7'!$C$4:$M$5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3.1.1.7'!$C$6:$M$6</c:f>
              <c:numCache>
                <c:formatCode>0.00</c:formatCode>
                <c:ptCount val="11"/>
                <c:pt idx="0">
                  <c:v>37.432378384389629</c:v>
                </c:pt>
                <c:pt idx="1">
                  <c:v>35.114419338306938</c:v>
                </c:pt>
                <c:pt idx="3">
                  <c:v>65.345798999158063</c:v>
                </c:pt>
                <c:pt idx="4">
                  <c:v>47.633871317126442</c:v>
                </c:pt>
                <c:pt idx="6">
                  <c:v>20.776852674592497</c:v>
                </c:pt>
                <c:pt idx="7">
                  <c:v>21.011195793614608</c:v>
                </c:pt>
                <c:pt idx="9">
                  <c:v>51.947143071576754</c:v>
                </c:pt>
                <c:pt idx="10">
                  <c:v>49.593239435408179</c:v>
                </c:pt>
              </c:numCache>
            </c:numRef>
          </c:val>
        </c:ser>
        <c:ser>
          <c:idx val="3"/>
          <c:order val="1"/>
          <c:tx>
            <c:strRef>
              <c:f>'График 3.1.1.7'!$B$7</c:f>
              <c:strCache>
                <c:ptCount val="1"/>
                <c:pt idx="0">
                  <c:v>До 1 года</c:v>
                </c:pt>
              </c:strCache>
            </c:strRef>
          </c:tx>
          <c:invertIfNegative val="0"/>
          <c:cat>
            <c:multiLvlStrRef>
              <c:f>'График 3.1.1.7'!$C$4:$M$5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3.1.1.7'!$C$7:$M$7</c:f>
              <c:numCache>
                <c:formatCode>0.00</c:formatCode>
                <c:ptCount val="11"/>
                <c:pt idx="0">
                  <c:v>42.999693242988343</c:v>
                </c:pt>
                <c:pt idx="1">
                  <c:v>49.398586161363838</c:v>
                </c:pt>
                <c:pt idx="3">
                  <c:v>26.187719308605267</c:v>
                </c:pt>
                <c:pt idx="4">
                  <c:v>38.101199923045165</c:v>
                </c:pt>
                <c:pt idx="6">
                  <c:v>48.644984164937242</c:v>
                </c:pt>
                <c:pt idx="7">
                  <c:v>50.572914975149288</c:v>
                </c:pt>
                <c:pt idx="9">
                  <c:v>41.186608462900018</c:v>
                </c:pt>
                <c:pt idx="10">
                  <c:v>37.908370165836509</c:v>
                </c:pt>
              </c:numCache>
            </c:numRef>
          </c:val>
        </c:ser>
        <c:ser>
          <c:idx val="0"/>
          <c:order val="2"/>
          <c:tx>
            <c:strRef>
              <c:f>'График 3.1.1.7'!$B$8</c:f>
              <c:strCache>
                <c:ptCount val="1"/>
                <c:pt idx="0">
                  <c:v>Свыше 1 года</c:v>
                </c:pt>
              </c:strCache>
            </c:strRef>
          </c:tx>
          <c:invertIfNegative val="0"/>
          <c:cat>
            <c:multiLvlStrRef>
              <c:f>'График 3.1.1.7'!$C$4:$M$5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3.1.1.7'!$C$8:$M$8</c:f>
              <c:numCache>
                <c:formatCode>0.00</c:formatCode>
                <c:ptCount val="11"/>
                <c:pt idx="0">
                  <c:v>19.567928372622017</c:v>
                </c:pt>
                <c:pt idx="1">
                  <c:v>15.48699450032923</c:v>
                </c:pt>
                <c:pt idx="3">
                  <c:v>8.4664816922366484</c:v>
                </c:pt>
                <c:pt idx="4">
                  <c:v>14.264928759828402</c:v>
                </c:pt>
                <c:pt idx="6">
                  <c:v>30.578163160470258</c:v>
                </c:pt>
                <c:pt idx="7">
                  <c:v>28.415889231236108</c:v>
                </c:pt>
                <c:pt idx="9">
                  <c:v>6.8662484655232277</c:v>
                </c:pt>
                <c:pt idx="10">
                  <c:v>12.498390398755317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4591744"/>
        <c:axId val="44601728"/>
      </c:barChart>
      <c:scatterChart>
        <c:scatterStyle val="lineMarker"/>
        <c:varyColors val="0"/>
        <c:ser>
          <c:idx val="1"/>
          <c:order val="3"/>
          <c:tx>
            <c:strRef>
              <c:f>'График 3.1.1.7'!$B$9</c:f>
              <c:strCache>
                <c:ptCount val="1"/>
                <c:pt idx="0">
                  <c:v>Отношение банковских займов клиентам к депозитам клиентов, LTD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'График 3.1.1.7'!$C$4:$M$5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xVal>
          <c:yVal>
            <c:numRef>
              <c:f>'График 3.1.1.7'!$C$9:$M$9</c:f>
              <c:numCache>
                <c:formatCode>0.00</c:formatCode>
                <c:ptCount val="11"/>
                <c:pt idx="0">
                  <c:v>1.2821093785226945</c:v>
                </c:pt>
                <c:pt idx="1">
                  <c:v>1.2687175976572349</c:v>
                </c:pt>
                <c:pt idx="3">
                  <c:v>0.61184085140392364</c:v>
                </c:pt>
                <c:pt idx="4">
                  <c:v>0.69944920244624742</c:v>
                </c:pt>
                <c:pt idx="6">
                  <c:v>1.2866718034747378</c:v>
                </c:pt>
                <c:pt idx="7">
                  <c:v>1.3291875986110335</c:v>
                </c:pt>
                <c:pt idx="9">
                  <c:v>0.84769614069452326</c:v>
                </c:pt>
                <c:pt idx="10">
                  <c:v>0.94672397283961485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03648"/>
        <c:axId val="44625920"/>
      </c:scatterChart>
      <c:catAx>
        <c:axId val="4459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460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601728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4591744"/>
        <c:crosses val="autoZero"/>
        <c:crossBetween val="between"/>
        <c:majorUnit val="25"/>
        <c:dispUnits>
          <c:builtInUnit val="hundreds"/>
        </c:dispUnits>
      </c:valAx>
      <c:valAx>
        <c:axId val="4460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44625920"/>
        <c:crosses val="autoZero"/>
        <c:crossBetween val="midCat"/>
      </c:valAx>
      <c:valAx>
        <c:axId val="44625920"/>
        <c:scaling>
          <c:orientation val="minMax"/>
          <c:max val="2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4603648"/>
        <c:crosses val="max"/>
        <c:crossBetween val="midCat"/>
        <c:majorUnit val="0.5"/>
      </c:valAx>
    </c:plotArea>
    <c:legend>
      <c:legendPos val="r"/>
      <c:layout>
        <c:manualLayout>
          <c:xMode val="edge"/>
          <c:yMode val="edge"/>
          <c:x val="2.6258151487869825E-2"/>
          <c:y val="0.80105125381754727"/>
          <c:w val="0.96061353492337964"/>
          <c:h val="0.19669138982956946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58290943720533E-2"/>
          <c:y val="2.9048656499636893E-2"/>
          <c:w val="0.89331870020672199"/>
          <c:h val="0.835575683758484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'График 2.1.5'!$E$4</c:f>
              <c:strCache>
                <c:ptCount val="1"/>
                <c:pt idx="0">
                  <c:v>09.2012</c:v>
                </c:pt>
              </c:strCache>
            </c:strRef>
          </c:tx>
          <c:invertIfNegative val="0"/>
          <c:cat>
            <c:strRef>
              <c:f>'График 2.1.5'!$B$5:$B$13</c:f>
              <c:strCache>
                <c:ptCount val="9"/>
                <c:pt idx="0">
                  <c:v>Сельское хозяйство</c:v>
                </c:pt>
                <c:pt idx="1">
                  <c:v>Горнодобывающая 
промышленность</c:v>
                </c:pt>
                <c:pt idx="2">
                  <c:v>Обрабатывающая
промышленность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и 
складирование</c:v>
                </c:pt>
                <c:pt idx="6">
                  <c:v>Информация и связь</c:v>
                </c:pt>
                <c:pt idx="7">
                  <c:v>Финансовая и страховая деятельность</c:v>
                </c:pt>
                <c:pt idx="8">
                  <c:v>Операции с недвижимым имуществом</c:v>
                </c:pt>
              </c:strCache>
            </c:strRef>
          </c:cat>
          <c:val>
            <c:numRef>
              <c:f>'График 2.1.5'!$E$5:$E$13</c:f>
              <c:numCache>
                <c:formatCode>0.0</c:formatCode>
                <c:ptCount val="9"/>
                <c:pt idx="0">
                  <c:v>42.800000000000011</c:v>
                </c:pt>
                <c:pt idx="1">
                  <c:v>-7.7999999999999972</c:v>
                </c:pt>
                <c:pt idx="2">
                  <c:v>33</c:v>
                </c:pt>
                <c:pt idx="3">
                  <c:v>16.200000000000003</c:v>
                </c:pt>
                <c:pt idx="4">
                  <c:v>5.5</c:v>
                </c:pt>
                <c:pt idx="5">
                  <c:v>0.40000000000000568</c:v>
                </c:pt>
                <c:pt idx="6">
                  <c:v>43.5</c:v>
                </c:pt>
                <c:pt idx="7">
                  <c:v>-12.5</c:v>
                </c:pt>
                <c:pt idx="8">
                  <c:v>-13.299999999999997</c:v>
                </c:pt>
              </c:numCache>
            </c:numRef>
          </c:val>
        </c:ser>
        <c:ser>
          <c:idx val="1"/>
          <c:order val="1"/>
          <c:tx>
            <c:strRef>
              <c:f>'График 2.1.5'!$D$4</c:f>
              <c:strCache>
                <c:ptCount val="1"/>
                <c:pt idx="0">
                  <c:v>09.2011</c:v>
                </c:pt>
              </c:strCache>
            </c:strRef>
          </c:tx>
          <c:invertIfNegative val="0"/>
          <c:cat>
            <c:strRef>
              <c:f>'График 2.1.5'!$B$5:$B$13</c:f>
              <c:strCache>
                <c:ptCount val="9"/>
                <c:pt idx="0">
                  <c:v>Сельское хозяйство</c:v>
                </c:pt>
                <c:pt idx="1">
                  <c:v>Горнодобывающая 
промышленность</c:v>
                </c:pt>
                <c:pt idx="2">
                  <c:v>Обрабатывающая
промышленность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и 
складирование</c:v>
                </c:pt>
                <c:pt idx="6">
                  <c:v>Информация и связь</c:v>
                </c:pt>
                <c:pt idx="7">
                  <c:v>Финансовая и страховая деятельность</c:v>
                </c:pt>
                <c:pt idx="8">
                  <c:v>Операции с недвижимым имуществом</c:v>
                </c:pt>
              </c:strCache>
            </c:strRef>
          </c:cat>
          <c:val>
            <c:numRef>
              <c:f>'График 2.1.5'!$D$5:$D$13</c:f>
              <c:numCache>
                <c:formatCode>0.0</c:formatCode>
                <c:ptCount val="9"/>
                <c:pt idx="0">
                  <c:v>11.099999999999994</c:v>
                </c:pt>
                <c:pt idx="1">
                  <c:v>-6.5999999999999943</c:v>
                </c:pt>
                <c:pt idx="2">
                  <c:v>10.400000000000006</c:v>
                </c:pt>
                <c:pt idx="3">
                  <c:v>-5.7999999999999972</c:v>
                </c:pt>
                <c:pt idx="4">
                  <c:v>4.5</c:v>
                </c:pt>
                <c:pt idx="5">
                  <c:v>24.900000000000006</c:v>
                </c:pt>
                <c:pt idx="6">
                  <c:v>21.799999999999997</c:v>
                </c:pt>
                <c:pt idx="7">
                  <c:v>41.400000000000006</c:v>
                </c:pt>
                <c:pt idx="8">
                  <c:v>20.400000000000006</c:v>
                </c:pt>
              </c:numCache>
            </c:numRef>
          </c:val>
        </c:ser>
        <c:ser>
          <c:idx val="0"/>
          <c:order val="2"/>
          <c:tx>
            <c:strRef>
              <c:f>'График 2.1.5'!$C$4</c:f>
              <c:strCache>
                <c:ptCount val="1"/>
                <c:pt idx="0">
                  <c:v>09.2010</c:v>
                </c:pt>
              </c:strCache>
            </c:strRef>
          </c:tx>
          <c:invertIfNegative val="0"/>
          <c:cat>
            <c:strRef>
              <c:f>'График 2.1.5'!$B$5:$B$13</c:f>
              <c:strCache>
                <c:ptCount val="9"/>
                <c:pt idx="0">
                  <c:v>Сельское хозяйство</c:v>
                </c:pt>
                <c:pt idx="1">
                  <c:v>Горнодобывающая 
промышленность</c:v>
                </c:pt>
                <c:pt idx="2">
                  <c:v>Обрабатывающая
промышленность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и 
складирование</c:v>
                </c:pt>
                <c:pt idx="6">
                  <c:v>Информация и связь</c:v>
                </c:pt>
                <c:pt idx="7">
                  <c:v>Финансовая и страховая деятельность</c:v>
                </c:pt>
                <c:pt idx="8">
                  <c:v>Операции с недвижимым имуществом</c:v>
                </c:pt>
              </c:strCache>
            </c:strRef>
          </c:cat>
          <c:val>
            <c:numRef>
              <c:f>'График 2.1.5'!$C$5:$C$13</c:f>
              <c:numCache>
                <c:formatCode>0.0</c:formatCode>
                <c:ptCount val="9"/>
                <c:pt idx="0">
                  <c:v>29.099999999999994</c:v>
                </c:pt>
                <c:pt idx="1">
                  <c:v>10.599999999999994</c:v>
                </c:pt>
                <c:pt idx="2">
                  <c:v>10.099999999999994</c:v>
                </c:pt>
                <c:pt idx="3">
                  <c:v>46.5</c:v>
                </c:pt>
                <c:pt idx="4">
                  <c:v>0.90000000000000568</c:v>
                </c:pt>
                <c:pt idx="5">
                  <c:v>-41.7</c:v>
                </c:pt>
                <c:pt idx="6">
                  <c:v>-6.7000000000000028</c:v>
                </c:pt>
                <c:pt idx="7">
                  <c:v>-21.900000000000006</c:v>
                </c:pt>
                <c:pt idx="8">
                  <c:v>2.2999999999999972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5438208"/>
        <c:axId val="125444096"/>
      </c:barChart>
      <c:catAx>
        <c:axId val="125438208"/>
        <c:scaling>
          <c:orientation val="minMax"/>
        </c:scaling>
        <c:delete val="0"/>
        <c:axPos val="l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5444096"/>
        <c:crosses val="autoZero"/>
        <c:auto val="1"/>
        <c:lblAlgn val="ctr"/>
        <c:lblOffset val="100"/>
        <c:noMultiLvlLbl val="0"/>
      </c:catAx>
      <c:valAx>
        <c:axId val="125444096"/>
        <c:scaling>
          <c:orientation val="minMax"/>
          <c:max val="50"/>
          <c:min val="-30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54382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29199592908029354"/>
          <c:y val="0.92758489385717979"/>
          <c:w val="0.416007927580481"/>
          <c:h val="5.8598180408796052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830639591103739E-2"/>
          <c:y val="4.5064907427112159E-2"/>
          <c:w val="0.84817757977621222"/>
          <c:h val="0.48296233241115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3.1.1.8'!$B$6</c:f>
              <c:strCache>
                <c:ptCount val="1"/>
                <c:pt idx="0">
                  <c:v>Процентная маржа к валовому доходу</c:v>
                </c:pt>
              </c:strCache>
            </c:strRef>
          </c:tx>
          <c:invertIfNegative val="0"/>
          <c:cat>
            <c:multiLvlStrRef>
              <c:f>'График 3.1.1.8'!$C$4:$M$5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3.1.1.8'!$C$6:$M$6</c:f>
              <c:numCache>
                <c:formatCode>0.00</c:formatCode>
                <c:ptCount val="11"/>
                <c:pt idx="0">
                  <c:v>12.20518252258365</c:v>
                </c:pt>
                <c:pt idx="1">
                  <c:v>11.026668913166441</c:v>
                </c:pt>
                <c:pt idx="3">
                  <c:v>28.145712227514942</c:v>
                </c:pt>
                <c:pt idx="4">
                  <c:v>26.053449598267264</c:v>
                </c:pt>
                <c:pt idx="6">
                  <c:v>12.235003460879479</c:v>
                </c:pt>
                <c:pt idx="7">
                  <c:v>15.611102989858788</c:v>
                </c:pt>
                <c:pt idx="9">
                  <c:v>27.094913866267191</c:v>
                </c:pt>
                <c:pt idx="10">
                  <c:v>29.691196388678957</c:v>
                </c:pt>
              </c:numCache>
            </c:numRef>
          </c:val>
        </c:ser>
        <c:ser>
          <c:idx val="4"/>
          <c:order val="3"/>
          <c:tx>
            <c:v>Спрэд между справочными ставками по депозитам и кредитам</c:v>
          </c:tx>
          <c:invertIfNegative val="0"/>
          <c:cat>
            <c:multiLvlStrRef>
              <c:f>'График 3.1.1.8'!$C$4:$M$5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Lit>
              <c:formatCode>General</c:formatCode>
              <c:ptCount val="11"/>
              <c:pt idx="0">
                <c:v>5.2997025106458882</c:v>
              </c:pt>
              <c:pt idx="1">
                <c:v>5.398753837574148</c:v>
              </c:pt>
              <c:pt idx="3">
                <c:v>8.2514788487886364</c:v>
              </c:pt>
              <c:pt idx="4">
                <c:v>9.3171541057102747</c:v>
              </c:pt>
              <c:pt idx="6">
                <c:v>4.4469597620819821</c:v>
              </c:pt>
              <c:pt idx="7">
                <c:v>4.4133198040269175</c:v>
              </c:pt>
              <c:pt idx="9">
                <c:v>12.36514545934855</c:v>
              </c:pt>
              <c:pt idx="10">
                <c:v>13.594810361515481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633472"/>
        <c:axId val="40635008"/>
      </c:barChart>
      <c:scatterChart>
        <c:scatterStyle val="lineMarker"/>
        <c:varyColors val="0"/>
        <c:ser>
          <c:idx val="1"/>
          <c:order val="4"/>
          <c:tx>
            <c:strRef>
              <c:f>'График 3.1.1.8'!$B$10</c:f>
              <c:strCache>
                <c:ptCount val="1"/>
                <c:pt idx="0">
                  <c:v>Мировой спрэд</c:v>
                </c:pt>
              </c:strCache>
            </c:strRef>
          </c:tx>
          <c:spPr>
            <a:ln w="66675">
              <a:noFill/>
            </a:ln>
          </c:spPr>
          <c:yVal>
            <c:numRef>
              <c:f>'График 3.1.1.8'!$C$10:$M$10</c:f>
              <c:numCache>
                <c:formatCode>0.00</c:formatCode>
                <c:ptCount val="11"/>
                <c:pt idx="1">
                  <c:v>5.3437181012382933</c:v>
                </c:pt>
                <c:pt idx="4">
                  <c:v>5.3437181012382933</c:v>
                </c:pt>
                <c:pt idx="7">
                  <c:v>5.3437181012382933</c:v>
                </c:pt>
                <c:pt idx="10">
                  <c:v>5.3437181012382933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633472"/>
        <c:axId val="40635008"/>
      </c:scatterChart>
      <c:scatterChart>
        <c:scatterStyle val="lineMarker"/>
        <c:varyColors val="0"/>
        <c:ser>
          <c:idx val="2"/>
          <c:order val="1"/>
          <c:tx>
            <c:strRef>
              <c:f>'График 3.1.1.8'!$B$7</c:f>
              <c:strCache>
                <c:ptCount val="1"/>
                <c:pt idx="0">
                  <c:v>Справочная ставка по кредитам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'График 3.1.1.8'!$C$4:$M$5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xVal>
          <c:yVal>
            <c:numRef>
              <c:f>'График 3.1.1.8'!$C$7:$M$7</c:f>
              <c:numCache>
                <c:formatCode>0.00</c:formatCode>
                <c:ptCount val="11"/>
                <c:pt idx="0">
                  <c:v>9.9630942706801466</c:v>
                </c:pt>
                <c:pt idx="1">
                  <c:v>9.1364758219703557</c:v>
                </c:pt>
                <c:pt idx="3">
                  <c:v>10.012869771139865</c:v>
                </c:pt>
                <c:pt idx="4">
                  <c:v>11.407053225331037</c:v>
                </c:pt>
                <c:pt idx="6">
                  <c:v>11.345314394897342</c:v>
                </c:pt>
                <c:pt idx="7">
                  <c:v>11.394968278471993</c:v>
                </c:pt>
                <c:pt idx="9">
                  <c:v>15.485241412236967</c:v>
                </c:pt>
                <c:pt idx="10">
                  <c:v>17.242021993744316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'График 3.1.1.8'!$B$8</c:f>
              <c:strCache>
                <c:ptCount val="1"/>
                <c:pt idx="0">
                  <c:v>Справочная ставка по депозитам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'График 3.1.1.8'!$C$4:$M$5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xVal>
          <c:yVal>
            <c:numRef>
              <c:f>'График 3.1.1.8'!$C$8:$M$8</c:f>
              <c:numCache>
                <c:formatCode>0.00</c:formatCode>
                <c:ptCount val="11"/>
                <c:pt idx="0">
                  <c:v>4.6633917600342585</c:v>
                </c:pt>
                <c:pt idx="1">
                  <c:v>3.7377219843962077</c:v>
                </c:pt>
                <c:pt idx="3">
                  <c:v>1.7613909223512296</c:v>
                </c:pt>
                <c:pt idx="4">
                  <c:v>2.0898991196207617</c:v>
                </c:pt>
                <c:pt idx="6">
                  <c:v>6.8983546328153595</c:v>
                </c:pt>
                <c:pt idx="7">
                  <c:v>6.9816484744450751</c:v>
                </c:pt>
                <c:pt idx="9">
                  <c:v>3.1200959528884171</c:v>
                </c:pt>
                <c:pt idx="10">
                  <c:v>3.6472116322288359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653568"/>
        <c:axId val="40655104"/>
      </c:scatterChart>
      <c:catAx>
        <c:axId val="4063347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063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35008"/>
        <c:scaling>
          <c:orientation val="minMax"/>
          <c:max val="3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0633472"/>
        <c:crosses val="autoZero"/>
        <c:crossBetween val="between"/>
        <c:majorUnit val="10"/>
        <c:dispUnits>
          <c:builtInUnit val="hundreds"/>
        </c:dispUnits>
      </c:valAx>
      <c:valAx>
        <c:axId val="40653568"/>
        <c:scaling>
          <c:orientation val="minMax"/>
        </c:scaling>
        <c:delete val="1"/>
        <c:axPos val="b"/>
        <c:majorTickMark val="out"/>
        <c:minorTickMark val="none"/>
        <c:tickLblPos val="nextTo"/>
        <c:crossAx val="40655104"/>
        <c:crosses val="autoZero"/>
        <c:crossBetween val="midCat"/>
      </c:valAx>
      <c:valAx>
        <c:axId val="40655104"/>
        <c:scaling>
          <c:orientation val="minMax"/>
          <c:max val="21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0653568"/>
        <c:crosses val="max"/>
        <c:crossBetween val="midCat"/>
        <c:majorUnit val="7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8.0123635861306816E-2"/>
          <c:y val="0.75007278144286016"/>
          <c:w val="0.67706157618455587"/>
          <c:h val="0.22794126409874438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26618861340289"/>
          <c:y val="9.8039591144267552E-2"/>
          <c:w val="0.77752380653737652"/>
          <c:h val="0.48080765960592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3.1.1.9'!$B$6</c:f>
              <c:strCache>
                <c:ptCount val="1"/>
                <c:pt idx="0">
                  <c:v>Отношение активов к активам, взвешенным по степени кредитного риска</c:v>
                </c:pt>
              </c:strCache>
            </c:strRef>
          </c:tx>
          <c:invertIfNegative val="0"/>
          <c:cat>
            <c:multiLvlStrRef>
              <c:f>'График 3.1.1.9'!$C$4:$M$5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3.1.1.9'!$C$6:$M$6</c:f>
              <c:numCache>
                <c:formatCode>0.00</c:formatCode>
                <c:ptCount val="11"/>
                <c:pt idx="0">
                  <c:v>0.91153700701377505</c:v>
                </c:pt>
                <c:pt idx="1">
                  <c:v>0.91047969041847099</c:v>
                </c:pt>
                <c:pt idx="3">
                  <c:v>0.71884554972297809</c:v>
                </c:pt>
                <c:pt idx="4">
                  <c:v>0.74826305353393052</c:v>
                </c:pt>
                <c:pt idx="6">
                  <c:v>0.88332313531538387</c:v>
                </c:pt>
                <c:pt idx="7">
                  <c:v>0.90750047111216858</c:v>
                </c:pt>
                <c:pt idx="9">
                  <c:v>0.69415871516002958</c:v>
                </c:pt>
                <c:pt idx="10">
                  <c:v>0.70907596362325065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87488"/>
        <c:axId val="40689024"/>
      </c:barChart>
      <c:lineChart>
        <c:grouping val="standard"/>
        <c:varyColors val="0"/>
        <c:ser>
          <c:idx val="2"/>
          <c:order val="2"/>
          <c:tx>
            <c:strRef>
              <c:f>'График 3.1.1.9'!$B$8</c:f>
              <c:strCache>
                <c:ptCount val="1"/>
                <c:pt idx="0">
                  <c:v>Норматив достаточности капитала (12%)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multiLvlStrRef>
              <c:f>'График 3.1.1.9'!$C$4:$M$5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cat>
          <c:val>
            <c:numRef>
              <c:f>'График 3.1.1.9'!$C$8:$M$8</c:f>
              <c:numCache>
                <c:formatCode>0.00</c:formatCode>
                <c:ptCount val="1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80768"/>
        <c:axId val="42482304"/>
      </c:lineChart>
      <c:scatterChart>
        <c:scatterStyle val="lineMarker"/>
        <c:varyColors val="0"/>
        <c:ser>
          <c:idx val="1"/>
          <c:order val="1"/>
          <c:tx>
            <c:strRef>
              <c:f>'График 3.1.1.9'!$B$7</c:f>
              <c:strCache>
                <c:ptCount val="1"/>
                <c:pt idx="0">
                  <c:v>Коэффициент достаточности собственного капитала (k2)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multiLvlStrRef>
              <c:f>'График 3.1.1.9'!$C$4:$M$5</c:f>
              <c:multiLvlStrCache>
                <c:ptCount val="11"/>
                <c:lvl>
                  <c:pt idx="0">
                    <c:v>01.2012</c:v>
                  </c:pt>
                  <c:pt idx="1">
                    <c:v>10.2012</c:v>
                  </c:pt>
                  <c:pt idx="3">
                    <c:v>01.2012</c:v>
                  </c:pt>
                  <c:pt idx="4">
                    <c:v>10.2012</c:v>
                  </c:pt>
                  <c:pt idx="6">
                    <c:v>01.2012</c:v>
                  </c:pt>
                  <c:pt idx="7">
                    <c:v>10.2012</c:v>
                  </c:pt>
                  <c:pt idx="9">
                    <c:v>01.2012</c:v>
                  </c:pt>
                  <c:pt idx="10">
                    <c:v>10.2012</c:v>
                  </c:pt>
                </c:lvl>
                <c:lvl>
                  <c:pt idx="0">
                    <c:v>1 группа </c:v>
                  </c:pt>
                  <c:pt idx="3">
                    <c:v>2 группа </c:v>
                  </c:pt>
                  <c:pt idx="6">
                    <c:v>3 группа </c:v>
                  </c:pt>
                  <c:pt idx="9">
                    <c:v>4 группа </c:v>
                  </c:pt>
                </c:lvl>
              </c:multiLvlStrCache>
            </c:multiLvlStrRef>
          </c:xVal>
          <c:yVal>
            <c:numRef>
              <c:f>'График 3.1.1.9'!$C$7:$M$7</c:f>
              <c:numCache>
                <c:formatCode>0.00</c:formatCode>
                <c:ptCount val="11"/>
                <c:pt idx="0">
                  <c:v>0.15647910236920612</c:v>
                </c:pt>
                <c:pt idx="1">
                  <c:v>0.15747389490426147</c:v>
                </c:pt>
                <c:pt idx="3">
                  <c:v>0.17683336829324295</c:v>
                </c:pt>
                <c:pt idx="4">
                  <c:v>0.17387110341943421</c:v>
                </c:pt>
                <c:pt idx="6">
                  <c:v>0.14900455218890821</c:v>
                </c:pt>
                <c:pt idx="7">
                  <c:v>0.14487960716324905</c:v>
                </c:pt>
                <c:pt idx="9">
                  <c:v>0.42940898940841066</c:v>
                </c:pt>
                <c:pt idx="10">
                  <c:v>0.37686441791426739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80768"/>
        <c:axId val="42482304"/>
      </c:scatterChart>
      <c:catAx>
        <c:axId val="4068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0689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8902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0687488"/>
        <c:crosses val="autoZero"/>
        <c:crossBetween val="between"/>
        <c:majorUnit val="0.2"/>
      </c:valAx>
      <c:catAx>
        <c:axId val="42480768"/>
        <c:scaling>
          <c:orientation val="minMax"/>
        </c:scaling>
        <c:delete val="1"/>
        <c:axPos val="b"/>
        <c:majorTickMark val="out"/>
        <c:minorTickMark val="none"/>
        <c:tickLblPos val="nextTo"/>
        <c:crossAx val="42482304"/>
        <c:crosses val="autoZero"/>
        <c:auto val="1"/>
        <c:lblAlgn val="ctr"/>
        <c:lblOffset val="100"/>
        <c:noMultiLvlLbl val="0"/>
      </c:catAx>
      <c:valAx>
        <c:axId val="42482304"/>
        <c:scaling>
          <c:orientation val="minMax"/>
          <c:max val="0.45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42480768"/>
        <c:crosses val="max"/>
        <c:crossBetween val="between"/>
        <c:majorUnit val="0.09"/>
      </c:valAx>
    </c:plotArea>
    <c:legend>
      <c:legendPos val="b"/>
      <c:layout>
        <c:manualLayout>
          <c:xMode val="edge"/>
          <c:yMode val="edge"/>
          <c:x val="6.8807447726752277E-2"/>
          <c:y val="0.83231436915455992"/>
          <c:w val="0.88761560006341489"/>
          <c:h val="0.16586654837159442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spPr>
            <a:solidFill>
              <a:srgbClr val="CC99FF"/>
            </a:solidFill>
            <a:ln w="12700">
              <a:solidFill>
                <a:srgbClr val="CC99FF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2"/>
          <c:order val="2"/>
          <c:spPr>
            <a:solidFill>
              <a:srgbClr val="00FF00"/>
            </a:solidFill>
            <a:ln w="12700">
              <a:solidFill>
                <a:srgbClr val="00FF00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3"/>
          <c:order val="3"/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4"/>
          <c:order val="4"/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69504"/>
        <c:axId val="44871040"/>
      </c:areaChart>
      <c:catAx>
        <c:axId val="44869504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487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871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486950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3"/>
          <c:order val="3"/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4"/>
          <c:order val="4"/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5"/>
          <c:order val="5"/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6"/>
          <c:order val="6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90880"/>
        <c:axId val="45693184"/>
      </c:scatterChart>
      <c:valAx>
        <c:axId val="4569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Прирост,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693184"/>
        <c:crosses val="autoZero"/>
        <c:crossBetween val="midCat"/>
      </c:valAx>
      <c:valAx>
        <c:axId val="4569318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Вклад каждой категории в прирост,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69088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lgDash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18528"/>
        <c:axId val="45728512"/>
      </c:radarChart>
      <c:catAx>
        <c:axId val="45718528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28512"/>
        <c:crosses val="autoZero"/>
        <c:auto val="0"/>
        <c:lblAlgn val="ctr"/>
        <c:lblOffset val="100"/>
        <c:noMultiLvlLbl val="0"/>
      </c:catAx>
      <c:valAx>
        <c:axId val="45728512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18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58464391674752E-2"/>
          <c:y val="5.4805579125889368E-2"/>
          <c:w val="0.82210077569793749"/>
          <c:h val="0.6182917054722998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3.1.2.1'!$B$5</c:f>
              <c:strCache>
                <c:ptCount val="1"/>
                <c:pt idx="0">
                  <c:v>Доля неработающих займов в ссудном портфеле банков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'График 3.1.2.1'!$C$4:$J$4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'График 3.1.2.1'!$C$5:$J$5</c:f>
              <c:numCache>
                <c:formatCode>0.00%</c:formatCode>
                <c:ptCount val="8"/>
                <c:pt idx="0">
                  <c:v>0.26707536461172576</c:v>
                </c:pt>
                <c:pt idx="1">
                  <c:v>0.27402310003112751</c:v>
                </c:pt>
                <c:pt idx="2">
                  <c:v>0.27544334916570573</c:v>
                </c:pt>
                <c:pt idx="3">
                  <c:v>0.2731631627488329</c:v>
                </c:pt>
                <c:pt idx="4">
                  <c:v>0.26760230469450708</c:v>
                </c:pt>
                <c:pt idx="5">
                  <c:v>0.27126280181125367</c:v>
                </c:pt>
                <c:pt idx="6">
                  <c:v>0.26521364501537009</c:v>
                </c:pt>
                <c:pt idx="7">
                  <c:v>0.2604189408704366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5759488"/>
        <c:axId val="45769472"/>
      </c:barChart>
      <c:lineChart>
        <c:grouping val="standard"/>
        <c:varyColors val="0"/>
        <c:ser>
          <c:idx val="0"/>
          <c:order val="0"/>
          <c:tx>
            <c:strRef>
              <c:f>'График 3.1.2.1'!$B$6</c:f>
              <c:strCache>
                <c:ptCount val="1"/>
                <c:pt idx="0">
                  <c:v>Темпы прироста неработающх займов, год к году (правая ось)</c:v>
                </c:pt>
              </c:strCache>
            </c:strRef>
          </c:tx>
          <c:spPr>
            <a:ln w="50800"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8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'График 3.1.2.1'!$C$4:$J$4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'График 3.1.2.1'!$C$6:$J$6</c:f>
              <c:numCache>
                <c:formatCode>0.00%</c:formatCode>
                <c:ptCount val="8"/>
                <c:pt idx="0">
                  <c:v>0.19497777799144811</c:v>
                </c:pt>
                <c:pt idx="1">
                  <c:v>0.16936353705584573</c:v>
                </c:pt>
                <c:pt idx="2">
                  <c:v>0.20084131751403489</c:v>
                </c:pt>
                <c:pt idx="3">
                  <c:v>0.20320398756607094</c:v>
                </c:pt>
                <c:pt idx="4">
                  <c:v>0.13174566059722292</c:v>
                </c:pt>
                <c:pt idx="5">
                  <c:v>0.1272078800840668</c:v>
                </c:pt>
                <c:pt idx="6">
                  <c:v>0.11429302774831673</c:v>
                </c:pt>
                <c:pt idx="7">
                  <c:v>8.2225342954533431E-2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3.1.2.1'!$B$7</c:f>
              <c:strCache>
                <c:ptCount val="1"/>
                <c:pt idx="0">
                  <c:v>Темпы прироста ссудного портфеля, год к году (правая ось)</c:v>
                </c:pt>
              </c:strCache>
            </c:strRef>
          </c:tx>
          <c:spPr>
            <a:ln w="50800"/>
          </c:spPr>
          <c:marker>
            <c:symbol val="triangle"/>
            <c:size val="8"/>
          </c:marker>
          <c:cat>
            <c:strRef>
              <c:f>'График 3.1.2.1'!$C$4:$J$4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'График 3.1.2.1'!$C$7:$J$7</c:f>
              <c:numCache>
                <c:formatCode>0.00%</c:formatCode>
                <c:ptCount val="8"/>
                <c:pt idx="0">
                  <c:v>4.3114329115691463E-2</c:v>
                </c:pt>
                <c:pt idx="1">
                  <c:v>4.0278885925609353E-2</c:v>
                </c:pt>
                <c:pt idx="2">
                  <c:v>7.2119274289876856E-2</c:v>
                </c:pt>
                <c:pt idx="3">
                  <c:v>9.5682672026427884E-2</c:v>
                </c:pt>
                <c:pt idx="4">
                  <c:v>0.12951712167352691</c:v>
                </c:pt>
                <c:pt idx="5">
                  <c:v>0.1386780480689449</c:v>
                </c:pt>
                <c:pt idx="6">
                  <c:v>0.15727304866687253</c:v>
                </c:pt>
                <c:pt idx="7">
                  <c:v>0.13518662083599908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71008"/>
        <c:axId val="45780992"/>
      </c:lineChart>
      <c:catAx>
        <c:axId val="457594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6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769472"/>
        <c:scaling>
          <c:orientation val="minMax"/>
          <c:max val="0.28000000000000003"/>
          <c:min val="0.2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59488"/>
        <c:crosses val="autoZero"/>
        <c:crossBetween val="between"/>
        <c:majorUnit val="0.02"/>
      </c:valAx>
      <c:catAx>
        <c:axId val="45771008"/>
        <c:scaling>
          <c:orientation val="minMax"/>
        </c:scaling>
        <c:delete val="1"/>
        <c:axPos val="b"/>
        <c:majorTickMark val="out"/>
        <c:minorTickMark val="none"/>
        <c:tickLblPos val="nextTo"/>
        <c:crossAx val="45780992"/>
        <c:crosses val="autoZero"/>
        <c:auto val="1"/>
        <c:lblAlgn val="ctr"/>
        <c:lblOffset val="100"/>
        <c:noMultiLvlLbl val="0"/>
      </c:catAx>
      <c:valAx>
        <c:axId val="45780992"/>
        <c:scaling>
          <c:orientation val="minMax"/>
          <c:max val="0.24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771008"/>
        <c:crosses val="max"/>
        <c:crossBetween val="between"/>
        <c:majorUnit val="0.06"/>
        <c:minorUnit val="0.01"/>
      </c:valAx>
    </c:plotArea>
    <c:legend>
      <c:legendPos val="b"/>
      <c:layout>
        <c:manualLayout>
          <c:xMode val="edge"/>
          <c:yMode val="edge"/>
          <c:x val="4.626363853278671E-4"/>
          <c:y val="0.77156802980272632"/>
          <c:w val="0.98055035682523151"/>
          <c:h val="0.17516919256060737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19517430102128E-2"/>
          <c:y val="5.2447641990210458E-2"/>
          <c:w val="0.81935655946858088"/>
          <c:h val="0.54366062992125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3.1.2.2'!$C$4</c:f>
              <c:strCache>
                <c:ptCount val="1"/>
                <c:pt idx="0">
                  <c:v>Доля неработающих займов юридических лиц в ссудном портфеле</c:v>
                </c:pt>
              </c:strCache>
            </c:strRef>
          </c:tx>
          <c:invertIfNegative val="0"/>
          <c:cat>
            <c:strRef>
              <c:f>'График 3.1.2.2'!$B$5:$B$12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'График 3.1.2.2'!$C$5:$C$12</c:f>
              <c:numCache>
                <c:formatCode>0.00%</c:formatCode>
                <c:ptCount val="8"/>
                <c:pt idx="0">
                  <c:v>0.18550088592943936</c:v>
                </c:pt>
                <c:pt idx="1">
                  <c:v>0.19181109513896516</c:v>
                </c:pt>
                <c:pt idx="2">
                  <c:v>0.19605176867672566</c:v>
                </c:pt>
                <c:pt idx="3">
                  <c:v>0.20376381460223209</c:v>
                </c:pt>
                <c:pt idx="4">
                  <c:v>0.19948189493226323</c:v>
                </c:pt>
                <c:pt idx="5">
                  <c:v>0.20589455664633705</c:v>
                </c:pt>
                <c:pt idx="6">
                  <c:v>0.20210614478529232</c:v>
                </c:pt>
                <c:pt idx="7">
                  <c:v>0.19897748888625955</c:v>
                </c:pt>
              </c:numCache>
            </c:numRef>
          </c:val>
        </c:ser>
        <c:ser>
          <c:idx val="2"/>
          <c:order val="2"/>
          <c:tx>
            <c:strRef>
              <c:f>'График 3.1.2.2'!$E$4</c:f>
              <c:strCache>
                <c:ptCount val="1"/>
                <c:pt idx="0">
                  <c:v>Доля неработающих займов физических лиц в ссудном портфеле</c:v>
                </c:pt>
              </c:strCache>
            </c:strRef>
          </c:tx>
          <c:invertIfNegative val="0"/>
          <c:cat>
            <c:strRef>
              <c:f>'График 3.1.2.2'!$B$5:$B$12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'График 3.1.2.2'!$E$5:$E$12</c:f>
              <c:numCache>
                <c:formatCode>0.00%</c:formatCode>
                <c:ptCount val="8"/>
                <c:pt idx="0">
                  <c:v>8.1574478682286455E-2</c:v>
                </c:pt>
                <c:pt idx="1">
                  <c:v>8.2212004892162349E-2</c:v>
                </c:pt>
                <c:pt idx="2">
                  <c:v>7.9391580488980068E-2</c:v>
                </c:pt>
                <c:pt idx="3">
                  <c:v>6.9399348146600856E-2</c:v>
                </c:pt>
                <c:pt idx="4">
                  <c:v>6.8120409762243858E-2</c:v>
                </c:pt>
                <c:pt idx="5">
                  <c:v>6.53682451649166E-2</c:v>
                </c:pt>
                <c:pt idx="6">
                  <c:v>6.3107500230077732E-2</c:v>
                </c:pt>
                <c:pt idx="7">
                  <c:v>6.1441451984177102E-2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5983232"/>
        <c:axId val="45984768"/>
      </c:barChart>
      <c:lineChart>
        <c:grouping val="standard"/>
        <c:varyColors val="0"/>
        <c:ser>
          <c:idx val="4"/>
          <c:order val="4"/>
          <c:tx>
            <c:strRef>
              <c:f>'График 3.1.2.2'!$G$4</c:f>
              <c:strCache>
                <c:ptCount val="1"/>
                <c:pt idx="0">
                  <c:v>Доля неработающих займов юридических лиц в займах, выданных юридическим лицам (правая ось)</c:v>
                </c:pt>
              </c:strCache>
            </c:strRef>
          </c:tx>
          <c:spPr>
            <a:ln w="50800"/>
          </c:spPr>
          <c:marker>
            <c:symbol val="diamond"/>
            <c:size val="9"/>
          </c:marker>
          <c:cat>
            <c:strRef>
              <c:f>'График 3.1.2.2'!$B$5:$B$12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cat>
          <c:val>
            <c:numRef>
              <c:f>'График 3.1.2.2'!$G$5:$G$12</c:f>
              <c:numCache>
                <c:formatCode>0.0%</c:formatCode>
                <c:ptCount val="8"/>
                <c:pt idx="0">
                  <c:v>0.25062769841210197</c:v>
                </c:pt>
                <c:pt idx="1">
                  <c:v>0.25849860803937935</c:v>
                </c:pt>
                <c:pt idx="2">
                  <c:v>0.26532096953192463</c:v>
                </c:pt>
                <c:pt idx="3">
                  <c:v>0.27392642439540882</c:v>
                </c:pt>
                <c:pt idx="4">
                  <c:v>0.26798055318608938</c:v>
                </c:pt>
                <c:pt idx="5">
                  <c:v>0.27660001069989265</c:v>
                </c:pt>
                <c:pt idx="6">
                  <c:v>0.27359260140193553</c:v>
                </c:pt>
                <c:pt idx="7">
                  <c:v>0.27355967808601456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3.1.2.2'!$H$4</c:f>
              <c:strCache>
                <c:ptCount val="1"/>
                <c:pt idx="0">
                  <c:v>Доля неработающих займов физических лиц в займах, выданных физическим лицам (правая ось)</c:v>
                </c:pt>
              </c:strCache>
            </c:strRef>
          </c:tx>
          <c:spPr>
            <a:ln w="50800"/>
          </c:spPr>
          <c:marker>
            <c:symbol val="diamond"/>
            <c:size val="9"/>
          </c:marker>
          <c:val>
            <c:numRef>
              <c:f>'График 3.1.2.2'!$H$5:$H$12</c:f>
              <c:numCache>
                <c:formatCode>0.0%</c:formatCode>
                <c:ptCount val="8"/>
                <c:pt idx="0">
                  <c:v>0.31392329920570189</c:v>
                </c:pt>
                <c:pt idx="1">
                  <c:v>0.3186756846140924</c:v>
                </c:pt>
                <c:pt idx="2">
                  <c:v>0.3040925959582087</c:v>
                </c:pt>
                <c:pt idx="3">
                  <c:v>0.27094652478305126</c:v>
                </c:pt>
                <c:pt idx="4">
                  <c:v>0.2665007688720607</c:v>
                </c:pt>
                <c:pt idx="5">
                  <c:v>0.25572082881122371</c:v>
                </c:pt>
                <c:pt idx="6">
                  <c:v>0.24152470234341519</c:v>
                </c:pt>
                <c:pt idx="7">
                  <c:v>0.22536082684448766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90656"/>
        <c:axId val="45992192"/>
      </c:lineChart>
      <c:scatterChart>
        <c:scatterStyle val="lineMarker"/>
        <c:varyColors val="0"/>
        <c:ser>
          <c:idx val="1"/>
          <c:order val="1"/>
          <c:tx>
            <c:strRef>
              <c:f>'График 3.1.2.2'!$D$4</c:f>
              <c:strCache>
                <c:ptCount val="1"/>
                <c:pt idx="0">
                  <c:v>Отношение провизий по неработающим займам юридических лиц к ссудному портфелю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strRef>
              <c:f>'График 3.1.2.2'!$B$5:$B$12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xVal>
          <c:yVal>
            <c:numRef>
              <c:f>'График 3.1.2.2'!$D$5:$D$12</c:f>
              <c:numCache>
                <c:formatCode>0.00%</c:formatCode>
                <c:ptCount val="8"/>
                <c:pt idx="0">
                  <c:v>0.14401764583424731</c:v>
                </c:pt>
                <c:pt idx="1">
                  <c:v>0.14596188551215031</c:v>
                </c:pt>
                <c:pt idx="2">
                  <c:v>0.1482115921025641</c:v>
                </c:pt>
                <c:pt idx="3">
                  <c:v>0.15062049653372572</c:v>
                </c:pt>
                <c:pt idx="4">
                  <c:v>0.14906596571860212</c:v>
                </c:pt>
                <c:pt idx="5">
                  <c:v>0.15092511894568719</c:v>
                </c:pt>
                <c:pt idx="6">
                  <c:v>0.14929169985062715</c:v>
                </c:pt>
                <c:pt idx="7">
                  <c:v>0.1490967684605197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'График 3.1.2.2'!$F$4</c:f>
              <c:strCache>
                <c:ptCount val="1"/>
                <c:pt idx="0">
                  <c:v>Отношение провизий по неработающим займам физических лиц к ссудному портфелю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strRef>
              <c:f>'График 3.1.2.2'!$B$5:$B$12</c:f>
              <c:strCache>
                <c:ptCount val="8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  <c:pt idx="7">
                  <c:v>10.2012</c:v>
                </c:pt>
              </c:strCache>
            </c:strRef>
          </c:xVal>
          <c:yVal>
            <c:numRef>
              <c:f>'График 3.1.2.2'!$F$5:$F$12</c:f>
              <c:numCache>
                <c:formatCode>0.00%</c:formatCode>
                <c:ptCount val="8"/>
                <c:pt idx="0">
                  <c:v>5.7305400586075979E-2</c:v>
                </c:pt>
                <c:pt idx="1">
                  <c:v>5.6579357139446021E-2</c:v>
                </c:pt>
                <c:pt idx="2">
                  <c:v>5.502393724982467E-2</c:v>
                </c:pt>
                <c:pt idx="3">
                  <c:v>4.7206603607190478E-2</c:v>
                </c:pt>
                <c:pt idx="4">
                  <c:v>4.5827117733989044E-2</c:v>
                </c:pt>
                <c:pt idx="5">
                  <c:v>4.6168747290322991E-2</c:v>
                </c:pt>
                <c:pt idx="6">
                  <c:v>4.5074685121755179E-2</c:v>
                </c:pt>
                <c:pt idx="7">
                  <c:v>4.3944209886247018E-2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83232"/>
        <c:axId val="45984768"/>
      </c:scatterChart>
      <c:catAx>
        <c:axId val="45983232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8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984768"/>
        <c:scaling>
          <c:orientation val="minMax"/>
          <c:max val="0.21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83232"/>
        <c:crosses val="autoZero"/>
        <c:crossBetween val="between"/>
        <c:majorUnit val="0.03"/>
      </c:valAx>
      <c:catAx>
        <c:axId val="45990656"/>
        <c:scaling>
          <c:orientation val="minMax"/>
        </c:scaling>
        <c:delete val="1"/>
        <c:axPos val="b"/>
        <c:majorTickMark val="out"/>
        <c:minorTickMark val="none"/>
        <c:tickLblPos val="nextTo"/>
        <c:crossAx val="45992192"/>
        <c:crosses val="autoZero"/>
        <c:auto val="1"/>
        <c:lblAlgn val="ctr"/>
        <c:lblOffset val="100"/>
        <c:noMultiLvlLbl val="0"/>
      </c:catAx>
      <c:valAx>
        <c:axId val="45992192"/>
        <c:scaling>
          <c:orientation val="minMax"/>
          <c:max val="0.32"/>
          <c:min val="0.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990656"/>
        <c:crosses val="max"/>
        <c:crossBetween val="between"/>
        <c:majorUnit val="0.02"/>
      </c:valAx>
    </c:plotArea>
    <c:legend>
      <c:legendPos val="b"/>
      <c:layout>
        <c:manualLayout>
          <c:xMode val="edge"/>
          <c:yMode val="edge"/>
          <c:x val="1.7204368441286609E-2"/>
          <c:y val="0.70979133858267718"/>
          <c:w val="0.97419544075977837"/>
          <c:h val="0.26923123359580048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"/>
          <c:y val="4.6242839825178128E-2"/>
          <c:w val="0.82399999999999995"/>
          <c:h val="0.60404709521638933"/>
        </c:manualLayout>
      </c:layout>
      <c:bubbleChart>
        <c:varyColors val="0"/>
        <c:ser>
          <c:idx val="0"/>
          <c:order val="0"/>
          <c:tx>
            <c:strRef>
              <c:f>'График 3.1.2.3'!$B$5</c:f>
              <c:strCache>
                <c:ptCount val="1"/>
                <c:pt idx="0">
                  <c:v>Добывающая промышленность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3.1.2.3'!$D$5</c:f>
              <c:numCache>
                <c:formatCode>#,##0.0</c:formatCode>
                <c:ptCount val="1"/>
                <c:pt idx="0">
                  <c:v>1.1718336409666141</c:v>
                </c:pt>
              </c:numCache>
            </c:numRef>
          </c:xVal>
          <c:yVal>
            <c:numRef>
              <c:f>'График 3.1.2.3'!$E$5</c:f>
              <c:numCache>
                <c:formatCode>#,##0.0</c:formatCode>
                <c:ptCount val="1"/>
                <c:pt idx="0">
                  <c:v>38.647525855063762</c:v>
                </c:pt>
              </c:numCache>
            </c:numRef>
          </c:yVal>
          <c:bubbleSize>
            <c:numRef>
              <c:f>'График 3.1.2.3'!$C$5</c:f>
              <c:numCache>
                <c:formatCode>0.0</c:formatCode>
                <c:ptCount val="1"/>
                <c:pt idx="0">
                  <c:v>3.0321051995960451</c:v>
                </c:pt>
              </c:numCache>
            </c:numRef>
          </c:bubbleSize>
          <c:bubble3D val="0"/>
        </c:ser>
        <c:ser>
          <c:idx val="10"/>
          <c:order val="1"/>
          <c:tx>
            <c:strRef>
              <c:f>'График 3.1.2.3'!$B$6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invertIfNegative val="1"/>
          <c:dLbls>
            <c:dLbl>
              <c:idx val="0"/>
              <c:layout>
                <c:manualLayout>
                  <c:x val="-8.8266099438991885E-2"/>
                  <c:y val="1.5015015015015015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3.1.2.3'!$D$6</c:f>
              <c:numCache>
                <c:formatCode>#,##0.0</c:formatCode>
                <c:ptCount val="1"/>
                <c:pt idx="0">
                  <c:v>2.1022678250682056</c:v>
                </c:pt>
              </c:numCache>
            </c:numRef>
          </c:xVal>
          <c:yVal>
            <c:numRef>
              <c:f>'График 3.1.2.3'!$E$6</c:f>
              <c:numCache>
                <c:formatCode>#,##0.0</c:formatCode>
                <c:ptCount val="1"/>
                <c:pt idx="0">
                  <c:v>24.695596995357683</c:v>
                </c:pt>
              </c:numCache>
            </c:numRef>
          </c:yVal>
          <c:bubbleSize>
            <c:numRef>
              <c:f>'График 3.1.2.3'!$C$6</c:f>
              <c:numCache>
                <c:formatCode>0.0</c:formatCode>
                <c:ptCount val="1"/>
                <c:pt idx="0">
                  <c:v>8.5127232415697147</c:v>
                </c:pt>
              </c:numCache>
            </c:numRef>
          </c:bubbleSize>
          <c:bubble3D val="0"/>
        </c:ser>
        <c:ser>
          <c:idx val="1"/>
          <c:order val="2"/>
          <c:tx>
            <c:strRef>
              <c:f>'График 3.1.2.3'!$B$7</c:f>
              <c:strCache>
                <c:ptCount val="1"/>
                <c:pt idx="0">
                  <c:v>Строительство и операции с недвижимостью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3.1.2.3'!$D$7</c:f>
              <c:numCache>
                <c:formatCode>#,##0.0</c:formatCode>
                <c:ptCount val="1"/>
                <c:pt idx="0">
                  <c:v>7.9661286045656921</c:v>
                </c:pt>
              </c:numCache>
            </c:numRef>
          </c:xVal>
          <c:yVal>
            <c:numRef>
              <c:f>'График 3.1.2.3'!$E$7</c:f>
              <c:numCache>
                <c:formatCode>#,##0.0</c:formatCode>
                <c:ptCount val="1"/>
                <c:pt idx="0">
                  <c:v>33.36005763214888</c:v>
                </c:pt>
              </c:numCache>
            </c:numRef>
          </c:yVal>
          <c:bubbleSize>
            <c:numRef>
              <c:f>'График 3.1.2.3'!$C$7</c:f>
              <c:numCache>
                <c:formatCode>0.0</c:formatCode>
                <c:ptCount val="1"/>
                <c:pt idx="0">
                  <c:v>23.879241134430128</c:v>
                </c:pt>
              </c:numCache>
            </c:numRef>
          </c:bubbleSize>
          <c:bubble3D val="0"/>
        </c:ser>
        <c:ser>
          <c:idx val="2"/>
          <c:order val="3"/>
          <c:tx>
            <c:strRef>
              <c:f>'График 3.1.2.3'!$B$8</c:f>
              <c:strCache>
                <c:ptCount val="1"/>
                <c:pt idx="0">
                  <c:v>Торговля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3.1.2.3'!$D$8</c:f>
              <c:numCache>
                <c:formatCode>#,##0.0</c:formatCode>
                <c:ptCount val="1"/>
                <c:pt idx="0">
                  <c:v>4.9885374033945951</c:v>
                </c:pt>
              </c:numCache>
            </c:numRef>
          </c:xVal>
          <c:yVal>
            <c:numRef>
              <c:f>'График 3.1.2.3'!$E$8</c:f>
              <c:numCache>
                <c:formatCode>#,##0.0</c:formatCode>
                <c:ptCount val="1"/>
                <c:pt idx="0">
                  <c:v>26.887819402802549</c:v>
                </c:pt>
              </c:numCache>
            </c:numRef>
          </c:yVal>
          <c:bubbleSize>
            <c:numRef>
              <c:f>'График 3.1.2.3'!$C$8</c:f>
              <c:numCache>
                <c:formatCode>0.0</c:formatCode>
                <c:ptCount val="1"/>
                <c:pt idx="0">
                  <c:v>18.553149768904781</c:v>
                </c:pt>
              </c:numCache>
            </c:numRef>
          </c:bubbleSize>
          <c:bubble3D val="0"/>
        </c:ser>
        <c:ser>
          <c:idx val="3"/>
          <c:order val="4"/>
          <c:tx>
            <c:strRef>
              <c:f>'График 3.1.2.3'!$B$9</c:f>
              <c:strCache>
                <c:ptCount val="1"/>
                <c:pt idx="0">
                  <c:v>Услуги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3.1.2.3'!$D$9</c:f>
              <c:numCache>
                <c:formatCode>#,##0.0</c:formatCode>
                <c:ptCount val="1"/>
                <c:pt idx="0">
                  <c:v>3.3086180622528922</c:v>
                </c:pt>
              </c:numCache>
            </c:numRef>
          </c:xVal>
          <c:yVal>
            <c:numRef>
              <c:f>'График 3.1.2.3'!$E$9</c:f>
              <c:numCache>
                <c:formatCode>#,##0.0</c:formatCode>
                <c:ptCount val="1"/>
                <c:pt idx="0">
                  <c:v>31.835364795068767</c:v>
                </c:pt>
              </c:numCache>
            </c:numRef>
          </c:yVal>
          <c:bubbleSize>
            <c:numRef>
              <c:f>'График 3.1.2.3'!$C$9</c:f>
              <c:numCache>
                <c:formatCode>0.0</c:formatCode>
                <c:ptCount val="1"/>
                <c:pt idx="0">
                  <c:v>10.392901364728168</c:v>
                </c:pt>
              </c:numCache>
            </c:numRef>
          </c:bubbleSize>
          <c:bubble3D val="0"/>
        </c:ser>
        <c:ser>
          <c:idx val="4"/>
          <c:order val="5"/>
          <c:tx>
            <c:strRef>
              <c:f>'График 3.1.2.3'!$B$10</c:f>
              <c:strCache>
                <c:ptCount val="1"/>
                <c:pt idx="0">
                  <c:v>Вспомогательная финансовая деятельность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3.1.2.3'!$D$10</c:f>
              <c:numCache>
                <c:formatCode>#,##0.0</c:formatCode>
                <c:ptCount val="1"/>
                <c:pt idx="0">
                  <c:v>1.0270657927531659</c:v>
                </c:pt>
              </c:numCache>
            </c:numRef>
          </c:xVal>
          <c:yVal>
            <c:numRef>
              <c:f>'График 3.1.2.3'!$E$10</c:f>
              <c:numCache>
                <c:formatCode>#,##0.0</c:formatCode>
                <c:ptCount val="1"/>
                <c:pt idx="0">
                  <c:v>29.643310496009278</c:v>
                </c:pt>
              </c:numCache>
            </c:numRef>
          </c:yVal>
          <c:bubbleSize>
            <c:numRef>
              <c:f>'График 3.1.2.3'!$C$10</c:f>
              <c:numCache>
                <c:formatCode>0.0</c:formatCode>
                <c:ptCount val="1"/>
                <c:pt idx="0">
                  <c:v>3.4647472754145805</c:v>
                </c:pt>
              </c:numCache>
            </c:numRef>
          </c:bubbleSize>
          <c:bubble3D val="0"/>
        </c:ser>
        <c:ser>
          <c:idx val="5"/>
          <c:order val="6"/>
          <c:tx>
            <c:strRef>
              <c:f>'График 3.1.2.3'!$B$11</c:f>
              <c:strCache>
                <c:ptCount val="1"/>
                <c:pt idx="0">
                  <c:v>Транспорт и связь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3.1.2.3'!$D$11</c:f>
              <c:numCache>
                <c:formatCode>#,##0.0</c:formatCode>
                <c:ptCount val="1"/>
                <c:pt idx="0">
                  <c:v>0.53127273833731159</c:v>
                </c:pt>
              </c:numCache>
            </c:numRef>
          </c:xVal>
          <c:yVal>
            <c:numRef>
              <c:f>'График 3.1.2.3'!$E$11</c:f>
              <c:numCache>
                <c:formatCode>#,##0.0</c:formatCode>
                <c:ptCount val="1"/>
                <c:pt idx="0">
                  <c:v>14.241468141570776</c:v>
                </c:pt>
              </c:numCache>
            </c:numRef>
          </c:yVal>
          <c:bubbleSize>
            <c:numRef>
              <c:f>'График 3.1.2.3'!$C$11</c:f>
              <c:numCache>
                <c:formatCode>0.0</c:formatCode>
                <c:ptCount val="1"/>
                <c:pt idx="0">
                  <c:v>3.730463271455343</c:v>
                </c:pt>
              </c:numCache>
            </c:numRef>
          </c:bubbleSize>
          <c:bubble3D val="0"/>
        </c:ser>
        <c:ser>
          <c:idx val="6"/>
          <c:order val="7"/>
          <c:tx>
            <c:strRef>
              <c:f>'График 3.1.2.3'!$B$12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3.1.2.3'!$D$12</c:f>
              <c:numCache>
                <c:formatCode>#,##0.0</c:formatCode>
                <c:ptCount val="1"/>
                <c:pt idx="0">
                  <c:v>0.29119436939984072</c:v>
                </c:pt>
              </c:numCache>
            </c:numRef>
          </c:xVal>
          <c:yVal>
            <c:numRef>
              <c:f>'График 3.1.2.3'!$E$12</c:f>
              <c:numCache>
                <c:formatCode>#,##0.0</c:formatCode>
                <c:ptCount val="1"/>
                <c:pt idx="0">
                  <c:v>8.5128750010397152</c:v>
                </c:pt>
              </c:numCache>
            </c:numRef>
          </c:yVal>
          <c:bubbleSize>
            <c:numRef>
              <c:f>'График 3.1.2.3'!$C$12</c:f>
              <c:numCache>
                <c:formatCode>0.0</c:formatCode>
                <c:ptCount val="1"/>
                <c:pt idx="0">
                  <c:v>3.4206348544325609</c:v>
                </c:pt>
              </c:numCache>
            </c:numRef>
          </c:bubbleSize>
          <c:bubble3D val="0"/>
        </c:ser>
        <c:ser>
          <c:idx val="7"/>
          <c:order val="8"/>
          <c:tx>
            <c:strRef>
              <c:f>'График 3.1.2.3'!$B$13</c:f>
              <c:strCache>
                <c:ptCount val="1"/>
                <c:pt idx="0">
                  <c:v>Займы на строительство, в т.ч. ипотека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3.1.2.3'!$D$13</c:f>
              <c:numCache>
                <c:formatCode>#,##0.0</c:formatCode>
                <c:ptCount val="1"/>
                <c:pt idx="0">
                  <c:v>2.5346553689988305</c:v>
                </c:pt>
              </c:numCache>
            </c:numRef>
          </c:xVal>
          <c:yVal>
            <c:numRef>
              <c:f>'График 3.1.2.3'!$E$13</c:f>
              <c:numCache>
                <c:formatCode>#,##0.0</c:formatCode>
                <c:ptCount val="1"/>
                <c:pt idx="0">
                  <c:v>27.904146844805457</c:v>
                </c:pt>
              </c:numCache>
            </c:numRef>
          </c:yVal>
          <c:bubbleSize>
            <c:numRef>
              <c:f>'График 3.1.2.3'!$C$13</c:f>
              <c:numCache>
                <c:formatCode>0.0</c:formatCode>
                <c:ptCount val="1"/>
                <c:pt idx="0">
                  <c:v>9.0834361756187274</c:v>
                </c:pt>
              </c:numCache>
            </c:numRef>
          </c:bubbleSize>
          <c:bubble3D val="0"/>
        </c:ser>
        <c:ser>
          <c:idx val="8"/>
          <c:order val="9"/>
          <c:tx>
            <c:strRef>
              <c:f>'График 3.1.2.3'!$B$14</c:f>
              <c:strCache>
                <c:ptCount val="1"/>
                <c:pt idx="0">
                  <c:v>Потебительские кредиты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3.1.2.3'!$D$14</c:f>
              <c:numCache>
                <c:formatCode>#,##0.0</c:formatCode>
                <c:ptCount val="1"/>
                <c:pt idx="0">
                  <c:v>1.6506552458849961</c:v>
                </c:pt>
              </c:numCache>
            </c:numRef>
          </c:xVal>
          <c:yVal>
            <c:numRef>
              <c:f>'График 3.1.2.3'!$E$14</c:f>
              <c:numCache>
                <c:formatCode>#,##0.0</c:formatCode>
                <c:ptCount val="1"/>
                <c:pt idx="0">
                  <c:v>12.34181066432104</c:v>
                </c:pt>
              </c:numCache>
            </c:numRef>
          </c:yVal>
          <c:bubbleSize>
            <c:numRef>
              <c:f>'График 3.1.2.3'!$C$14</c:f>
              <c:numCache>
                <c:formatCode>0.0</c:formatCode>
                <c:ptCount val="1"/>
                <c:pt idx="0">
                  <c:v>13.374498205979435</c:v>
                </c:pt>
              </c:numCache>
            </c:numRef>
          </c:bubbleSize>
          <c:bubble3D val="0"/>
        </c:ser>
        <c:ser>
          <c:idx val="9"/>
          <c:order val="10"/>
          <c:tx>
            <c:strRef>
              <c:f>'График 3.1.2.3'!$B$15</c:f>
              <c:strCache>
                <c:ptCount val="1"/>
                <c:pt idx="0">
                  <c:v>Прочие кредиты физических лиц</c:v>
                </c:pt>
              </c:strCache>
            </c:strRef>
          </c:tx>
          <c:invertIfNegative val="1"/>
          <c:dLbls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3.1.2.3'!$D$15</c:f>
              <c:numCache>
                <c:formatCode>#,##0.0</c:formatCode>
                <c:ptCount val="1"/>
                <c:pt idx="0">
                  <c:v>0.40319531843593659</c:v>
                </c:pt>
              </c:numCache>
            </c:numRef>
          </c:xVal>
          <c:yVal>
            <c:numRef>
              <c:f>'График 3.1.2.3'!$E$15</c:f>
              <c:numCache>
                <c:formatCode>#,##0.0</c:formatCode>
                <c:ptCount val="1"/>
                <c:pt idx="0">
                  <c:v>23.82880140038921</c:v>
                </c:pt>
              </c:numCache>
            </c:numRef>
          </c:yVal>
          <c:bubbleSize>
            <c:numRef>
              <c:f>'График 3.1.2.3'!$C$15</c:f>
              <c:numCache>
                <c:formatCode>0.0</c:formatCode>
                <c:ptCount val="1"/>
                <c:pt idx="0">
                  <c:v>1.6920503539441603</c:v>
                </c:pt>
              </c:numCache>
            </c:numRef>
          </c:bubbleSize>
          <c:bubble3D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130612224"/>
        <c:axId val="45053056"/>
      </c:bubbleChart>
      <c:valAx>
        <c:axId val="130612224"/>
        <c:scaling>
          <c:orientation val="minMax"/>
          <c:max val="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Отношение неработающих займов отрасли к ссудному портфелю, %</a:t>
                </a:r>
              </a:p>
            </c:rich>
          </c:tx>
          <c:layout>
            <c:manualLayout>
              <c:xMode val="edge"/>
              <c:yMode val="edge"/>
              <c:x val="0.27799994195038413"/>
              <c:y val="0.7167638504646378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053056"/>
        <c:crosses val="autoZero"/>
        <c:crossBetween val="midCat"/>
        <c:majorUnit val="1"/>
      </c:valAx>
      <c:valAx>
        <c:axId val="45053056"/>
        <c:scaling>
          <c:orientation val="minMax"/>
          <c:max val="4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Отношение неработающих займов отрасли к займам отрасли, %</a:t>
                </a:r>
              </a:p>
            </c:rich>
          </c:tx>
          <c:layout>
            <c:manualLayout>
              <c:xMode val="edge"/>
              <c:yMode val="edge"/>
              <c:x val="9.9999585359886872E-3"/>
              <c:y val="1.4450828781537443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06122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2.0000082928022623E-2"/>
          <c:y val="0.78323827764772636"/>
          <c:w val="0.93800002487840684"/>
          <c:h val="0.20809273840769904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9485803336558"/>
          <c:y val="5.208350994028707E-2"/>
          <c:w val="0.85894825138594921"/>
          <c:h val="0.54722961858179986"/>
        </c:manualLayout>
      </c:layout>
      <c:barChart>
        <c:barDir val="col"/>
        <c:grouping val="percentStacked"/>
        <c:varyColors val="0"/>
        <c:ser>
          <c:idx val="3"/>
          <c:order val="0"/>
          <c:tx>
            <c:strRef>
              <c:f>'График 3.1.2.4'!$B$7</c:f>
              <c:strCache>
                <c:ptCount val="1"/>
                <c:pt idx="0">
                  <c:v>Строительство и операции с недвижимостью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3.1.2.4'!$C$7:$G$7</c:f>
              <c:numCache>
                <c:formatCode>0.0%</c:formatCode>
                <c:ptCount val="5"/>
                <c:pt idx="0">
                  <c:v>0.41694827333274459</c:v>
                </c:pt>
                <c:pt idx="1">
                  <c:v>0.45606984180622795</c:v>
                </c:pt>
                <c:pt idx="2">
                  <c:v>9.0959951275964526E-2</c:v>
                </c:pt>
                <c:pt idx="3">
                  <c:v>0.36267365185762529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'График 3.1.2.4'!$B$6</c:f>
              <c:strCache>
                <c:ptCount val="1"/>
                <c:pt idx="0">
                  <c:v>Промышленность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3.1.2.4'!$C$6:$G$6</c:f>
              <c:numCache>
                <c:formatCode>0.0%</c:formatCode>
                <c:ptCount val="5"/>
                <c:pt idx="0">
                  <c:v>0.20666499153075502</c:v>
                </c:pt>
                <c:pt idx="1">
                  <c:v>0.24646380921516212</c:v>
                </c:pt>
                <c:pt idx="2">
                  <c:v>0.31515673231732527</c:v>
                </c:pt>
                <c:pt idx="3">
                  <c:v>0</c:v>
                </c:pt>
                <c:pt idx="4">
                  <c:v>3.2331180601861166E-2</c:v>
                </c:pt>
              </c:numCache>
            </c:numRef>
          </c:val>
        </c:ser>
        <c:ser>
          <c:idx val="5"/>
          <c:order val="2"/>
          <c:tx>
            <c:strRef>
              <c:f>'График 3.1.2.4'!$B$8</c:f>
              <c:strCache>
                <c:ptCount val="1"/>
                <c:pt idx="0">
                  <c:v>Торговля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3.1.2.4'!$C$8:$G$8</c:f>
              <c:numCache>
                <c:formatCode>0.0%</c:formatCode>
                <c:ptCount val="5"/>
                <c:pt idx="0">
                  <c:v>0.18305557207047038</c:v>
                </c:pt>
                <c:pt idx="1">
                  <c:v>0.21209674710380938</c:v>
                </c:pt>
                <c:pt idx="2">
                  <c:v>0.32365233152363476</c:v>
                </c:pt>
                <c:pt idx="3">
                  <c:v>0</c:v>
                </c:pt>
                <c:pt idx="4">
                  <c:v>0.13293585750191872</c:v>
                </c:pt>
              </c:numCache>
            </c:numRef>
          </c:val>
        </c:ser>
        <c:ser>
          <c:idx val="4"/>
          <c:order val="3"/>
          <c:tx>
            <c:strRef>
              <c:f>'График 3.1.2.4'!$B$10</c:f>
              <c:strCache>
                <c:ptCount val="1"/>
                <c:pt idx="0">
                  <c:v>Услуги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3.1.2.4'!$C$10:$G$10</c:f>
              <c:numCache>
                <c:formatCode>0.0%</c:formatCode>
                <c:ptCount val="5"/>
                <c:pt idx="0">
                  <c:v>7.1436683782970814E-2</c:v>
                </c:pt>
                <c:pt idx="1">
                  <c:v>0</c:v>
                </c:pt>
                <c:pt idx="2">
                  <c:v>0</c:v>
                </c:pt>
                <c:pt idx="3">
                  <c:v>0.43232822921967251</c:v>
                </c:pt>
                <c:pt idx="4">
                  <c:v>0.33137697434650903</c:v>
                </c:pt>
              </c:numCache>
            </c:numRef>
          </c:val>
        </c:ser>
        <c:ser>
          <c:idx val="2"/>
          <c:order val="4"/>
          <c:tx>
            <c:strRef>
              <c:f>'График 3.1.2.4'!$B$5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3.1.2.4'!$C$5:$G$5</c:f>
              <c:numCache>
                <c:formatCode>0.0%</c:formatCode>
                <c:ptCount val="5"/>
                <c:pt idx="0">
                  <c:v>1.3211202645650604E-2</c:v>
                </c:pt>
                <c:pt idx="1">
                  <c:v>1.5799098696815735E-2</c:v>
                </c:pt>
                <c:pt idx="2">
                  <c:v>9.6862889732610689E-5</c:v>
                </c:pt>
                <c:pt idx="3">
                  <c:v>0</c:v>
                </c:pt>
                <c:pt idx="4">
                  <c:v>1.5930888731294779E-2</c:v>
                </c:pt>
              </c:numCache>
            </c:numRef>
          </c:val>
        </c:ser>
        <c:ser>
          <c:idx val="0"/>
          <c:order val="5"/>
          <c:tx>
            <c:strRef>
              <c:f>'График 3.1.2.4'!$B$9</c:f>
              <c:strCache>
                <c:ptCount val="1"/>
                <c:pt idx="0">
                  <c:v>Транспорт и связь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3.1.2.4'!$C$9:$G$9</c:f>
              <c:numCache>
                <c:formatCode>0.0%</c:formatCode>
                <c:ptCount val="5"/>
                <c:pt idx="0">
                  <c:v>4.3913935819577241E-2</c:v>
                </c:pt>
                <c:pt idx="1">
                  <c:v>4.0795143407809979E-2</c:v>
                </c:pt>
                <c:pt idx="2">
                  <c:v>0.25794941724421228</c:v>
                </c:pt>
                <c:pt idx="3">
                  <c:v>0</c:v>
                </c:pt>
                <c:pt idx="4">
                  <c:v>0.12133222556774316</c:v>
                </c:pt>
              </c:numCache>
            </c:numRef>
          </c:val>
        </c:ser>
        <c:ser>
          <c:idx val="6"/>
          <c:order val="6"/>
          <c:tx>
            <c:strRef>
              <c:f>'График 3.1.2.4'!$B$12</c:f>
              <c:strCache>
                <c:ptCount val="1"/>
                <c:pt idx="0">
                  <c:v>Потребительские кредиты физических лиц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3.1.2.4'!$C$12:$G$12</c:f>
              <c:numCache>
                <c:formatCode>0.0%</c:formatCode>
                <c:ptCount val="5"/>
                <c:pt idx="0">
                  <c:v>2.5494240053467593E-2</c:v>
                </c:pt>
                <c:pt idx="1">
                  <c:v>0</c:v>
                </c:pt>
                <c:pt idx="2">
                  <c:v>1.2184704749130505E-2</c:v>
                </c:pt>
                <c:pt idx="3">
                  <c:v>0.1204134424410135</c:v>
                </c:pt>
                <c:pt idx="4">
                  <c:v>0.23794479108314007</c:v>
                </c:pt>
              </c:numCache>
            </c:numRef>
          </c:val>
        </c:ser>
        <c:ser>
          <c:idx val="7"/>
          <c:order val="7"/>
          <c:tx>
            <c:strRef>
              <c:f>'График 3.1.2.4'!$B$11</c:f>
              <c:strCache>
                <c:ptCount val="1"/>
                <c:pt idx="0">
                  <c:v>Займы на строительство и ремонт  физических лиц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3.1.2.4'!$C$11:$G$11</c:f>
              <c:numCache>
                <c:formatCode>0.0%</c:formatCode>
                <c:ptCount val="5"/>
                <c:pt idx="0">
                  <c:v>3.9030603531005223E-2</c:v>
                </c:pt>
                <c:pt idx="1">
                  <c:v>2.8775359770174831E-2</c:v>
                </c:pt>
                <c:pt idx="2">
                  <c:v>0</c:v>
                </c:pt>
                <c:pt idx="3">
                  <c:v>8.4584676481688673E-2</c:v>
                </c:pt>
                <c:pt idx="4">
                  <c:v>0.12139248139416263</c:v>
                </c:pt>
              </c:numCache>
            </c:numRef>
          </c:val>
        </c:ser>
        <c:ser>
          <c:idx val="8"/>
          <c:order val="8"/>
          <c:tx>
            <c:strRef>
              <c:f>'График 3.1.2.4'!$B$13</c:f>
              <c:strCache>
                <c:ptCount val="1"/>
                <c:pt idx="0">
                  <c:v>Прочие кредиты физических лиц</c:v>
                </c:pt>
              </c:strCache>
            </c:strRef>
          </c:tx>
          <c:invertIfNegative val="0"/>
          <c:cat>
            <c:strRef>
              <c:f>'График 3.1.2.4'!$C$4:$G$4</c:f>
              <c:strCache>
                <c:ptCount val="5"/>
                <c:pt idx="0">
                  <c:v>В целом по банковской системе</c:v>
                </c:pt>
                <c:pt idx="1">
                  <c:v>1 группа </c:v>
                </c:pt>
                <c:pt idx="2">
                  <c:v>2 группа </c:v>
                </c:pt>
                <c:pt idx="3">
                  <c:v>3 группа </c:v>
                </c:pt>
                <c:pt idx="4">
                  <c:v>4 группа </c:v>
                </c:pt>
              </c:strCache>
            </c:strRef>
          </c:cat>
          <c:val>
            <c:numRef>
              <c:f>'График 3.1.2.4'!$C$13:$G$13</c:f>
              <c:numCache>
                <c:formatCode>0.0%</c:formatCode>
                <c:ptCount val="5"/>
                <c:pt idx="0">
                  <c:v>2.4449723335853322E-4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6.7556007733704333E-3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146112"/>
        <c:axId val="45147648"/>
      </c:barChart>
      <c:catAx>
        <c:axId val="4514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14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14764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514611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1.052639253426655E-2"/>
          <c:y val="0.76404617036506806"/>
          <c:w val="0.98315900327273908"/>
          <c:h val="0.22353913147220239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09756097560973E-2"/>
          <c:y val="9.8425196850393706E-2"/>
          <c:w val="0.84491725768321513"/>
          <c:h val="0.5903225806451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3.1.2.5'!$B$6</c:f>
              <c:strCache>
                <c:ptCount val="1"/>
                <c:pt idx="0">
                  <c:v>Отношение совокупных обязательств к собственному капиталу</c:v>
                </c:pt>
              </c:strCache>
            </c:strRef>
          </c:tx>
          <c:invertIfNegative val="0"/>
          <c:cat>
            <c:strRef>
              <c:f>'График 3.1.2.5'!$C$4:$I$4</c:f>
              <c:strCache>
                <c:ptCount val="7"/>
                <c:pt idx="0">
                  <c:v>12.2010</c:v>
                </c:pt>
                <c:pt idx="1">
                  <c:v>03.2011</c:v>
                </c:pt>
                <c:pt idx="2">
                  <c:v>06. 2011</c:v>
                </c:pt>
                <c:pt idx="3">
                  <c:v>09. 2011</c:v>
                </c:pt>
                <c:pt idx="4">
                  <c:v>12. 2011</c:v>
                </c:pt>
                <c:pt idx="5">
                  <c:v>03.2012</c:v>
                </c:pt>
                <c:pt idx="6">
                  <c:v>06. 2012</c:v>
                </c:pt>
              </c:strCache>
            </c:strRef>
          </c:cat>
          <c:val>
            <c:numRef>
              <c:f>'График 3.1.2.5'!$C$6:$I$6</c:f>
              <c:numCache>
                <c:formatCode>_(* #,##0.00_);_(* \(#,##0.00\);_(* "-"??_);_(@_)</c:formatCode>
                <c:ptCount val="7"/>
                <c:pt idx="0">
                  <c:v>4.3456812327401879</c:v>
                </c:pt>
                <c:pt idx="1">
                  <c:v>4.0061629692417187</c:v>
                </c:pt>
                <c:pt idx="2">
                  <c:v>4.0936963557406774</c:v>
                </c:pt>
                <c:pt idx="3">
                  <c:v>3.9329288606155597</c:v>
                </c:pt>
                <c:pt idx="4">
                  <c:v>4.0560401344392583</c:v>
                </c:pt>
                <c:pt idx="5">
                  <c:v>3.655967520728693</c:v>
                </c:pt>
                <c:pt idx="6">
                  <c:v>3.7794655165694069</c:v>
                </c:pt>
              </c:numCache>
            </c:numRef>
          </c:val>
        </c:ser>
        <c:ser>
          <c:idx val="1"/>
          <c:order val="1"/>
          <c:tx>
            <c:strRef>
              <c:f>'График 3.1.2.5'!$B$7</c:f>
              <c:strCache>
                <c:ptCount val="1"/>
                <c:pt idx="0">
                  <c:v>Отношение задолженности перед банками к собственному капиталу</c:v>
                </c:pt>
              </c:strCache>
            </c:strRef>
          </c:tx>
          <c:invertIfNegative val="0"/>
          <c:cat>
            <c:strRef>
              <c:f>'График 3.1.2.5'!$C$4:$I$4</c:f>
              <c:strCache>
                <c:ptCount val="7"/>
                <c:pt idx="0">
                  <c:v>12.2010</c:v>
                </c:pt>
                <c:pt idx="1">
                  <c:v>03.2011</c:v>
                </c:pt>
                <c:pt idx="2">
                  <c:v>06. 2011</c:v>
                </c:pt>
                <c:pt idx="3">
                  <c:v>09. 2011</c:v>
                </c:pt>
                <c:pt idx="4">
                  <c:v>12. 2011</c:v>
                </c:pt>
                <c:pt idx="5">
                  <c:v>03.2012</c:v>
                </c:pt>
                <c:pt idx="6">
                  <c:v>06. 2012</c:v>
                </c:pt>
              </c:strCache>
            </c:strRef>
          </c:cat>
          <c:val>
            <c:numRef>
              <c:f>'График 3.1.2.5'!$C$7:$I$7</c:f>
              <c:numCache>
                <c:formatCode>_(* #,##0.00_);_(* \(#,##0.00\);_(* "-"??_);_(@_)</c:formatCode>
                <c:ptCount val="7"/>
                <c:pt idx="0">
                  <c:v>2.8937248498390957</c:v>
                </c:pt>
                <c:pt idx="1">
                  <c:v>2.5826318023805919</c:v>
                </c:pt>
                <c:pt idx="2">
                  <c:v>2.6723935885678292</c:v>
                </c:pt>
                <c:pt idx="3">
                  <c:v>2.6126077381422266</c:v>
                </c:pt>
                <c:pt idx="4">
                  <c:v>2.7159120221891109</c:v>
                </c:pt>
                <c:pt idx="5">
                  <c:v>2.5600690435549818</c:v>
                </c:pt>
                <c:pt idx="6">
                  <c:v>2.6908875934619405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90656"/>
        <c:axId val="126392192"/>
      </c:barChart>
      <c:lineChart>
        <c:grouping val="standard"/>
        <c:varyColors val="0"/>
        <c:ser>
          <c:idx val="2"/>
          <c:order val="2"/>
          <c:tx>
            <c:strRef>
              <c:f>'График 3.1.2.5'!$B$5</c:f>
              <c:strCache>
                <c:ptCount val="1"/>
                <c:pt idx="0">
                  <c:v>Процентное изменение валового дохода, в % год к году (правая ось)</c:v>
                </c:pt>
              </c:strCache>
            </c:strRef>
          </c:tx>
          <c:spPr>
            <a:ln w="50800"/>
          </c:spPr>
          <c:marker>
            <c:symbol val="diamond"/>
            <c:size val="8"/>
          </c:marker>
          <c:val>
            <c:numRef>
              <c:f>'График 3.1.2.5'!$C$5:$I$5</c:f>
              <c:numCache>
                <c:formatCode>_(* #,##0.00_);_(* \(#,##0.00\);_(* "-"??_);_(@_)</c:formatCode>
                <c:ptCount val="7"/>
                <c:pt idx="0">
                  <c:v>112.33271799599714</c:v>
                </c:pt>
                <c:pt idx="1">
                  <c:v>78.904559175958099</c:v>
                </c:pt>
                <c:pt idx="2">
                  <c:v>59.449015829032646</c:v>
                </c:pt>
                <c:pt idx="3">
                  <c:v>39.874599233440847</c:v>
                </c:pt>
                <c:pt idx="4">
                  <c:v>26.437379268513268</c:v>
                </c:pt>
                <c:pt idx="5">
                  <c:v>20.665483978018727</c:v>
                </c:pt>
                <c:pt idx="6">
                  <c:v>14.957332099527477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93728"/>
        <c:axId val="126399616"/>
      </c:lineChart>
      <c:catAx>
        <c:axId val="1263906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6392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39219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6390656"/>
        <c:crosses val="autoZero"/>
        <c:crossBetween val="between"/>
        <c:majorUnit val="1"/>
      </c:valAx>
      <c:catAx>
        <c:axId val="126393728"/>
        <c:scaling>
          <c:orientation val="minMax"/>
        </c:scaling>
        <c:delete val="1"/>
        <c:axPos val="b"/>
        <c:majorTickMark val="out"/>
        <c:minorTickMark val="none"/>
        <c:tickLblPos val="nextTo"/>
        <c:crossAx val="126399616"/>
        <c:crosses val="autoZero"/>
        <c:auto val="1"/>
        <c:lblAlgn val="ctr"/>
        <c:lblOffset val="100"/>
        <c:noMultiLvlLbl val="0"/>
      </c:catAx>
      <c:valAx>
        <c:axId val="126399616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26393728"/>
        <c:crosses val="max"/>
        <c:crossBetween val="between"/>
        <c:majorUnit val="25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5.3658532045196473E-2"/>
          <c:y val="0.80394547455761578"/>
          <c:w val="0.89268293590960701"/>
          <c:h val="0.1896367792735586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2681685014326E-2"/>
          <c:y val="4.6188306727935731E-2"/>
          <c:w val="0.81710604883287785"/>
          <c:h val="0.637779730106880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2.1.6'!$C$4</c:f>
              <c:strCache>
                <c:ptCount val="1"/>
                <c:pt idx="0">
                  <c:v>Собственные средства</c:v>
                </c:pt>
              </c:strCache>
            </c:strRef>
          </c:tx>
          <c:invertIfNegative val="0"/>
          <c:cat>
            <c:numRef>
              <c:f>'График 2.1.6'!$B$5:$B$10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'График 2.1.6'!$C$5:$C$10</c:f>
              <c:numCache>
                <c:formatCode>0.00</c:formatCode>
                <c:ptCount val="6"/>
                <c:pt idx="0">
                  <c:v>50.160948079285674</c:v>
                </c:pt>
                <c:pt idx="1">
                  <c:v>43.562899631121191</c:v>
                </c:pt>
                <c:pt idx="2">
                  <c:v>32.411067463575833</c:v>
                </c:pt>
                <c:pt idx="3">
                  <c:v>46.05685651264897</c:v>
                </c:pt>
                <c:pt idx="4">
                  <c:v>47.370387078186759</c:v>
                </c:pt>
                <c:pt idx="5">
                  <c:v>54.007420550471544</c:v>
                </c:pt>
              </c:numCache>
            </c:numRef>
          </c:val>
        </c:ser>
        <c:ser>
          <c:idx val="1"/>
          <c:order val="1"/>
          <c:tx>
            <c:strRef>
              <c:f>'График 2.1.6'!$D$4</c:f>
              <c:strCache>
                <c:ptCount val="1"/>
                <c:pt idx="0">
                  <c:v>Иностранные инвестиции</c:v>
                </c:pt>
              </c:strCache>
            </c:strRef>
          </c:tx>
          <c:invertIfNegative val="0"/>
          <c:cat>
            <c:numRef>
              <c:f>'График 2.1.6'!$B$5:$B$10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'График 2.1.6'!$D$5:$D$10</c:f>
              <c:numCache>
                <c:formatCode>0.00</c:formatCode>
                <c:ptCount val="6"/>
                <c:pt idx="0">
                  <c:v>20.48780330293982</c:v>
                </c:pt>
                <c:pt idx="1">
                  <c:v>23.207623838979007</c:v>
                </c:pt>
                <c:pt idx="2">
                  <c:v>41.237325417421751</c:v>
                </c:pt>
                <c:pt idx="3">
                  <c:v>25.261362830302541</c:v>
                </c:pt>
                <c:pt idx="4">
                  <c:v>23.220651139427627</c:v>
                </c:pt>
                <c:pt idx="5">
                  <c:v>14.772233480202216</c:v>
                </c:pt>
              </c:numCache>
            </c:numRef>
          </c:val>
        </c:ser>
        <c:ser>
          <c:idx val="2"/>
          <c:order val="2"/>
          <c:tx>
            <c:strRef>
              <c:f>'График 2.1.6'!$E$4</c:f>
              <c:strCache>
                <c:ptCount val="1"/>
                <c:pt idx="0">
                  <c:v>Заемные средства</c:v>
                </c:pt>
              </c:strCache>
            </c:strRef>
          </c:tx>
          <c:invertIfNegative val="0"/>
          <c:cat>
            <c:numRef>
              <c:f>'График 2.1.6'!$B$5:$B$10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'График 2.1.6'!$E$5:$E$10</c:f>
              <c:numCache>
                <c:formatCode>0.00</c:formatCode>
                <c:ptCount val="6"/>
                <c:pt idx="0">
                  <c:v>13.362463334928787</c:v>
                </c:pt>
                <c:pt idx="1">
                  <c:v>14.70999537851595</c:v>
                </c:pt>
                <c:pt idx="2">
                  <c:v>9.1138304806064419</c:v>
                </c:pt>
                <c:pt idx="3">
                  <c:v>7.9552026385208707</c:v>
                </c:pt>
                <c:pt idx="4">
                  <c:v>10.739794124405623</c:v>
                </c:pt>
                <c:pt idx="5">
                  <c:v>11.095798536809196</c:v>
                </c:pt>
              </c:numCache>
            </c:numRef>
          </c:val>
        </c:ser>
        <c:ser>
          <c:idx val="3"/>
          <c:order val="3"/>
          <c:tx>
            <c:strRef>
              <c:f>'График 2.1.6'!$F$4</c:f>
              <c:strCache>
                <c:ptCount val="1"/>
                <c:pt idx="0">
                  <c:v>Государственный бюджет</c:v>
                </c:pt>
              </c:strCache>
            </c:strRef>
          </c:tx>
          <c:invertIfNegative val="0"/>
          <c:cat>
            <c:numRef>
              <c:f>'График 2.1.6'!$B$5:$B$10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'График 2.1.6'!$F$5:$F$10</c:f>
              <c:numCache>
                <c:formatCode>0.00</c:formatCode>
                <c:ptCount val="6"/>
                <c:pt idx="0">
                  <c:v>15.988785282845729</c:v>
                </c:pt>
                <c:pt idx="1">
                  <c:v>18.519481151383857</c:v>
                </c:pt>
                <c:pt idx="2">
                  <c:v>17.237776638395975</c:v>
                </c:pt>
                <c:pt idx="3">
                  <c:v>20.726578018527618</c:v>
                </c:pt>
                <c:pt idx="4">
                  <c:v>18.669167657980001</c:v>
                </c:pt>
                <c:pt idx="5">
                  <c:v>20.124547432517055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5264256"/>
        <c:axId val="125265792"/>
      </c:barChart>
      <c:lineChart>
        <c:grouping val="standard"/>
        <c:varyColors val="0"/>
        <c:ser>
          <c:idx val="4"/>
          <c:order val="4"/>
          <c:tx>
            <c:strRef>
              <c:f>'График 2.1.6'!$G$4</c:f>
              <c:strCache>
                <c:ptCount val="1"/>
                <c:pt idx="0">
                  <c:v>Реальный рост инвестиций (правая ось)</c:v>
                </c:pt>
              </c:strCache>
            </c:strRef>
          </c:tx>
          <c:spPr>
            <a:ln w="38100"/>
          </c:spPr>
          <c:marker>
            <c:symbol val="circle"/>
            <c:size val="5"/>
          </c:marker>
          <c:cat>
            <c:numRef>
              <c:f>'График 2.1.6'!$B$5:$B$10</c:f>
              <c:numCache>
                <c:formatCode>mm/yyyy</c:formatCode>
                <c:ptCount val="6"/>
                <c:pt idx="0">
                  <c:v>39326</c:v>
                </c:pt>
                <c:pt idx="1">
                  <c:v>39692</c:v>
                </c:pt>
                <c:pt idx="2">
                  <c:v>40057</c:v>
                </c:pt>
                <c:pt idx="3">
                  <c:v>40422</c:v>
                </c:pt>
                <c:pt idx="4">
                  <c:v>40787</c:v>
                </c:pt>
                <c:pt idx="5">
                  <c:v>41153</c:v>
                </c:pt>
              </c:numCache>
            </c:numRef>
          </c:cat>
          <c:val>
            <c:numRef>
              <c:f>'График 2.1.6'!$G$5:$G$10</c:f>
              <c:numCache>
                <c:formatCode>0.0</c:formatCode>
                <c:ptCount val="6"/>
                <c:pt idx="0">
                  <c:v>11.900000000000006</c:v>
                </c:pt>
                <c:pt idx="1">
                  <c:v>8.1973547330683516</c:v>
                </c:pt>
                <c:pt idx="2">
                  <c:v>2.1814229445321587</c:v>
                </c:pt>
                <c:pt idx="3">
                  <c:v>-2.1285163285182165</c:v>
                </c:pt>
                <c:pt idx="4">
                  <c:v>1.4947158677146319</c:v>
                </c:pt>
                <c:pt idx="5">
                  <c:v>3.2999999999999972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73984"/>
        <c:axId val="125272064"/>
      </c:lineChart>
      <c:catAx>
        <c:axId val="12526425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crossAx val="125265792"/>
        <c:crosses val="autoZero"/>
        <c:auto val="0"/>
        <c:lblAlgn val="ctr"/>
        <c:lblOffset val="100"/>
        <c:tickLblSkip val="1"/>
        <c:noMultiLvlLbl val="0"/>
      </c:catAx>
      <c:valAx>
        <c:axId val="125265792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5264256"/>
        <c:crosses val="autoZero"/>
        <c:crossBetween val="between"/>
        <c:majorUnit val="10"/>
      </c:valAx>
      <c:valAx>
        <c:axId val="12527206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5072579602188556"/>
              <c:y val="0.3369366087196248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25273984"/>
        <c:crosses val="max"/>
        <c:crossBetween val="between"/>
        <c:majorUnit val="2"/>
      </c:valAx>
      <c:dateAx>
        <c:axId val="125273984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125272064"/>
        <c:crosses val="autoZero"/>
        <c:auto val="1"/>
        <c:lblOffset val="100"/>
        <c:baseTimeUnit val="years"/>
      </c:dateAx>
    </c:plotArea>
    <c:legend>
      <c:legendPos val="b"/>
      <c:layout>
        <c:manualLayout>
          <c:xMode val="edge"/>
          <c:yMode val="edge"/>
          <c:x val="7.811385109513401E-2"/>
          <c:y val="0.80620220194276127"/>
          <c:w val="0.88660652921144045"/>
          <c:h val="0.1688365988780618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14616867581809E-2"/>
          <c:y val="5.8427033983848263E-2"/>
          <c:w val="0.81150079856800439"/>
          <c:h val="0.6573184554203047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'График 3.1.2.6'!$B$8</c:f>
              <c:strCache>
                <c:ptCount val="1"/>
                <c:pt idx="0">
                  <c:v>Cредняя задолженность перед банками в расчете на 1 предприятие, млрд. тг. (правая ось)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'График 3.1.2.6'!$C$4:$I$4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Ref>
              <c:f>'График 3.1.2.6'!$C$8:$I$8</c:f>
              <c:numCache>
                <c:formatCode>#,##0.00</c:formatCode>
                <c:ptCount val="7"/>
                <c:pt idx="0">
                  <c:v>4458.1503366013076</c:v>
                </c:pt>
                <c:pt idx="1">
                  <c:v>4424.3534975609764</c:v>
                </c:pt>
                <c:pt idx="2">
                  <c:v>4399.7399435736679</c:v>
                </c:pt>
                <c:pt idx="3">
                  <c:v>4508.3995692068429</c:v>
                </c:pt>
                <c:pt idx="4">
                  <c:v>4618.4767725190841</c:v>
                </c:pt>
                <c:pt idx="5">
                  <c:v>4694.925328849029</c:v>
                </c:pt>
                <c:pt idx="6">
                  <c:v>4725.8294263233192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2406656"/>
        <c:axId val="42408192"/>
      </c:barChart>
      <c:lineChart>
        <c:grouping val="standard"/>
        <c:varyColors val="0"/>
        <c:ser>
          <c:idx val="3"/>
          <c:order val="1"/>
          <c:tx>
            <c:strRef>
              <c:f>'График 3.1.2.6'!$B$5</c:f>
              <c:strCache>
                <c:ptCount val="1"/>
                <c:pt idx="0">
                  <c:v>Количество предприятий по группе с максимальным риском, в %</c:v>
                </c:pt>
              </c:strCache>
            </c:strRef>
          </c:tx>
          <c:spPr>
            <a:ln w="50800"/>
          </c:spPr>
          <c:marker>
            <c:symbol val="diamond"/>
            <c:size val="8"/>
            <c:spPr>
              <a:solidFill>
                <a:srgbClr val="7030A0"/>
              </a:solidFill>
            </c:spPr>
          </c:marker>
          <c:cat>
            <c:strRef>
              <c:f>'График 3.1.2.6'!$C$4:$I$4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Ref>
              <c:f>'График 3.1.2.6'!$C$5:$I$5</c:f>
              <c:numCache>
                <c:formatCode>0.00</c:formatCode>
                <c:ptCount val="7"/>
                <c:pt idx="0">
                  <c:v>2.1138211382113821</c:v>
                </c:pt>
                <c:pt idx="1">
                  <c:v>0.98039215686274506</c:v>
                </c:pt>
                <c:pt idx="2">
                  <c:v>2.1943573667711598</c:v>
                </c:pt>
                <c:pt idx="3">
                  <c:v>2.7181688125894135</c:v>
                </c:pt>
                <c:pt idx="4">
                  <c:v>1.8597997138769671</c:v>
                </c:pt>
                <c:pt idx="5">
                  <c:v>1.5736766809728182</c:v>
                </c:pt>
                <c:pt idx="6">
                  <c:v>2.0114942528735633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'График 3.1.2.6'!$B$6</c:f>
              <c:strCache>
                <c:ptCount val="1"/>
                <c:pt idx="0">
                  <c:v>Количество предприятий по группе с высоким риском, в %</c:v>
                </c:pt>
              </c:strCache>
            </c:strRef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'График 3.1.2.6'!$C$4:$I$4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Ref>
              <c:f>'График 3.1.2.6'!$C$6:$I$6</c:f>
              <c:numCache>
                <c:formatCode>0.00</c:formatCode>
                <c:ptCount val="7"/>
                <c:pt idx="0">
                  <c:v>18.211382113821138</c:v>
                </c:pt>
                <c:pt idx="1">
                  <c:v>19.77124183006536</c:v>
                </c:pt>
                <c:pt idx="2">
                  <c:v>18.181818181818183</c:v>
                </c:pt>
                <c:pt idx="3">
                  <c:v>15.736766809728184</c:v>
                </c:pt>
                <c:pt idx="4">
                  <c:v>14.163090128755366</c:v>
                </c:pt>
                <c:pt idx="5">
                  <c:v>14.735336194563665</c:v>
                </c:pt>
                <c:pt idx="6">
                  <c:v>15.086206896551724</c:v>
                </c:pt>
              </c:numCache>
            </c:numRef>
          </c:val>
          <c:smooth val="0"/>
        </c:ser>
        <c:ser>
          <c:idx val="5"/>
          <c:order val="3"/>
          <c:tx>
            <c:v>Количество предприятий по группе с умеренным риском</c:v>
          </c:tx>
          <c:spPr>
            <a:ln w="50800"/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'График 3.1.2.6'!$C$4:$I$4</c:f>
              <c:strCache>
                <c:ptCount val="7"/>
                <c:pt idx="0">
                  <c:v>01.2011</c:v>
                </c:pt>
                <c:pt idx="1">
                  <c:v>04.2011</c:v>
                </c:pt>
                <c:pt idx="2">
                  <c:v>07.2011</c:v>
                </c:pt>
                <c:pt idx="3">
                  <c:v>10.2011</c:v>
                </c:pt>
                <c:pt idx="4">
                  <c:v>01.2012</c:v>
                </c:pt>
                <c:pt idx="5">
                  <c:v>04.2012</c:v>
                </c:pt>
                <c:pt idx="6">
                  <c:v>07.2012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42.647058823529399</c:v>
              </c:pt>
              <c:pt idx="1">
                <c:v>43.089430894308947</c:v>
              </c:pt>
              <c:pt idx="2">
                <c:v>39.184952978056423</c:v>
              </c:pt>
              <c:pt idx="3">
                <c:v>38.569206842923791</c:v>
              </c:pt>
              <c:pt idx="4">
                <c:v>40</c:v>
              </c:pt>
              <c:pt idx="5">
                <c:v>39.162929745889386</c:v>
              </c:pt>
              <c:pt idx="6">
                <c:v>38.626609442060087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98464"/>
        <c:axId val="42400384"/>
      </c:lineChart>
      <c:catAx>
        <c:axId val="42398464"/>
        <c:scaling>
          <c:orientation val="minMax"/>
        </c:scaling>
        <c:delete val="0"/>
        <c:axPos val="b"/>
        <c:numFmt formatCode="0000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400384"/>
        <c:crosses val="autoZero"/>
        <c:auto val="1"/>
        <c:lblAlgn val="ctr"/>
        <c:lblOffset val="100"/>
        <c:tickLblSkip val="1"/>
        <c:noMultiLvlLbl val="0"/>
      </c:catAx>
      <c:valAx>
        <c:axId val="42400384"/>
        <c:scaling>
          <c:orientation val="minMax"/>
          <c:max val="50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398464"/>
        <c:crosses val="autoZero"/>
        <c:crossBetween val="between"/>
        <c:majorUnit val="10"/>
        <c:dispUnits>
          <c:builtInUnit val="hundreds"/>
        </c:dispUnits>
      </c:valAx>
      <c:catAx>
        <c:axId val="42406656"/>
        <c:scaling>
          <c:orientation val="minMax"/>
        </c:scaling>
        <c:delete val="1"/>
        <c:axPos val="b"/>
        <c:majorTickMark val="out"/>
        <c:minorTickMark val="none"/>
        <c:tickLblPos val="nextTo"/>
        <c:crossAx val="42408192"/>
        <c:crosses val="autoZero"/>
        <c:auto val="1"/>
        <c:lblAlgn val="ctr"/>
        <c:lblOffset val="100"/>
        <c:noMultiLvlLbl val="0"/>
      </c:catAx>
      <c:valAx>
        <c:axId val="42408192"/>
        <c:scaling>
          <c:orientation val="minMax"/>
          <c:max val="5000"/>
          <c:min val="3000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тг.</a:t>
                </a:r>
              </a:p>
            </c:rich>
          </c:tx>
          <c:layout>
            <c:manualLayout>
              <c:xMode val="edge"/>
              <c:yMode val="edge"/>
              <c:x val="0.96753159443586301"/>
              <c:y val="0.314906443146219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2406656"/>
        <c:crosses val="max"/>
        <c:crossBetween val="between"/>
        <c:majorUnit val="400"/>
      </c:valAx>
    </c:plotArea>
    <c:legend>
      <c:legendPos val="r"/>
      <c:layout>
        <c:manualLayout>
          <c:xMode val="edge"/>
          <c:yMode val="edge"/>
          <c:x val="1.9940808834302409E-3"/>
          <c:y val="0.83792312251291168"/>
          <c:w val="0.99800591911656977"/>
          <c:h val="0.15290548358874489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v>Cредняя задолженность перед банками на 1 предпрятие, тыс. тг.</c:v>
          </c:tx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71373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632105.04685714201</c:v>
              </c:pt>
              <c:pt idx="1">
                <c:v>564720.53356086405</c:v>
              </c:pt>
              <c:pt idx="2">
                <c:v>468060.39452679502</c:v>
              </c:pt>
              <c:pt idx="3">
                <c:v>608430.03529411706</c:v>
              </c:pt>
              <c:pt idx="4">
                <c:v>542103.76162097603</c:v>
              </c:pt>
              <c:pt idx="5">
                <c:v>487530.81767337699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1442944"/>
        <c:axId val="131448832"/>
      </c:barChart>
      <c:lineChart>
        <c:grouping val="standard"/>
        <c:varyColors val="0"/>
        <c:ser>
          <c:idx val="0"/>
          <c:order val="0"/>
          <c:tx>
            <c:v>Задолженность перед банками по группе_Ликвидность+ROE+Левередж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2.7311504949212102E-2</c:v>
              </c:pt>
              <c:pt idx="1">
                <c:v>1.3849754510557101E-2</c:v>
              </c:pt>
              <c:pt idx="2">
                <c:v>9.4691959274853105E-3</c:v>
              </c:pt>
              <c:pt idx="3">
                <c:v>2.29542903337593E-2</c:v>
              </c:pt>
              <c:pt idx="4">
                <c:v>2.5283111889928801E-2</c:v>
              </c:pt>
              <c:pt idx="5">
                <c:v>1.01805071040659E-2</c:v>
              </c:pt>
            </c:numLit>
          </c:val>
          <c:smooth val="0"/>
        </c:ser>
        <c:ser>
          <c:idx val="1"/>
          <c:order val="1"/>
          <c:tx>
            <c:v>Задолженность по группе_(Ликвидность+ROE)+(ROE+Левередж)+(Ликвидность+Левередж)</c:v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0.16397154260893501</c:v>
              </c:pt>
              <c:pt idx="1">
                <c:v>0.142704111878003</c:v>
              </c:pt>
              <c:pt idx="2">
                <c:v>0.119303159560835</c:v>
              </c:pt>
              <c:pt idx="3">
                <c:v>0.141895135635495</c:v>
              </c:pt>
              <c:pt idx="4">
                <c:v>0.125105777584609</c:v>
              </c:pt>
              <c:pt idx="5">
                <c:v>0.11391244108803</c:v>
              </c:pt>
            </c:numLit>
          </c:val>
          <c:smooth val="0"/>
        </c:ser>
        <c:ser>
          <c:idx val="2"/>
          <c:order val="2"/>
          <c:tx>
            <c:v>Количество предприятий по группе_Ликвидность+ROE+Левередж </c:v>
          </c:tx>
          <c:spPr>
            <a:ln w="381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3.0517380759902901E-2</c:v>
              </c:pt>
              <c:pt idx="1">
                <c:v>2.1634615384615301E-2</c:v>
              </c:pt>
              <c:pt idx="2">
                <c:v>2.2433988485209298E-2</c:v>
              </c:pt>
              <c:pt idx="3">
                <c:v>2.4865725084543301E-2</c:v>
              </c:pt>
              <c:pt idx="4">
                <c:v>3.2859146463634401E-2</c:v>
              </c:pt>
              <c:pt idx="5">
                <c:v>2.7506827936012401E-2</c:v>
              </c:pt>
            </c:numLit>
          </c:val>
          <c:smooth val="0"/>
        </c:ser>
        <c:ser>
          <c:idx val="3"/>
          <c:order val="3"/>
          <c:tx>
            <c:v>Количество предприятий по группе_(Ликвидность+ROE)+(ROE+Левередж)+(Ликвидность+Левередж)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0.176839126919967</c:v>
              </c:pt>
              <c:pt idx="1">
                <c:v>0.17608173076923</c:v>
              </c:pt>
              <c:pt idx="2">
                <c:v>0.174111574349811</c:v>
              </c:pt>
              <c:pt idx="3">
                <c:v>0.16908693057489399</c:v>
              </c:pt>
              <c:pt idx="4">
                <c:v>0.16810258465237299</c:v>
              </c:pt>
              <c:pt idx="5">
                <c:v>0.17440499414748301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26944"/>
        <c:axId val="131441408"/>
      </c:lineChart>
      <c:catAx>
        <c:axId val="1314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1441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1441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1426944"/>
        <c:crosses val="autoZero"/>
        <c:crossBetween val="between"/>
      </c:valAx>
      <c:catAx>
        <c:axId val="131442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31448832"/>
        <c:crosses val="autoZero"/>
        <c:auto val="1"/>
        <c:lblAlgn val="ctr"/>
        <c:lblOffset val="100"/>
        <c:noMultiLvlLbl val="0"/>
      </c:catAx>
      <c:valAx>
        <c:axId val="131448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1442944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v>Сельское хозяйство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-1.65639344767021E-2</c:v>
              </c:pt>
            </c:numLit>
          </c:xVal>
          <c:yVal>
            <c:numLit>
              <c:formatCode>General</c:formatCode>
              <c:ptCount val="1"/>
              <c:pt idx="0">
                <c:v>2.6047132537886202</c:v>
              </c:pt>
            </c:numLit>
          </c:yVal>
          <c:bubbleSize>
            <c:numLit>
              <c:formatCode>General</c:formatCode>
              <c:ptCount val="1"/>
              <c:pt idx="0">
                <c:v>1.0529149482517699</c:v>
              </c:pt>
            </c:numLit>
          </c:bubbleSize>
          <c:bubble3D val="0"/>
        </c:ser>
        <c:ser>
          <c:idx val="2"/>
          <c:order val="1"/>
          <c:tx>
            <c:v>Промышленность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0.254069494737165</c:v>
              </c:pt>
            </c:numLit>
          </c:xVal>
          <c:yVal>
            <c:numLit>
              <c:formatCode>General</c:formatCode>
              <c:ptCount val="1"/>
              <c:pt idx="0">
                <c:v>0.80934888809810601</c:v>
              </c:pt>
            </c:numLit>
          </c:yVal>
          <c:bubbleSize>
            <c:numLit>
              <c:formatCode>General</c:formatCode>
              <c:ptCount val="1"/>
              <c:pt idx="0">
                <c:v>1.69562039782084</c:v>
              </c:pt>
            </c:numLit>
          </c:bubbleSize>
          <c:bubble3D val="0"/>
        </c:ser>
        <c:ser>
          <c:idx val="4"/>
          <c:order val="2"/>
          <c:tx>
            <c:v>Строительство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8.9901362067877702E-2</c:v>
              </c:pt>
            </c:numLit>
          </c:xVal>
          <c:yVal>
            <c:numLit>
              <c:formatCode>General</c:formatCode>
              <c:ptCount val="1"/>
              <c:pt idx="0">
                <c:v>8.0452704039633307</c:v>
              </c:pt>
            </c:numLit>
          </c:yVal>
          <c:bubbleSize>
            <c:numLit>
              <c:formatCode>General</c:formatCode>
              <c:ptCount val="1"/>
              <c:pt idx="0">
                <c:v>1.07279680543353</c:v>
              </c:pt>
            </c:numLit>
          </c:bubbleSize>
          <c:bubble3D val="0"/>
        </c:ser>
        <c:ser>
          <c:idx val="5"/>
          <c:order val="3"/>
          <c:tx>
            <c:v>Торговля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0.106002200661371</c:v>
              </c:pt>
            </c:numLit>
          </c:xVal>
          <c:yVal>
            <c:numLit>
              <c:formatCode>General</c:formatCode>
              <c:ptCount val="1"/>
              <c:pt idx="0">
                <c:v>2.6528197094935901</c:v>
              </c:pt>
            </c:numLit>
          </c:yVal>
          <c:bubbleSize>
            <c:numLit>
              <c:formatCode>General</c:formatCode>
              <c:ptCount val="1"/>
              <c:pt idx="0">
                <c:v>1.3437628753455899</c:v>
              </c:pt>
            </c:numLit>
          </c:bubbleSize>
          <c:bubble3D val="0"/>
        </c:ser>
        <c:ser>
          <c:idx val="6"/>
          <c:order val="4"/>
          <c:tx>
            <c:v>Гостиницы и рестораны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4.4294256988216901E-2</c:v>
              </c:pt>
            </c:numLit>
          </c:xVal>
          <c:yVal>
            <c:numLit>
              <c:formatCode>General</c:formatCode>
              <c:ptCount val="1"/>
              <c:pt idx="0">
                <c:v>1.90550177820036</c:v>
              </c:pt>
            </c:numLit>
          </c:yVal>
          <c:bubbleSize>
            <c:numLit>
              <c:formatCode>General</c:formatCode>
              <c:ptCount val="1"/>
              <c:pt idx="0">
                <c:v>1.20405745728692</c:v>
              </c:pt>
            </c:numLit>
          </c:bubbleSize>
          <c:bubble3D val="0"/>
        </c:ser>
        <c:ser>
          <c:idx val="7"/>
          <c:order val="5"/>
          <c:tx>
            <c:v>Транспорт и связь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Lit>
              <c:formatCode>General</c:formatCode>
              <c:ptCount val="1"/>
              <c:pt idx="0">
                <c:v>7.5577786260549201E-2</c:v>
              </c:pt>
            </c:numLit>
          </c:xVal>
          <c:yVal>
            <c:numLit>
              <c:formatCode>General</c:formatCode>
              <c:ptCount val="1"/>
              <c:pt idx="0">
                <c:v>1.1260980792801401</c:v>
              </c:pt>
            </c:numLit>
          </c:yVal>
          <c:bubbleSize>
            <c:numLit>
              <c:formatCode>General</c:formatCode>
              <c:ptCount val="1"/>
              <c:pt idx="0">
                <c:v>1.41890490611515</c:v>
              </c:pt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8"/>
          <c:order val="6"/>
          <c:tx>
            <c:v>Операции с недвижимым имуществом, аренда и предоставление услуг потребителям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1.22916754080424E-2</c:v>
              </c:pt>
            </c:numLit>
          </c:xVal>
          <c:yVal>
            <c:numLit>
              <c:formatCode>General</c:formatCode>
              <c:ptCount val="1"/>
              <c:pt idx="0">
                <c:v>11.906785597361401</c:v>
              </c:pt>
            </c:numLit>
          </c:yVal>
          <c:bubbleSize>
            <c:numLit>
              <c:formatCode>General</c:formatCode>
              <c:ptCount val="1"/>
              <c:pt idx="0">
                <c:v>1.00747556046433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131367680"/>
        <c:axId val="131369600"/>
      </c:bubbleChart>
      <c:valAx>
        <c:axId val="131367680"/>
        <c:scaling>
          <c:orientation val="minMax"/>
          <c:max val="0.27700000000000002"/>
          <c:min val="-3.2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ROA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1369600"/>
        <c:crossesAt val="-5"/>
        <c:crossBetween val="midCat"/>
      </c:valAx>
      <c:valAx>
        <c:axId val="13136960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Leverage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1367680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strRef>
              <c:f>'График 3.1.2.7'!#REF!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3.1.2.7'!#REF!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'График 3.1.2.7'!#REF!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'D:\DOCUME~1\FS_NAT~1\LOCALS~1\Temp\notes6030C8\[Вязкость.xls]usd_tod_sell_last'!#ССЫЛКА!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'D:\DOCUME~1\FS_NAT~1\LOCALS~1\Temp\notes6030C8\[Вязкость.xls]usd_tod_sell_last'!#ССЫЛКА!</c:f>
              <c:numCache>
                <c:formatCode>General</c:formatCode>
                <c:ptCount val="1"/>
                <c:pt idx="0">
                  <c:v>-3.8216194624834013E-2</c:v>
                </c:pt>
              </c:numCache>
            </c:numRef>
          </c:xVal>
          <c:yVal>
            <c:numRef>
              <c:f>'D:\DOCUME~1\FS_NAT~1\LOCALS~1\Temp\notes6030C8\[Вязкость.xls]usd_tod_sell_last'!#ССЫЛКА!</c:f>
              <c:numCache>
                <c:formatCode>General</c:formatCode>
                <c:ptCount val="1"/>
                <c:pt idx="0">
                  <c:v>4.3860291384217041</c:v>
                </c:pt>
              </c:numCache>
            </c:numRef>
          </c:yVal>
          <c:bubbleSize>
            <c:numRef>
              <c:f>'D:\DOCUME~1\FS_NAT~1\LOCALS~1\Temp\notes6030C8\[Вязкость.xls]usd_tod_sell_last'!#ССЫЛКА!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ser>
          <c:idx val="4"/>
          <c:order val="4"/>
          <c:tx>
            <c:strRef>
              <c:f>'График 3.1.2.7'!#REF!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ser>
          <c:idx val="5"/>
          <c:order val="5"/>
          <c:tx>
            <c:strRef>
              <c:f>'График 3.1.2.7'!#REF!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ser>
          <c:idx val="6"/>
          <c:order val="6"/>
          <c:tx>
            <c:strRef>
              <c:f>'График 3.1.2.7'!#REF!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'График 3.1.2.7'!#REF!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33525504"/>
        <c:axId val="133527424"/>
      </c:bubbleChart>
      <c:valAx>
        <c:axId val="133525504"/>
        <c:scaling>
          <c:orientation val="minMax"/>
          <c:max val="0.5"/>
          <c:min val="-0.6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ROE</a:t>
                </a:r>
              </a:p>
            </c:rich>
          </c:tx>
          <c:layout>
            <c:manualLayout>
              <c:xMode val="edge"/>
              <c:yMode val="edge"/>
              <c:x val="0.49438300549509967"/>
              <c:y val="0.7344262498161181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527424"/>
        <c:crosses val="autoZero"/>
        <c:crossBetween val="midCat"/>
      </c:valAx>
      <c:valAx>
        <c:axId val="133527424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Leverage</a:t>
                </a:r>
              </a:p>
            </c:rich>
          </c:tx>
          <c:layout>
            <c:manualLayout>
              <c:xMode val="edge"/>
              <c:yMode val="edge"/>
              <c:x val="9.3632958801498131E-3"/>
              <c:y val="0.308196873620885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52550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v>Cредняя задолженность перед банками на 1 предпрятие, тыс. тг.</c:v>
          </c:tx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71373"/>
                    <a:invGamma/>
                  </a:srgbClr>
                </a:gs>
              </a:gsLst>
              <a:lin ang="5400000" scaled="1"/>
            </a:gra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632105.04685714201</c:v>
              </c:pt>
              <c:pt idx="1">
                <c:v>564720.53356086405</c:v>
              </c:pt>
              <c:pt idx="2">
                <c:v>468060.39452679502</c:v>
              </c:pt>
              <c:pt idx="3">
                <c:v>608430.03529411706</c:v>
              </c:pt>
              <c:pt idx="4">
                <c:v>542103.76162097603</c:v>
              </c:pt>
              <c:pt idx="5">
                <c:v>487530.81767337699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42432"/>
        <c:axId val="133843968"/>
      </c:barChart>
      <c:lineChart>
        <c:grouping val="standard"/>
        <c:varyColors val="0"/>
        <c:ser>
          <c:idx val="0"/>
          <c:order val="0"/>
          <c:tx>
            <c:v>Задолженность перед банками по группе_Ликвидность+ROE+Левередж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2.7311504949212102E-2</c:v>
              </c:pt>
              <c:pt idx="1">
                <c:v>1.3849754510557101E-2</c:v>
              </c:pt>
              <c:pt idx="2">
                <c:v>9.4691959274853105E-3</c:v>
              </c:pt>
              <c:pt idx="3">
                <c:v>2.29542903337593E-2</c:v>
              </c:pt>
              <c:pt idx="4">
                <c:v>2.5283111889928801E-2</c:v>
              </c:pt>
              <c:pt idx="5">
                <c:v>1.01805071040659E-2</c:v>
              </c:pt>
            </c:numLit>
          </c:val>
          <c:smooth val="0"/>
        </c:ser>
        <c:ser>
          <c:idx val="1"/>
          <c:order val="1"/>
          <c:tx>
            <c:v>Задолженность по группе_(Ликвидность+ROE)+(ROE+Левередж)+(Ликвидность+Левередж)</c:v>
          </c:tx>
          <c:spPr>
            <a:ln w="381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0.16397154260893501</c:v>
              </c:pt>
              <c:pt idx="1">
                <c:v>0.142704111878003</c:v>
              </c:pt>
              <c:pt idx="2">
                <c:v>0.119303159560835</c:v>
              </c:pt>
              <c:pt idx="3">
                <c:v>0.141895135635495</c:v>
              </c:pt>
              <c:pt idx="4">
                <c:v>0.125105777584609</c:v>
              </c:pt>
              <c:pt idx="5">
                <c:v>0.11391244108803</c:v>
              </c:pt>
            </c:numLit>
          </c:val>
          <c:smooth val="0"/>
        </c:ser>
        <c:ser>
          <c:idx val="2"/>
          <c:order val="2"/>
          <c:tx>
            <c:v>Количество предприятий по группе_Ликвидность+ROE+Левередж </c:v>
          </c:tx>
          <c:spPr>
            <a:ln w="38100">
              <a:solidFill>
                <a:srgbClr val="CCFF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3.0517380759902901E-2</c:v>
              </c:pt>
              <c:pt idx="1">
                <c:v>2.1634615384615301E-2</c:v>
              </c:pt>
              <c:pt idx="2">
                <c:v>2.2433988485209298E-2</c:v>
              </c:pt>
              <c:pt idx="3">
                <c:v>2.4865725084543301E-2</c:v>
              </c:pt>
              <c:pt idx="4">
                <c:v>3.2859146463634401E-2</c:v>
              </c:pt>
              <c:pt idx="5">
                <c:v>2.7506827936012401E-2</c:v>
              </c:pt>
            </c:numLit>
          </c:val>
          <c:smooth val="0"/>
        </c:ser>
        <c:ser>
          <c:idx val="3"/>
          <c:order val="3"/>
          <c:tx>
            <c:v>Количество предприятий по группе_(Ликвидность+ROE)+(ROE+Левередж)+(Ликвидность+Левередж)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Lit>
              <c:ptCount val="6"/>
              <c:pt idx="0">
                <c:v>2009_1</c:v>
              </c:pt>
              <c:pt idx="1">
                <c:v>2009_2</c:v>
              </c:pt>
              <c:pt idx="2">
                <c:v>2009_3</c:v>
              </c:pt>
              <c:pt idx="3">
                <c:v>2009_4</c:v>
              </c:pt>
              <c:pt idx="4">
                <c:v>2010_1</c:v>
              </c:pt>
              <c:pt idx="5">
                <c:v>2010_2</c:v>
              </c:pt>
            </c:strLit>
          </c:cat>
          <c:val>
            <c:numLit>
              <c:formatCode>General</c:formatCode>
              <c:ptCount val="6"/>
              <c:pt idx="0">
                <c:v>0.176839126919967</c:v>
              </c:pt>
              <c:pt idx="1">
                <c:v>0.17608173076923</c:v>
              </c:pt>
              <c:pt idx="2">
                <c:v>0.174111574349811</c:v>
              </c:pt>
              <c:pt idx="3">
                <c:v>0.16908693057489399</c:v>
              </c:pt>
              <c:pt idx="4">
                <c:v>0.16810258465237299</c:v>
              </c:pt>
              <c:pt idx="5">
                <c:v>0.17440499414748301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30528"/>
        <c:axId val="133840896"/>
      </c:lineChart>
      <c:catAx>
        <c:axId val="13383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384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8408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3830528"/>
        <c:crosses val="autoZero"/>
        <c:crossBetween val="between"/>
      </c:valAx>
      <c:catAx>
        <c:axId val="133842432"/>
        <c:scaling>
          <c:orientation val="minMax"/>
        </c:scaling>
        <c:delete val="1"/>
        <c:axPos val="b"/>
        <c:majorTickMark val="out"/>
        <c:minorTickMark val="none"/>
        <c:tickLblPos val="nextTo"/>
        <c:crossAx val="133843968"/>
        <c:crosses val="autoZero"/>
        <c:auto val="1"/>
        <c:lblAlgn val="ctr"/>
        <c:lblOffset val="100"/>
        <c:noMultiLvlLbl val="0"/>
      </c:catAx>
      <c:valAx>
        <c:axId val="133843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3842432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ubbleChart>
        <c:varyColors val="0"/>
        <c:ser>
          <c:idx val="0"/>
          <c:order val="0"/>
          <c:tx>
            <c:v>Сельское хозяйство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-1.65639344767021E-2</c:v>
              </c:pt>
            </c:numLit>
          </c:xVal>
          <c:yVal>
            <c:numLit>
              <c:formatCode>General</c:formatCode>
              <c:ptCount val="1"/>
              <c:pt idx="0">
                <c:v>2.6047132537886202</c:v>
              </c:pt>
            </c:numLit>
          </c:yVal>
          <c:bubbleSize>
            <c:numLit>
              <c:formatCode>General</c:formatCode>
              <c:ptCount val="1"/>
              <c:pt idx="0">
                <c:v>1.0529149482517699</c:v>
              </c:pt>
            </c:numLit>
          </c:bubbleSize>
          <c:bubble3D val="0"/>
        </c:ser>
        <c:ser>
          <c:idx val="2"/>
          <c:order val="1"/>
          <c:tx>
            <c:v>Промышленность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0.254069494737165</c:v>
              </c:pt>
            </c:numLit>
          </c:xVal>
          <c:yVal>
            <c:numLit>
              <c:formatCode>General</c:formatCode>
              <c:ptCount val="1"/>
              <c:pt idx="0">
                <c:v>0.80934888809810601</c:v>
              </c:pt>
            </c:numLit>
          </c:yVal>
          <c:bubbleSize>
            <c:numLit>
              <c:formatCode>General</c:formatCode>
              <c:ptCount val="1"/>
              <c:pt idx="0">
                <c:v>1.69562039782084</c:v>
              </c:pt>
            </c:numLit>
          </c:bubbleSize>
          <c:bubble3D val="0"/>
        </c:ser>
        <c:ser>
          <c:idx val="4"/>
          <c:order val="2"/>
          <c:tx>
            <c:v>Строительство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8.9901362067877702E-2</c:v>
              </c:pt>
            </c:numLit>
          </c:xVal>
          <c:yVal>
            <c:numLit>
              <c:formatCode>General</c:formatCode>
              <c:ptCount val="1"/>
              <c:pt idx="0">
                <c:v>8.0452704039633307</c:v>
              </c:pt>
            </c:numLit>
          </c:yVal>
          <c:bubbleSize>
            <c:numLit>
              <c:formatCode>General</c:formatCode>
              <c:ptCount val="1"/>
              <c:pt idx="0">
                <c:v>1.07279680543353</c:v>
              </c:pt>
            </c:numLit>
          </c:bubbleSize>
          <c:bubble3D val="0"/>
        </c:ser>
        <c:ser>
          <c:idx val="5"/>
          <c:order val="3"/>
          <c:tx>
            <c:v>Торговля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0.106002200661371</c:v>
              </c:pt>
            </c:numLit>
          </c:xVal>
          <c:yVal>
            <c:numLit>
              <c:formatCode>General</c:formatCode>
              <c:ptCount val="1"/>
              <c:pt idx="0">
                <c:v>2.6528197094935901</c:v>
              </c:pt>
            </c:numLit>
          </c:yVal>
          <c:bubbleSize>
            <c:numLit>
              <c:formatCode>General</c:formatCode>
              <c:ptCount val="1"/>
              <c:pt idx="0">
                <c:v>1.3437628753455899</c:v>
              </c:pt>
            </c:numLit>
          </c:bubbleSize>
          <c:bubble3D val="0"/>
        </c:ser>
        <c:ser>
          <c:idx val="6"/>
          <c:order val="4"/>
          <c:tx>
            <c:v>Гостиницы и рестораны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4.4294256988216901E-2</c:v>
              </c:pt>
            </c:numLit>
          </c:xVal>
          <c:yVal>
            <c:numLit>
              <c:formatCode>General</c:formatCode>
              <c:ptCount val="1"/>
              <c:pt idx="0">
                <c:v>1.90550177820036</c:v>
              </c:pt>
            </c:numLit>
          </c:yVal>
          <c:bubbleSize>
            <c:numLit>
              <c:formatCode>General</c:formatCode>
              <c:ptCount val="1"/>
              <c:pt idx="0">
                <c:v>1.20405745728692</c:v>
              </c:pt>
            </c:numLit>
          </c:bubbleSize>
          <c:bubble3D val="0"/>
        </c:ser>
        <c:ser>
          <c:idx val="7"/>
          <c:order val="5"/>
          <c:tx>
            <c:v>Транспорт и связь</c:v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Lit>
              <c:formatCode>General</c:formatCode>
              <c:ptCount val="1"/>
              <c:pt idx="0">
                <c:v>7.5577786260549201E-2</c:v>
              </c:pt>
            </c:numLit>
          </c:xVal>
          <c:yVal>
            <c:numLit>
              <c:formatCode>General</c:formatCode>
              <c:ptCount val="1"/>
              <c:pt idx="0">
                <c:v>1.1260980792801401</c:v>
              </c:pt>
            </c:numLit>
          </c:yVal>
          <c:bubbleSize>
            <c:numLit>
              <c:formatCode>General</c:formatCode>
              <c:ptCount val="1"/>
              <c:pt idx="0">
                <c:v>1.41890490611515</c:v>
              </c:pt>
            </c:numLit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8"/>
          <c:order val="6"/>
          <c:tx>
            <c:v>Операции с недвижимым имуществом, аренда и предоставление услуг потребителям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Lit>
              <c:formatCode>General</c:formatCode>
              <c:ptCount val="1"/>
              <c:pt idx="0">
                <c:v>1.22916754080424E-2</c:v>
              </c:pt>
            </c:numLit>
          </c:xVal>
          <c:yVal>
            <c:numLit>
              <c:formatCode>General</c:formatCode>
              <c:ptCount val="1"/>
              <c:pt idx="0">
                <c:v>11.906785597361401</c:v>
              </c:pt>
            </c:numLit>
          </c:yVal>
          <c:bubbleSize>
            <c:numLit>
              <c:formatCode>General</c:formatCode>
              <c:ptCount val="1"/>
              <c:pt idx="0">
                <c:v>1.00747556046433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133640192"/>
        <c:axId val="133642112"/>
      </c:bubbleChart>
      <c:valAx>
        <c:axId val="133640192"/>
        <c:scaling>
          <c:orientation val="minMax"/>
          <c:max val="0.27700000000000002"/>
          <c:min val="-3.2000000000000001E-2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ROA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3642112"/>
        <c:crossesAt val="-5"/>
        <c:crossBetween val="midCat"/>
      </c:valAx>
      <c:valAx>
        <c:axId val="13364211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Leverage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33640192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86136401540808E-2"/>
          <c:y val="6.2500211928344485E-2"/>
          <c:w val="0.80864360018727532"/>
          <c:h val="0.57639084333917689"/>
        </c:manualLayout>
      </c:layout>
      <c:bubbleChart>
        <c:varyColors val="0"/>
        <c:ser>
          <c:idx val="7"/>
          <c:order val="0"/>
          <c:tx>
            <c:strRef>
              <c:f>'График 3.1.2.7'!$B$10</c:f>
              <c:strCache>
                <c:ptCount val="1"/>
                <c:pt idx="0">
                  <c:v>Транспорт и связь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3.1.2.7'!$C$10</c:f>
              <c:numCache>
                <c:formatCode>0.00</c:formatCode>
                <c:ptCount val="1"/>
                <c:pt idx="0">
                  <c:v>-4.1786774098759807</c:v>
                </c:pt>
              </c:numCache>
            </c:numRef>
          </c:xVal>
          <c:yVal>
            <c:numRef>
              <c:f>'График 3.1.2.7'!$D$10</c:f>
              <c:numCache>
                <c:formatCode>0.00</c:formatCode>
                <c:ptCount val="1"/>
                <c:pt idx="0">
                  <c:v>5.1525047540496614</c:v>
                </c:pt>
              </c:numCache>
            </c:numRef>
          </c:yVal>
          <c:bubbleSize>
            <c:numRef>
              <c:f>'График 3.1.2.7'!$E$10</c:f>
              <c:numCache>
                <c:formatCode>0.00%</c:formatCode>
                <c:ptCount val="1"/>
                <c:pt idx="0">
                  <c:v>0.7911756190610999</c:v>
                </c:pt>
              </c:numCache>
            </c:numRef>
          </c:bubbleSize>
          <c:bubble3D val="0"/>
        </c:ser>
        <c:ser>
          <c:idx val="3"/>
          <c:order val="1"/>
          <c:tx>
            <c:strRef>
              <c:f>'График 3.1.2.7'!$B$9</c:f>
              <c:strCache>
                <c:ptCount val="1"/>
                <c:pt idx="0">
                  <c:v>Торговля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3.1.2.7'!$C$9</c:f>
              <c:numCache>
                <c:formatCode>0.00</c:formatCode>
                <c:ptCount val="1"/>
                <c:pt idx="0">
                  <c:v>-1.8294234501996707</c:v>
                </c:pt>
              </c:numCache>
            </c:numRef>
          </c:xVal>
          <c:yVal>
            <c:numRef>
              <c:f>'График 3.1.2.7'!$D$9</c:f>
              <c:numCache>
                <c:formatCode>0.00</c:formatCode>
                <c:ptCount val="1"/>
                <c:pt idx="0">
                  <c:v>0.31763534981884028</c:v>
                </c:pt>
              </c:numCache>
            </c:numRef>
          </c:yVal>
          <c:bubbleSize>
            <c:numRef>
              <c:f>'График 3.1.2.7'!$E$9</c:f>
              <c:numCache>
                <c:formatCode>0.00%</c:formatCode>
                <c:ptCount val="1"/>
                <c:pt idx="0">
                  <c:v>0.14640233486580956</c:v>
                </c:pt>
              </c:numCache>
            </c:numRef>
          </c:bubbleSize>
          <c:bubble3D val="0"/>
        </c:ser>
        <c:ser>
          <c:idx val="4"/>
          <c:order val="2"/>
          <c:tx>
            <c:strRef>
              <c:f>'График 3.1.2.7'!$B$11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 i="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3.1.2.7'!$C$11</c:f>
              <c:numCache>
                <c:formatCode>0.00</c:formatCode>
                <c:ptCount val="1"/>
                <c:pt idx="0">
                  <c:v>-1.269208716279993</c:v>
                </c:pt>
              </c:numCache>
            </c:numRef>
          </c:xVal>
          <c:yVal>
            <c:numRef>
              <c:f>'График 3.1.2.7'!$D$11</c:f>
              <c:numCache>
                <c:formatCode>0.00</c:formatCode>
                <c:ptCount val="1"/>
                <c:pt idx="0">
                  <c:v>0.51542825983557783</c:v>
                </c:pt>
              </c:numCache>
            </c:numRef>
          </c:yVal>
          <c:bubbleSize>
            <c:numRef>
              <c:f>'График 3.1.2.7'!$E$11</c:f>
              <c:numCache>
                <c:formatCode>0.00%</c:formatCode>
                <c:ptCount val="1"/>
                <c:pt idx="0">
                  <c:v>0.26045015251460124</c:v>
                </c:pt>
              </c:numCache>
            </c:numRef>
          </c:bubbleSize>
          <c:bubble3D val="0"/>
        </c:ser>
        <c:ser>
          <c:idx val="6"/>
          <c:order val="3"/>
          <c:tx>
            <c:strRef>
              <c:f>'График 3.1.2.7'!$B$13</c:f>
              <c:strCache>
                <c:ptCount val="1"/>
                <c:pt idx="0">
                  <c:v>Прочие юридические лица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3.1.2.7'!$C$13</c:f>
              <c:numCache>
                <c:formatCode>0.00</c:formatCode>
                <c:ptCount val="1"/>
                <c:pt idx="0">
                  <c:v>-0.27342312438033822</c:v>
                </c:pt>
              </c:numCache>
            </c:numRef>
          </c:xVal>
          <c:yVal>
            <c:numRef>
              <c:f>'График 3.1.2.7'!$D$13</c:f>
              <c:numCache>
                <c:formatCode>0.00</c:formatCode>
                <c:ptCount val="1"/>
                <c:pt idx="0">
                  <c:v>0.9424972158844751</c:v>
                </c:pt>
              </c:numCache>
            </c:numRef>
          </c:yVal>
          <c:bubbleSize>
            <c:numRef>
              <c:f>'График 3.1.2.7'!$E$13</c:f>
              <c:numCache>
                <c:formatCode>0.00%</c:formatCode>
                <c:ptCount val="1"/>
                <c:pt idx="0">
                  <c:v>0.42446330424138495</c:v>
                </c:pt>
              </c:numCache>
            </c:numRef>
          </c:bubbleSize>
          <c:bubble3D val="0"/>
        </c:ser>
        <c:ser>
          <c:idx val="1"/>
          <c:order val="4"/>
          <c:tx>
            <c:strRef>
              <c:f>'График 3.1.2.7'!$B$6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3.1.2.7'!$C$6</c:f>
              <c:numCache>
                <c:formatCode>0.00</c:formatCode>
                <c:ptCount val="1"/>
                <c:pt idx="0">
                  <c:v>9.2108189755859493E-2</c:v>
                </c:pt>
              </c:numCache>
            </c:numRef>
          </c:xVal>
          <c:yVal>
            <c:numRef>
              <c:f>'График 3.1.2.7'!$D$6</c:f>
              <c:numCache>
                <c:formatCode>0.00</c:formatCode>
                <c:ptCount val="1"/>
                <c:pt idx="0">
                  <c:v>4.7125291472566255</c:v>
                </c:pt>
              </c:numCache>
            </c:numRef>
          </c:yVal>
          <c:bubbleSize>
            <c:numRef>
              <c:f>'График 3.1.2.7'!$E$6</c:f>
              <c:numCache>
                <c:formatCode>0.00%</c:formatCode>
                <c:ptCount val="1"/>
                <c:pt idx="0">
                  <c:v>0.43150323256077899</c:v>
                </c:pt>
              </c:numCache>
            </c:numRef>
          </c:bubbleSize>
          <c:bubble3D val="0"/>
        </c:ser>
        <c:ser>
          <c:idx val="2"/>
          <c:order val="5"/>
          <c:tx>
            <c:strRef>
              <c:f>'График 3.1.2.7'!$B$7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3.1.2.7'!$C$7</c:f>
              <c:numCache>
                <c:formatCode>0.00</c:formatCode>
                <c:ptCount val="1"/>
                <c:pt idx="0">
                  <c:v>-0.48313045192783621</c:v>
                </c:pt>
              </c:numCache>
            </c:numRef>
          </c:xVal>
          <c:yVal>
            <c:numRef>
              <c:f>'График 3.1.2.7'!$D$7</c:f>
              <c:numCache>
                <c:formatCode>0.00</c:formatCode>
                <c:ptCount val="1"/>
                <c:pt idx="0">
                  <c:v>0.53590460277376728</c:v>
                </c:pt>
              </c:numCache>
            </c:numRef>
          </c:yVal>
          <c:bubbleSize>
            <c:numRef>
              <c:f>'График 3.1.2.7'!$E$7</c:f>
              <c:numCache>
                <c:formatCode>0.00%</c:formatCode>
                <c:ptCount val="1"/>
                <c:pt idx="0">
                  <c:v>0.19207963516741866</c:v>
                </c:pt>
              </c:numCache>
            </c:numRef>
          </c:bubbleSize>
          <c:bubble3D val="0"/>
        </c:ser>
        <c:ser>
          <c:idx val="5"/>
          <c:order val="6"/>
          <c:tx>
            <c:strRef>
              <c:f>'График 3.1.2.7'!$B$12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3.1.2.7'!$C$12</c:f>
              <c:numCache>
                <c:formatCode>0.00</c:formatCode>
                <c:ptCount val="1"/>
                <c:pt idx="0">
                  <c:v>0.22588730718228128</c:v>
                </c:pt>
              </c:numCache>
            </c:numRef>
          </c:xVal>
          <c:yVal>
            <c:numRef>
              <c:f>'График 3.1.2.7'!$D$12</c:f>
              <c:numCache>
                <c:formatCode>0.00</c:formatCode>
                <c:ptCount val="1"/>
                <c:pt idx="0">
                  <c:v>1.2934620812337192</c:v>
                </c:pt>
              </c:numCache>
            </c:numRef>
          </c:yVal>
          <c:bubbleSize>
            <c:numRef>
              <c:f>'График 3.1.2.7'!$E$12</c:f>
              <c:numCache>
                <c:formatCode>0.00%</c:formatCode>
                <c:ptCount val="1"/>
                <c:pt idx="0">
                  <c:v>0.25217596898064226</c:v>
                </c:pt>
              </c:numCache>
            </c:numRef>
          </c:bubbleSize>
          <c:bubble3D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133711744"/>
        <c:axId val="133722112"/>
      </c:bubbleChart>
      <c:valAx>
        <c:axId val="133711744"/>
        <c:scaling>
          <c:orientation val="minMax"/>
          <c:max val="0.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Подверженность валютному риску</a:t>
                </a:r>
              </a:p>
            </c:rich>
          </c:tx>
          <c:layout>
            <c:manualLayout>
              <c:xMode val="edge"/>
              <c:yMode val="edge"/>
              <c:x val="0.30864266309968696"/>
              <c:y val="0.7187525419912324"/>
            </c:manualLayout>
          </c:layout>
          <c:overlay val="0"/>
        </c:title>
        <c:numFmt formatCode="#,##0.0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722112"/>
        <c:crosses val="autoZero"/>
        <c:crossBetween val="midCat"/>
      </c:valAx>
      <c:valAx>
        <c:axId val="13372211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Текущая валютная ликвидность</a:t>
                </a:r>
              </a:p>
            </c:rich>
          </c:tx>
          <c:layout>
            <c:manualLayout>
              <c:xMode val="edge"/>
              <c:yMode val="edge"/>
              <c:x val="0.94238886513966835"/>
              <c:y val="7.9861518650651234E-2"/>
            </c:manualLayout>
          </c:layout>
          <c:overlay val="0"/>
        </c:title>
        <c:numFmt formatCode="0.0" sourceLinked="0"/>
        <c:majorTickMark val="cross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71174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7037016607600053E-2"/>
          <c:y val="0.7951413311941905"/>
          <c:w val="0.93004307036051315"/>
          <c:h val="0.1944452653874030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marker>
            <c:symbol val="none"/>
          </c:marker>
          <c:cat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69472"/>
        <c:axId val="133779456"/>
      </c:lineChart>
      <c:lineChart>
        <c:grouping val="standard"/>
        <c:varyColors val="0"/>
        <c:ser>
          <c:idx val="0"/>
          <c:order val="0"/>
          <c:tx>
            <c:strRef>
              <c:f>'E:\ОТЧЕТ\Отчет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marker>
            <c:symbol val="none"/>
          </c:marker>
          <c:cat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80992"/>
        <c:axId val="133782528"/>
      </c:lineChart>
      <c:catAx>
        <c:axId val="13376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779456"/>
        <c:crosses val="autoZero"/>
        <c:auto val="1"/>
        <c:lblAlgn val="ctr"/>
        <c:lblOffset val="100"/>
        <c:tickLblSkip val="1"/>
        <c:noMultiLvlLbl val="0"/>
      </c:catAx>
      <c:valAx>
        <c:axId val="133779456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lgDash"/>
            </a:ln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769472"/>
        <c:crosses val="autoZero"/>
        <c:crossBetween val="between"/>
        <c:majorUnit val="20"/>
      </c:valAx>
      <c:catAx>
        <c:axId val="133780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782528"/>
        <c:crosses val="autoZero"/>
        <c:auto val="1"/>
        <c:lblAlgn val="ctr"/>
        <c:lblOffset val="100"/>
        <c:noMultiLvlLbl val="0"/>
      </c:catAx>
      <c:valAx>
        <c:axId val="133782528"/>
        <c:scaling>
          <c:orientation val="minMax"/>
          <c:max val="5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3780992"/>
        <c:crosses val="max"/>
        <c:crossBetween val="between"/>
        <c:majorUnit val="10"/>
      </c:valAx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'E:\ОТЧЕТ\Отчет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15104"/>
        <c:axId val="134416640"/>
      </c:lineChart>
      <c:lineChart>
        <c:grouping val="standard"/>
        <c:varyColors val="0"/>
        <c:ser>
          <c:idx val="0"/>
          <c:order val="0"/>
          <c:tx>
            <c:strRef>
              <c:f>'E:\ОТЧЕТ\Отчет о финстаб_2008\[KASE-base.xls]Indicators'!#ССЫЛКА!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'E:\ОТЧЕТ\Отчет о финстаб_2008\[KASE-base.xls]Indicators'!#ССЫЛКА!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27008"/>
        <c:axId val="134428544"/>
      </c:lineChart>
      <c:catAx>
        <c:axId val="13441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-54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1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416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333333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15104"/>
        <c:crosses val="autoZero"/>
        <c:crossBetween val="between"/>
        <c:majorUnit val="20"/>
        <c:dispUnits>
          <c:builtInUnit val="hundreds"/>
        </c:dispUnits>
      </c:valAx>
      <c:catAx>
        <c:axId val="13442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428544"/>
        <c:crosses val="autoZero"/>
        <c:auto val="1"/>
        <c:lblAlgn val="ctr"/>
        <c:lblOffset val="100"/>
        <c:noMultiLvlLbl val="0"/>
      </c:catAx>
      <c:valAx>
        <c:axId val="134428544"/>
        <c:scaling>
          <c:orientation val="minMax"/>
          <c:max val="50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27008"/>
        <c:crosses val="max"/>
        <c:crossBetween val="between"/>
        <c:majorUnit val="10"/>
        <c:dispUnits>
          <c:builtInUnit val="hundreds"/>
        </c:dispUnits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60726449940764"/>
          <c:y val="5.5762081784386616E-2"/>
          <c:w val="0.774554415625889"/>
          <c:h val="0.55714034360663367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3.1.2.8'!$B$8</c:f>
              <c:strCache>
                <c:ptCount val="1"/>
                <c:pt idx="0">
                  <c:v>Отношение потребления к располагаемому доходу домохозяйств (правая ось)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'График 3.1.2.8'!$C$4:$Q$4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'График 3.1.2.8'!$C$8:$Q$8</c:f>
              <c:numCache>
                <c:formatCode>_-* #,##0.0_р_._-;\-* #,##0.0_р_._-;_-* "-"??_р_._-;_-@_-</c:formatCode>
                <c:ptCount val="15"/>
                <c:pt idx="0">
                  <c:v>85.237972234462291</c:v>
                </c:pt>
                <c:pt idx="1">
                  <c:v>79.945768625443236</c:v>
                </c:pt>
                <c:pt idx="2">
                  <c:v>82.416019852734735</c:v>
                </c:pt>
                <c:pt idx="3">
                  <c:v>87.15115108102664</c:v>
                </c:pt>
                <c:pt idx="4">
                  <c:v>84.272326871426202</c:v>
                </c:pt>
                <c:pt idx="5">
                  <c:v>78.700529502630985</c:v>
                </c:pt>
                <c:pt idx="6">
                  <c:v>88.493417098316655</c:v>
                </c:pt>
                <c:pt idx="7">
                  <c:v>92.794206032107226</c:v>
                </c:pt>
                <c:pt idx="8">
                  <c:v>94.183952415460666</c:v>
                </c:pt>
                <c:pt idx="9">
                  <c:v>93.548752095841238</c:v>
                </c:pt>
                <c:pt idx="10">
                  <c:v>96.322870818926916</c:v>
                </c:pt>
                <c:pt idx="11">
                  <c:v>98.326412793479761</c:v>
                </c:pt>
                <c:pt idx="12">
                  <c:v>96.639822714964495</c:v>
                </c:pt>
                <c:pt idx="13">
                  <c:v>89.759841529753032</c:v>
                </c:pt>
                <c:pt idx="14">
                  <c:v>91.457680711384896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64640"/>
        <c:axId val="134466176"/>
      </c:barChart>
      <c:lineChart>
        <c:grouping val="standard"/>
        <c:varyColors val="0"/>
        <c:ser>
          <c:idx val="0"/>
          <c:order val="0"/>
          <c:tx>
            <c:strRef>
              <c:f>'График 3.1.2.8'!$B$5</c:f>
              <c:strCache>
                <c:ptCount val="1"/>
                <c:pt idx="0">
                  <c:v>Темп прироста долга домохозяйств, год к году</c:v>
                </c:pt>
              </c:strCache>
            </c:strRef>
          </c:tx>
          <c:spPr>
            <a:ln w="508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'График 3.1.2.8'!$C$4:$Q$4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'График 3.1.2.8'!$C$5:$Q$5</c:f>
              <c:numCache>
                <c:formatCode>_-* #,##0.0_р_._-;\-* #,##0.0_р_._-;_-* "-"??_р_._-;_-@_-</c:formatCode>
                <c:ptCount val="15"/>
                <c:pt idx="0">
                  <c:v>0.22570598331887481</c:v>
                </c:pt>
                <c:pt idx="1">
                  <c:v>-2.5914924673940334</c:v>
                </c:pt>
                <c:pt idx="2">
                  <c:v>-2.7956521248263613</c:v>
                </c:pt>
                <c:pt idx="3">
                  <c:v>-4.5701206355380037</c:v>
                </c:pt>
                <c:pt idx="4">
                  <c:v>-12.134594729030852</c:v>
                </c:pt>
                <c:pt idx="5">
                  <c:v>-10.850236279341971</c:v>
                </c:pt>
                <c:pt idx="6">
                  <c:v>-8.6920940385737566</c:v>
                </c:pt>
                <c:pt idx="7">
                  <c:v>-5.3511662238012434</c:v>
                </c:pt>
                <c:pt idx="8">
                  <c:v>-2.4121955812188389</c:v>
                </c:pt>
                <c:pt idx="9">
                  <c:v>3.8134032760958547</c:v>
                </c:pt>
                <c:pt idx="10">
                  <c:v>2.8660456940577745</c:v>
                </c:pt>
                <c:pt idx="11">
                  <c:v>8.6699837663844193</c:v>
                </c:pt>
                <c:pt idx="12">
                  <c:v>10.287277448475578</c:v>
                </c:pt>
                <c:pt idx="13">
                  <c:v>8.7949261788837703</c:v>
                </c:pt>
                <c:pt idx="14">
                  <c:v>16.354161327649308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3.1.2.8'!$B$6</c:f>
              <c:strCache>
                <c:ptCount val="1"/>
                <c:pt idx="0">
                  <c:v>Темп прироста располагаемого дохода домохозяйств, год к году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3.1.2.8'!$C$4:$Q$4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'График 3.1.2.8'!$C$6:$Q$6</c:f>
              <c:numCache>
                <c:formatCode>_-* #,##0.0_р_._-;\-* #,##0.0_р_._-;_-* "-"??_р_._-;_-@_-</c:formatCode>
                <c:ptCount val="15"/>
                <c:pt idx="0">
                  <c:v>26.474800513153966</c:v>
                </c:pt>
                <c:pt idx="1">
                  <c:v>23.974076603553101</c:v>
                </c:pt>
                <c:pt idx="2">
                  <c:v>19.168100806974081</c:v>
                </c:pt>
                <c:pt idx="3">
                  <c:v>14.58537837321434</c:v>
                </c:pt>
                <c:pt idx="4">
                  <c:v>12.66682281034393</c:v>
                </c:pt>
                <c:pt idx="5">
                  <c:v>12.452717157351429</c:v>
                </c:pt>
                <c:pt idx="6">
                  <c:v>15.443578446918082</c:v>
                </c:pt>
                <c:pt idx="7">
                  <c:v>17.414962530183573</c:v>
                </c:pt>
                <c:pt idx="8">
                  <c:v>20.652304550243386</c:v>
                </c:pt>
                <c:pt idx="9">
                  <c:v>17.062825121724103</c:v>
                </c:pt>
                <c:pt idx="10">
                  <c:v>15.148754751818132</c:v>
                </c:pt>
                <c:pt idx="11">
                  <c:v>7.8636893133070487</c:v>
                </c:pt>
                <c:pt idx="12">
                  <c:v>5.3776473396296467</c:v>
                </c:pt>
                <c:pt idx="13">
                  <c:v>10.776733897095681</c:v>
                </c:pt>
                <c:pt idx="14">
                  <c:v>13.628995817088537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3.1.2.8'!$B$7</c:f>
              <c:strCache>
                <c:ptCount val="1"/>
                <c:pt idx="0">
                  <c:v>Отношение долга домохозяйств к располагаемому доходу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3.1.2.8'!$C$4:$Q$4</c:f>
              <c:strCache>
                <c:ptCount val="15"/>
                <c:pt idx="0">
                  <c:v>03.2009</c:v>
                </c:pt>
                <c:pt idx="1">
                  <c:v>06.2009</c:v>
                </c:pt>
                <c:pt idx="2">
                  <c:v>09.2009</c:v>
                </c:pt>
                <c:pt idx="3">
                  <c:v>12.2009</c:v>
                </c:pt>
                <c:pt idx="4">
                  <c:v>03.2010</c:v>
                </c:pt>
                <c:pt idx="5">
                  <c:v>06.2010</c:v>
                </c:pt>
                <c:pt idx="6">
                  <c:v>09.2010</c:v>
                </c:pt>
                <c:pt idx="7">
                  <c:v>12.2010</c:v>
                </c:pt>
                <c:pt idx="8">
                  <c:v>03.2011</c:v>
                </c:pt>
                <c:pt idx="9">
                  <c:v>06.2011</c:v>
                </c:pt>
                <c:pt idx="10">
                  <c:v>09.2011</c:v>
                </c:pt>
                <c:pt idx="11">
                  <c:v>12.2011</c:v>
                </c:pt>
                <c:pt idx="12">
                  <c:v>03.2012</c:v>
                </c:pt>
                <c:pt idx="13">
                  <c:v>06.2012</c:v>
                </c:pt>
                <c:pt idx="14">
                  <c:v>09.2012</c:v>
                </c:pt>
              </c:strCache>
            </c:strRef>
          </c:cat>
          <c:val>
            <c:numRef>
              <c:f>'График 3.1.2.8'!$C$7:$Q$7</c:f>
              <c:numCache>
                <c:formatCode>_-* #,##0.0_р_._-;\-* #,##0.0_р_._-;_-* "-"??_р_._-;_-@_-</c:formatCode>
                <c:ptCount val="15"/>
                <c:pt idx="0">
                  <c:v>33.313851320923945</c:v>
                </c:pt>
                <c:pt idx="1">
                  <c:v>30.569312062475273</c:v>
                </c:pt>
                <c:pt idx="2">
                  <c:v>29.42800127228956</c:v>
                </c:pt>
                <c:pt idx="3">
                  <c:v>27.474296914323933</c:v>
                </c:pt>
                <c:pt idx="4">
                  <c:v>25.980452580766784</c:v>
                </c:pt>
                <c:pt idx="5">
                  <c:v>24.234602919015131</c:v>
                </c:pt>
                <c:pt idx="6">
                  <c:v>23.275518733495051</c:v>
                </c:pt>
                <c:pt idx="7">
                  <c:v>22.147178738768456</c:v>
                </c:pt>
                <c:pt idx="8">
                  <c:v>21.013898860982614</c:v>
                </c:pt>
                <c:pt idx="9">
                  <c:v>21.491678536304864</c:v>
                </c:pt>
                <c:pt idx="10">
                  <c:v>20.792761317766626</c:v>
                </c:pt>
                <c:pt idx="11">
                  <c:v>22.312731646165432</c:v>
                </c:pt>
                <c:pt idx="12">
                  <c:v>21.992953462757956</c:v>
                </c:pt>
                <c:pt idx="13">
                  <c:v>21.107190089117537</c:v>
                </c:pt>
                <c:pt idx="14">
                  <c:v>21.291434351045144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48640"/>
        <c:axId val="134450176"/>
      </c:lineChart>
      <c:catAx>
        <c:axId val="13444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5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450176"/>
        <c:scaling>
          <c:orientation val="minMax"/>
          <c:max val="35"/>
          <c:min val="-14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48640"/>
        <c:crosses val="autoZero"/>
        <c:crossBetween val="between"/>
        <c:majorUnit val="7"/>
        <c:dispUnits>
          <c:builtInUnit val="hundreds"/>
        </c:dispUnits>
      </c:valAx>
      <c:catAx>
        <c:axId val="134464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66176"/>
        <c:crosses val="autoZero"/>
        <c:auto val="1"/>
        <c:lblAlgn val="ctr"/>
        <c:lblOffset val="100"/>
        <c:noMultiLvlLbl val="0"/>
      </c:catAx>
      <c:valAx>
        <c:axId val="134466176"/>
        <c:scaling>
          <c:orientation val="minMax"/>
          <c:max val="100"/>
          <c:min val="-4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64640"/>
        <c:crosses val="max"/>
        <c:crossBetween val="between"/>
        <c:majorUnit val="2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1.1160744330035669E-2"/>
          <c:y val="0.78066903686900635"/>
          <c:w val="0.97321539134531265"/>
          <c:h val="0.2081785067725260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606248931527234E-2"/>
          <c:y val="4.6279085580623665E-2"/>
          <c:w val="0.88229663820758042"/>
          <c:h val="0.6280038532417490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'График 2.1.7'!$B$5</c:f>
              <c:strCache>
                <c:ptCount val="1"/>
                <c:pt idx="0">
                  <c:v>КПН* и НДС</c:v>
                </c:pt>
              </c:strCache>
            </c:strRef>
          </c:tx>
          <c:invertIfNegative val="0"/>
          <c:cat>
            <c:numRef>
              <c:f>'График 2.1.7'!$C$4:$J$4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'График 2.1.7'!$C$5:$J$5</c:f>
              <c:numCache>
                <c:formatCode>0.00</c:formatCode>
                <c:ptCount val="8"/>
                <c:pt idx="0">
                  <c:v>3.4141885369893274</c:v>
                </c:pt>
                <c:pt idx="1">
                  <c:v>-9.971519262311821</c:v>
                </c:pt>
                <c:pt idx="2">
                  <c:v>10.123413313580819</c:v>
                </c:pt>
                <c:pt idx="3">
                  <c:v>9.3304939605969377</c:v>
                </c:pt>
                <c:pt idx="5">
                  <c:v>8.8030882617128583</c:v>
                </c:pt>
                <c:pt idx="6">
                  <c:v>11.10410088862359</c:v>
                </c:pt>
                <c:pt idx="7">
                  <c:v>0.92624798948589926</c:v>
                </c:pt>
              </c:numCache>
            </c:numRef>
          </c:val>
        </c:ser>
        <c:ser>
          <c:idx val="3"/>
          <c:order val="1"/>
          <c:tx>
            <c:strRef>
              <c:f>'График 2.1.7'!$B$6</c:f>
              <c:strCache>
                <c:ptCount val="1"/>
                <c:pt idx="0">
                  <c:v>ИПН** и Социальный налог</c:v>
                </c:pt>
              </c:strCache>
            </c:strRef>
          </c:tx>
          <c:invertIfNegative val="0"/>
          <c:cat>
            <c:numRef>
              <c:f>'График 2.1.7'!$C$4:$J$4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'График 2.1.7'!$C$6:$J$6</c:f>
              <c:numCache>
                <c:formatCode>0.00</c:formatCode>
                <c:ptCount val="8"/>
                <c:pt idx="0">
                  <c:v>-1.230967712245187</c:v>
                </c:pt>
                <c:pt idx="1">
                  <c:v>-0.42170836967003833</c:v>
                </c:pt>
                <c:pt idx="2">
                  <c:v>1.8428242663992764</c:v>
                </c:pt>
                <c:pt idx="3">
                  <c:v>2.4871649903211002</c:v>
                </c:pt>
                <c:pt idx="5">
                  <c:v>1.9523853505688513</c:v>
                </c:pt>
                <c:pt idx="6">
                  <c:v>2.3805044294546858</c:v>
                </c:pt>
                <c:pt idx="7">
                  <c:v>2.0733377895637961</c:v>
                </c:pt>
              </c:numCache>
            </c:numRef>
          </c:val>
        </c:ser>
        <c:ser>
          <c:idx val="4"/>
          <c:order val="2"/>
          <c:tx>
            <c:strRef>
              <c:f>'График 2.1.7'!$B$7</c:f>
              <c:strCache>
                <c:ptCount val="1"/>
                <c:pt idx="0">
                  <c:v>Прочие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'График 2.1.7'!$C$4:$J$4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'График 2.1.7'!$C$7:$J$7</c:f>
              <c:numCache>
                <c:formatCode>0.00</c:formatCode>
                <c:ptCount val="8"/>
                <c:pt idx="0">
                  <c:v>13.865588495536841</c:v>
                </c:pt>
                <c:pt idx="1">
                  <c:v>-4.2514870198615915</c:v>
                </c:pt>
                <c:pt idx="2">
                  <c:v>8.157287603427319</c:v>
                </c:pt>
                <c:pt idx="3">
                  <c:v>12.56533700531938</c:v>
                </c:pt>
                <c:pt idx="5">
                  <c:v>5.026632728751439</c:v>
                </c:pt>
                <c:pt idx="6">
                  <c:v>16.568602480453247</c:v>
                </c:pt>
                <c:pt idx="7">
                  <c:v>-1.8639102642599201</c:v>
                </c:pt>
              </c:numCache>
            </c:numRef>
          </c:val>
        </c:ser>
        <c:ser>
          <c:idx val="5"/>
          <c:order val="3"/>
          <c:tx>
            <c:strRef>
              <c:f>'График 2.1.7'!$B$8</c:f>
              <c:strCache>
                <c:ptCount val="1"/>
                <c:pt idx="0">
                  <c:v>Неналоговые поступления</c:v>
                </c:pt>
              </c:strCache>
            </c:strRef>
          </c:tx>
          <c:invertIfNegative val="0"/>
          <c:cat>
            <c:numRef>
              <c:f>'График 2.1.7'!$C$4:$J$4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'График 2.1.7'!$C$8:$J$8</c:f>
              <c:numCache>
                <c:formatCode>0.00</c:formatCode>
                <c:ptCount val="8"/>
                <c:pt idx="0">
                  <c:v>-3.309096418442464</c:v>
                </c:pt>
                <c:pt idx="1">
                  <c:v>1.2550938589254343</c:v>
                </c:pt>
                <c:pt idx="2">
                  <c:v>-0.90653854575225434</c:v>
                </c:pt>
                <c:pt idx="3">
                  <c:v>0.79547183206662275</c:v>
                </c:pt>
                <c:pt idx="5">
                  <c:v>-0.47063132673990105</c:v>
                </c:pt>
                <c:pt idx="6">
                  <c:v>1.0476484969750512</c:v>
                </c:pt>
                <c:pt idx="7">
                  <c:v>3.9017882505328609</c:v>
                </c:pt>
              </c:numCache>
            </c:numRef>
          </c:val>
        </c:ser>
        <c:ser>
          <c:idx val="6"/>
          <c:order val="4"/>
          <c:tx>
            <c:strRef>
              <c:f>'График 2.1.7'!$B$9</c:f>
              <c:strCache>
                <c:ptCount val="1"/>
                <c:pt idx="0">
                  <c:v>Поступления от продажи основного капитала</c:v>
                </c:pt>
              </c:strCache>
            </c:strRef>
          </c:tx>
          <c:invertIfNegative val="0"/>
          <c:cat>
            <c:numRef>
              <c:f>'График 2.1.7'!$C$4:$J$4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'График 2.1.7'!$C$9:$J$9</c:f>
              <c:numCache>
                <c:formatCode>0.00</c:formatCode>
                <c:ptCount val="8"/>
                <c:pt idx="0">
                  <c:v>-1.2378067762483242</c:v>
                </c:pt>
                <c:pt idx="1">
                  <c:v>-0.52181564184960894</c:v>
                </c:pt>
                <c:pt idx="2">
                  <c:v>0.70651825174913685</c:v>
                </c:pt>
                <c:pt idx="3">
                  <c:v>-0.25032572448907625</c:v>
                </c:pt>
                <c:pt idx="5">
                  <c:v>0.4811864514820553</c:v>
                </c:pt>
                <c:pt idx="6">
                  <c:v>-0.1817623877192667</c:v>
                </c:pt>
                <c:pt idx="7">
                  <c:v>-0.23414517616824354</c:v>
                </c:pt>
              </c:numCache>
            </c:numRef>
          </c:val>
        </c:ser>
        <c:ser>
          <c:idx val="7"/>
          <c:order val="5"/>
          <c:tx>
            <c:strRef>
              <c:f>'График 2.1.7'!$B$10</c:f>
              <c:strCache>
                <c:ptCount val="1"/>
                <c:pt idx="0">
                  <c:v>Поступления трансфертов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'График 2.1.7'!$C$4:$J$4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5" formatCode="mm/yyyy">
                  <c:v>40422</c:v>
                </c:pt>
                <c:pt idx="6" formatCode="mm/yyyy">
                  <c:v>40787</c:v>
                </c:pt>
                <c:pt idx="7" formatCode="mm/yyyy">
                  <c:v>41153</c:v>
                </c:pt>
              </c:numCache>
            </c:numRef>
          </c:cat>
          <c:val>
            <c:numRef>
              <c:f>'График 2.1.7'!$C$10:$J$10</c:f>
              <c:numCache>
                <c:formatCode>0.00</c:formatCode>
                <c:ptCount val="8"/>
                <c:pt idx="0">
                  <c:v>28.199845849475878</c:v>
                </c:pt>
                <c:pt idx="1">
                  <c:v>0.7976051815901124</c:v>
                </c:pt>
                <c:pt idx="2">
                  <c:v>2.7215583154938274</c:v>
                </c:pt>
                <c:pt idx="3">
                  <c:v>0</c:v>
                </c:pt>
                <c:pt idx="5">
                  <c:v>0.4076714035142851</c:v>
                </c:pt>
                <c:pt idx="6">
                  <c:v>2.0047712598594112</c:v>
                </c:pt>
                <c:pt idx="7">
                  <c:v>9.803366139197017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867904"/>
        <c:axId val="125869440"/>
      </c:barChart>
      <c:catAx>
        <c:axId val="12586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5869440"/>
        <c:crossesAt val="-20"/>
        <c:auto val="1"/>
        <c:lblAlgn val="ctr"/>
        <c:lblOffset val="100"/>
        <c:noMultiLvlLbl val="0"/>
      </c:catAx>
      <c:valAx>
        <c:axId val="12586944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1.0217113665389528E-2"/>
              <c:y val="0.33168118778052152"/>
            </c:manualLayout>
          </c:layout>
          <c:overlay val="0"/>
        </c:title>
        <c:numFmt formatCode="#,##0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5867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609255521760141E-2"/>
          <c:y val="0.77360423211347285"/>
          <c:w val="0.97908089106190244"/>
          <c:h val="0.201356669794514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v>Вклад проблемных займов по группе в совокупном объеме проблемных займов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dLbl>
              <c:idx val="0"/>
              <c:layout>
                <c:manualLayout>
                  <c:x val="-0.10438518136052664"/>
                  <c:y val="-6.2729904881005435E-3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strLit>
              <c:ptCount val="4"/>
              <c:pt idx="0">
                <c:v>1 квартиль</c:v>
              </c:pt>
              <c:pt idx="1">
                <c:v>2 квартиль</c:v>
              </c:pt>
              <c:pt idx="2">
                <c:v>3 квартиль</c:v>
              </c:pt>
              <c:pt idx="3">
                <c:v>4 квартиль</c:v>
              </c:pt>
            </c:strLit>
          </c:xVal>
          <c:yVal>
            <c:numLit>
              <c:formatCode>General</c:formatCode>
              <c:ptCount val="4"/>
              <c:pt idx="0">
                <c:v>10</c:v>
              </c:pt>
              <c:pt idx="1">
                <c:v>7</c:v>
              </c:pt>
              <c:pt idx="2">
                <c:v>8</c:v>
              </c:pt>
              <c:pt idx="3">
                <c:v>8</c:v>
              </c:pt>
            </c:numLit>
          </c:yVal>
          <c:bubbleSize>
            <c:numLit>
              <c:formatCode>General</c:formatCode>
              <c:ptCount val="4"/>
              <c:pt idx="0">
                <c:v>0.12758818233249652</c:v>
              </c:pt>
              <c:pt idx="1">
                <c:v>0.12352193529238872</c:v>
              </c:pt>
              <c:pt idx="2">
                <c:v>0.18011271661942299</c:v>
              </c:pt>
              <c:pt idx="3">
                <c:v>0.56877716575569182</c:v>
              </c:pt>
            </c:numLit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34528384"/>
        <c:axId val="134088576"/>
      </c:bubbleChart>
      <c:valAx>
        <c:axId val="134528384"/>
        <c:scaling>
          <c:orientation val="minMax"/>
          <c:max val="4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LTV </a:t>
                </a:r>
                <a:r>
                  <a:rPr lang="ru-RU" sz="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по квартилям</a:t>
                </a:r>
              </a:p>
            </c:rich>
          </c:tx>
          <c:layout>
            <c:manualLayout>
              <c:xMode val="edge"/>
              <c:yMode val="edge"/>
              <c:x val="0.37049189553708745"/>
              <c:y val="0.797049455896664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088576"/>
        <c:crosses val="autoZero"/>
        <c:crossBetween val="midCat"/>
        <c:minorUnit val="1"/>
      </c:valAx>
      <c:valAx>
        <c:axId val="13408857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БВУ</a:t>
                </a:r>
              </a:p>
            </c:rich>
          </c:tx>
          <c:layout>
            <c:manualLayout>
              <c:xMode val="edge"/>
              <c:yMode val="edge"/>
              <c:x val="2.2950791040214243E-2"/>
              <c:y val="0.21771270164263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52838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solidFill>
        <a:schemeClr val="accent1"/>
      </a:solidFill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906735751296"/>
          <c:y val="0.10040200019609766"/>
          <c:w val="0.80569948186528495"/>
          <c:h val="0.60241200117658589"/>
        </c:manualLayout>
      </c:layout>
      <c:bubbleChart>
        <c:varyColors val="0"/>
        <c:ser>
          <c:idx val="0"/>
          <c:order val="0"/>
          <c:tx>
            <c:strRef>
              <c:f>'График 3.1.2.9'!$B$6</c:f>
              <c:strCache>
                <c:ptCount val="1"/>
                <c:pt idx="0">
                  <c:v>1 группа </c:v>
                </c:pt>
              </c:strCache>
            </c:strRef>
          </c:tx>
          <c:invertIfNegative val="1"/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3.1.2.9'!$E$6</c:f>
              <c:numCache>
                <c:formatCode>0.00%</c:formatCode>
                <c:ptCount val="1"/>
                <c:pt idx="0">
                  <c:v>0.31529284664491647</c:v>
                </c:pt>
              </c:numCache>
            </c:numRef>
          </c:xVal>
          <c:yVal>
            <c:numRef>
              <c:f>'График 3.1.2.9'!$C$6</c:f>
              <c:numCache>
                <c:formatCode>0.00%</c:formatCode>
                <c:ptCount val="1"/>
                <c:pt idx="0">
                  <c:v>0.72098424706351261</c:v>
                </c:pt>
              </c:numCache>
            </c:numRef>
          </c:yVal>
          <c:bubbleSize>
            <c:numRef>
              <c:f>'График 3.1.2.9'!$D$6</c:f>
              <c:numCache>
                <c:formatCode>0.00%</c:formatCode>
                <c:ptCount val="1"/>
                <c:pt idx="0">
                  <c:v>0.69305896212704032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3.1.2.9'!$B$7</c:f>
              <c:strCache>
                <c:ptCount val="1"/>
                <c:pt idx="0">
                  <c:v>2 группа </c:v>
                </c:pt>
              </c:strCache>
            </c:strRef>
          </c:tx>
          <c:invertIfNegative val="1"/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3.1.2.9'!$E$7</c:f>
              <c:numCache>
                <c:formatCode>0.00%</c:formatCode>
                <c:ptCount val="1"/>
                <c:pt idx="0">
                  <c:v>5.4145145576539946E-2</c:v>
                </c:pt>
              </c:numCache>
            </c:numRef>
          </c:xVal>
          <c:yVal>
            <c:numRef>
              <c:f>'График 3.1.2.9'!$C$7</c:f>
              <c:numCache>
                <c:formatCode>0.00%</c:formatCode>
                <c:ptCount val="1"/>
                <c:pt idx="0">
                  <c:v>0.20489943515516656</c:v>
                </c:pt>
              </c:numCache>
            </c:numRef>
          </c:yVal>
          <c:bubbleSize>
            <c:numRef>
              <c:f>'График 3.1.2.9'!$D$7</c:f>
              <c:numCache>
                <c:formatCode>0.00%</c:formatCode>
                <c:ptCount val="1"/>
                <c:pt idx="0">
                  <c:v>0.63706412465413753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'График 3.1.2.9'!$B$8</c:f>
              <c:strCache>
                <c:ptCount val="1"/>
                <c:pt idx="0">
                  <c:v>3 группа </c:v>
                </c:pt>
              </c:strCache>
            </c:strRef>
          </c:tx>
          <c:invertIfNegative val="1"/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3.1.2.9'!$E$8</c:f>
              <c:numCache>
                <c:formatCode>0.00%</c:formatCode>
                <c:ptCount val="1"/>
                <c:pt idx="0">
                  <c:v>0.26061984213819434</c:v>
                </c:pt>
              </c:numCache>
            </c:numRef>
          </c:xVal>
          <c:yVal>
            <c:numRef>
              <c:f>'График 3.1.2.9'!$C$8</c:f>
              <c:numCache>
                <c:formatCode>0.00%</c:formatCode>
                <c:ptCount val="1"/>
                <c:pt idx="0">
                  <c:v>0.87218432285278935</c:v>
                </c:pt>
              </c:numCache>
            </c:numRef>
          </c:yVal>
          <c:bubbleSize>
            <c:numRef>
              <c:f>'График 3.1.2.9'!$D$8</c:f>
              <c:numCache>
                <c:formatCode>0.00%</c:formatCode>
                <c:ptCount val="1"/>
                <c:pt idx="0">
                  <c:v>0.88266024451442981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'График 3.1.2.9'!$B$9</c:f>
              <c:strCache>
                <c:ptCount val="1"/>
                <c:pt idx="0">
                  <c:v>4 группа </c:v>
                </c:pt>
              </c:strCache>
            </c:strRef>
          </c:tx>
          <c:invertIfNegative val="1"/>
          <c:dLbls>
            <c:numFmt formatCode="0.0%" sourceLinked="0"/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xVal>
            <c:numRef>
              <c:f>'График 3.1.2.9'!$E$9</c:f>
              <c:numCache>
                <c:formatCode>0.00%</c:formatCode>
                <c:ptCount val="1"/>
                <c:pt idx="0">
                  <c:v>5.8094131286003853E-2</c:v>
                </c:pt>
              </c:numCache>
            </c:numRef>
          </c:xVal>
          <c:yVal>
            <c:numRef>
              <c:f>'График 3.1.2.9'!$C$9</c:f>
              <c:numCache>
                <c:formatCode>0.00%</c:formatCode>
                <c:ptCount val="1"/>
                <c:pt idx="0">
                  <c:v>0.47025005433334488</c:v>
                </c:pt>
              </c:numCache>
            </c:numRef>
          </c:yVal>
          <c:bubbleSize>
            <c:numRef>
              <c:f>'График 3.1.2.9'!$D$9</c:f>
              <c:numCache>
                <c:formatCode>0.00%</c:formatCode>
                <c:ptCount val="1"/>
                <c:pt idx="0">
                  <c:v>0.89611006577733066</c:v>
                </c:pt>
              </c:numCache>
            </c:numRef>
          </c:bubbleSize>
          <c:bubble3D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134134016"/>
        <c:axId val="134488448"/>
      </c:bubbleChart>
      <c:valAx>
        <c:axId val="13413401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ru-RU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Неработающие займы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/</a:t>
                </a:r>
                <a:r>
                  <a:rPr lang="ru-RU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Ссудный портфель группы</a:t>
                </a:r>
              </a:p>
            </c:rich>
          </c:tx>
          <c:layout>
            <c:manualLayout>
              <c:xMode val="edge"/>
              <c:yMode val="edge"/>
              <c:x val="0.31450604207468991"/>
              <c:y val="0.7883982822757842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488448"/>
        <c:crosses val="autoZero"/>
        <c:crossBetween val="midCat"/>
      </c:valAx>
      <c:valAx>
        <c:axId val="134488448"/>
        <c:scaling>
          <c:orientation val="minMax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LTV </a:t>
                </a:r>
                <a:r>
                  <a:rPr lang="ru-RU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по неработающим займам</a:t>
                </a:r>
              </a:p>
            </c:rich>
          </c:tx>
          <c:layout>
            <c:manualLayout>
              <c:xMode val="edge"/>
              <c:yMode val="edge"/>
              <c:x val="4.5542099115783115E-2"/>
              <c:y val="0.2174807156738995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41340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062175857459442"/>
          <c:y val="0.88755344513233558"/>
          <c:w val="0.84196899245462342"/>
          <c:h val="9.6385967021297869E-2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803088803088806E-2"/>
          <c:y val="9.9601593625498003E-2"/>
          <c:w val="0.88416988416988418"/>
          <c:h val="0.54581673306772904"/>
        </c:manualLayout>
      </c:layout>
      <c:lineChart>
        <c:grouping val="standard"/>
        <c:varyColors val="0"/>
        <c:ser>
          <c:idx val="0"/>
          <c:order val="0"/>
          <c:tx>
            <c:strRef>
              <c:f>'Бокс 3 График 1'!$B$5</c:f>
              <c:strCache>
                <c:ptCount val="1"/>
                <c:pt idx="0">
                  <c:v>Фактические провизии/Ссудный портфель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'Бокс 3 График 1'!$C$4:$M$4</c:f>
              <c:strCach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2012**</c:v>
                </c:pt>
              </c:strCache>
            </c:strRef>
          </c:cat>
          <c:val>
            <c:numRef>
              <c:f>'Бокс 3 График 1'!$C$5:$M$5</c:f>
              <c:numCache>
                <c:formatCode>0.000</c:formatCode>
                <c:ptCount val="11"/>
                <c:pt idx="0">
                  <c:v>6.3539828277523802E-2</c:v>
                </c:pt>
                <c:pt idx="1">
                  <c:v>6.7435399748733985E-2</c:v>
                </c:pt>
                <c:pt idx="2">
                  <c:v>7.2634992676967894E-2</c:v>
                </c:pt>
                <c:pt idx="3">
                  <c:v>5.9850820218509043E-2</c:v>
                </c:pt>
                <c:pt idx="4">
                  <c:v>5.2120927198232268E-2</c:v>
                </c:pt>
                <c:pt idx="5">
                  <c:v>6.3600213849693582E-2</c:v>
                </c:pt>
                <c:pt idx="6">
                  <c:v>0.1219243331933304</c:v>
                </c:pt>
                <c:pt idx="7">
                  <c:v>0.1838949118426641</c:v>
                </c:pt>
                <c:pt idx="8">
                  <c:v>0.21826630263573191</c:v>
                </c:pt>
                <c:pt idx="9">
                  <c:v>0.22352953834511013</c:v>
                </c:pt>
                <c:pt idx="10">
                  <c:v>0.22281449034239795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3 График 1'!$B$6</c:f>
              <c:strCache>
                <c:ptCount val="1"/>
                <c:pt idx="0">
                  <c:v>Динамические провизии/Ссудный портфель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'Бокс 3 График 1'!$C$4:$M$4</c:f>
              <c:strCach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2012**</c:v>
                </c:pt>
              </c:strCache>
            </c:strRef>
          </c:cat>
          <c:val>
            <c:numRef>
              <c:f>'Бокс 3 График 1'!$C$6:$M$6</c:f>
              <c:numCache>
                <c:formatCode>0.000</c:formatCode>
                <c:ptCount val="11"/>
                <c:pt idx="0">
                  <c:v>1.8669881057062215E-2</c:v>
                </c:pt>
                <c:pt idx="1">
                  <c:v>3.6931515053579264E-2</c:v>
                </c:pt>
                <c:pt idx="2">
                  <c:v>4.2273429109216443E-2</c:v>
                </c:pt>
                <c:pt idx="3">
                  <c:v>6.0617739393857437E-2</c:v>
                </c:pt>
                <c:pt idx="4">
                  <c:v>6.5972233838771224E-2</c:v>
                </c:pt>
                <c:pt idx="5">
                  <c:v>6.7797702210221716E-2</c:v>
                </c:pt>
                <c:pt idx="6">
                  <c:v>3.8357029203131582E-2</c:v>
                </c:pt>
                <c:pt idx="7">
                  <c:v>5.9859413647256887E-3</c:v>
                </c:pt>
                <c:pt idx="8">
                  <c:v>0</c:v>
                </c:pt>
                <c:pt idx="9">
                  <c:v>6.6858543130139947E-3</c:v>
                </c:pt>
                <c:pt idx="10">
                  <c:v>1.8409856834159761E-2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3 График 1'!$B$7</c:f>
              <c:strCache>
                <c:ptCount val="1"/>
                <c:pt idx="0">
                  <c:v>Общие провизии/Ссудный портфель (оценка)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'Бокс 3 График 1'!$C$4:$M$4</c:f>
              <c:strCach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2012**</c:v>
                </c:pt>
              </c:strCache>
            </c:strRef>
          </c:cat>
          <c:val>
            <c:numRef>
              <c:f>'Бокс 3 График 1'!$C$7:$M$7</c:f>
              <c:numCache>
                <c:formatCode>0.000</c:formatCode>
                <c:ptCount val="11"/>
                <c:pt idx="0">
                  <c:v>8.2209709334586017E-2</c:v>
                </c:pt>
                <c:pt idx="1">
                  <c:v>0.10436691480231325</c:v>
                </c:pt>
                <c:pt idx="2">
                  <c:v>0.11490842178618434</c:v>
                </c:pt>
                <c:pt idx="3">
                  <c:v>0.12046855961236648</c:v>
                </c:pt>
                <c:pt idx="4">
                  <c:v>0.11809316103700349</c:v>
                </c:pt>
                <c:pt idx="5">
                  <c:v>0.1313979160599153</c:v>
                </c:pt>
                <c:pt idx="6">
                  <c:v>0.16028136239646198</c:v>
                </c:pt>
                <c:pt idx="7">
                  <c:v>0.18988085320738982</c:v>
                </c:pt>
                <c:pt idx="8">
                  <c:v>0.21826630263573191</c:v>
                </c:pt>
                <c:pt idx="9">
                  <c:v>0.23021539265812413</c:v>
                </c:pt>
                <c:pt idx="10">
                  <c:v>0.24122434717655772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20160"/>
        <c:axId val="58626048"/>
      </c:lineChart>
      <c:catAx>
        <c:axId val="5862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8626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626048"/>
        <c:scaling>
          <c:orientation val="minMax"/>
          <c:max val="0.28000000000000003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8620160"/>
        <c:crosses val="autoZero"/>
        <c:crossBetween val="between"/>
        <c:majorUnit val="7.0000000000000007E-2"/>
      </c:valAx>
    </c:plotArea>
    <c:legend>
      <c:legendPos val="b"/>
      <c:layout>
        <c:manualLayout>
          <c:xMode val="edge"/>
          <c:yMode val="edge"/>
          <c:x val="8.9586066395341779E-2"/>
          <c:y val="0.7649401988016804"/>
          <c:w val="0.8648923325081701"/>
          <c:h val="0.20717124645133644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975300409289058E-2"/>
          <c:y val="9.4339796469259413E-2"/>
          <c:w val="0.8450421748310939"/>
          <c:h val="0.64905779970850475"/>
        </c:manualLayout>
      </c:layout>
      <c:areaChart>
        <c:grouping val="stacked"/>
        <c:varyColors val="0"/>
        <c:ser>
          <c:idx val="2"/>
          <c:order val="2"/>
          <c:spPr>
            <a:noFill/>
            <a:ln w="25400">
              <a:noFill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-0.02</c:v>
              </c:pt>
              <c:pt idx="1">
                <c:v>-0.02</c:v>
              </c:pt>
              <c:pt idx="2">
                <c:v>-0.02</c:v>
              </c:pt>
              <c:pt idx="3">
                <c:v>-0.02</c:v>
              </c:pt>
              <c:pt idx="4">
                <c:v>-0.02</c:v>
              </c:pt>
              <c:pt idx="5">
                <c:v>-0.02</c:v>
              </c:pt>
              <c:pt idx="6">
                <c:v>-0.02</c:v>
              </c:pt>
              <c:pt idx="7">
                <c:v>-0.02</c:v>
              </c:pt>
              <c:pt idx="8">
                <c:v>-0.02</c:v>
              </c:pt>
              <c:pt idx="9">
                <c:v>-0.02</c:v>
              </c:pt>
              <c:pt idx="10">
                <c:v>-0.02</c:v>
              </c:pt>
              <c:pt idx="11">
                <c:v>-0.02</c:v>
              </c:pt>
              <c:pt idx="12">
                <c:v>-0.02</c:v>
              </c:pt>
              <c:pt idx="13">
                <c:v>-0.02</c:v>
              </c:pt>
              <c:pt idx="14">
                <c:v>-0.02</c:v>
              </c:pt>
              <c:pt idx="15">
                <c:v>-0.02</c:v>
              </c:pt>
              <c:pt idx="16">
                <c:v>-0.02</c:v>
              </c:pt>
              <c:pt idx="17">
                <c:v>-0.02</c:v>
              </c:pt>
              <c:pt idx="18">
                <c:v>-0.02</c:v>
              </c:pt>
              <c:pt idx="19">
                <c:v>-0.02</c:v>
              </c:pt>
              <c:pt idx="20">
                <c:v>-0.02</c:v>
              </c:pt>
            </c:numLit>
          </c:val>
        </c:ser>
        <c:ser>
          <c:idx val="3"/>
          <c:order val="3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7.0000000000000007E-2</c:v>
              </c:pt>
              <c:pt idx="1">
                <c:v>7.0000000000000007E-2</c:v>
              </c:pt>
              <c:pt idx="2">
                <c:v>7.0000000000000007E-2</c:v>
              </c:pt>
              <c:pt idx="3">
                <c:v>7.0000000000000007E-2</c:v>
              </c:pt>
              <c:pt idx="4">
                <c:v>7.0000000000000007E-2</c:v>
              </c:pt>
              <c:pt idx="5">
                <c:v>7.0000000000000007E-2</c:v>
              </c:pt>
              <c:pt idx="6">
                <c:v>7.0000000000000007E-2</c:v>
              </c:pt>
              <c:pt idx="7">
                <c:v>7.0000000000000007E-2</c:v>
              </c:pt>
              <c:pt idx="8">
                <c:v>7.0000000000000007E-2</c:v>
              </c:pt>
              <c:pt idx="9">
                <c:v>7.0000000000000007E-2</c:v>
              </c:pt>
              <c:pt idx="10">
                <c:v>7.0000000000000007E-2</c:v>
              </c:pt>
              <c:pt idx="11">
                <c:v>7.0000000000000007E-2</c:v>
              </c:pt>
              <c:pt idx="12">
                <c:v>7.0000000000000007E-2</c:v>
              </c:pt>
              <c:pt idx="13">
                <c:v>7.0000000000000007E-2</c:v>
              </c:pt>
              <c:pt idx="14">
                <c:v>7.0000000000000007E-2</c:v>
              </c:pt>
              <c:pt idx="15">
                <c:v>7.0000000000000007E-2</c:v>
              </c:pt>
              <c:pt idx="16">
                <c:v>7.0000000000000007E-2</c:v>
              </c:pt>
              <c:pt idx="17">
                <c:v>7.0000000000000007E-2</c:v>
              </c:pt>
              <c:pt idx="18">
                <c:v>7.0000000000000007E-2</c:v>
              </c:pt>
              <c:pt idx="19">
                <c:v>7.0000000000000007E-2</c:v>
              </c:pt>
              <c:pt idx="20">
                <c:v>7.0000000000000007E-2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72256"/>
        <c:axId val="58673792"/>
      </c:areaChart>
      <c:areaChart>
        <c:grouping val="standard"/>
        <c:varyColors val="0"/>
        <c:ser>
          <c:idx val="1"/>
          <c:order val="0"/>
          <c:tx>
            <c:v>Эффект динамического резерва на нераспределенную чистую прибыль</c:v>
          </c:tx>
          <c:spPr>
            <a:pattFill prst="ltUpDiag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25400">
              <a:solidFill>
                <a:srgbClr val="FF0000"/>
              </a:solidFill>
              <a:prstDash val="sysDash"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5.7842855791175707E-2</c:v>
              </c:pt>
              <c:pt idx="1">
                <c:v>5.7122524794328861E-2</c:v>
              </c:pt>
              <c:pt idx="2">
                <c:v>5.6402193797482E-2</c:v>
              </c:pt>
              <c:pt idx="3">
                <c:v>4.9075975470409178E-2</c:v>
              </c:pt>
              <c:pt idx="4">
                <c:v>4.1749757143336369E-2</c:v>
              </c:pt>
              <c:pt idx="5">
                <c:v>4.2805044949567793E-2</c:v>
              </c:pt>
              <c:pt idx="6">
                <c:v>4.3860332755799217E-2</c:v>
              </c:pt>
              <c:pt idx="7">
                <c:v>3.99700256694525E-2</c:v>
              </c:pt>
              <c:pt idx="8">
                <c:v>3.6079718583105783E-2</c:v>
              </c:pt>
              <c:pt idx="9">
                <c:v>3.8988066350053453E-2</c:v>
              </c:pt>
              <c:pt idx="10">
                <c:v>4.1896414117001124E-2</c:v>
              </c:pt>
              <c:pt idx="11">
                <c:v>3.2573115575864453E-2</c:v>
              </c:pt>
              <c:pt idx="12">
                <c:v>4.5148634732407641E-2</c:v>
              </c:pt>
              <c:pt idx="13">
                <c:v>4.8115812162557663E-2</c:v>
              </c:pt>
              <c:pt idx="14">
                <c:v>5.1082989592707684E-2</c:v>
              </c:pt>
              <c:pt idx="15">
                <c:v>2.9092868529519061E-2</c:v>
              </c:pt>
              <c:pt idx="16">
                <c:v>7.1027474663304391E-3</c:v>
              </c:pt>
              <c:pt idx="17">
                <c:v>1.3736686468198657E-2</c:v>
              </c:pt>
              <c:pt idx="18">
                <c:v>2.6072626475076948E-2</c:v>
              </c:pt>
              <c:pt idx="19">
                <c:v>2.9293901668266842E-2</c:v>
              </c:pt>
              <c:pt idx="20">
                <c:v>3.2515176861456739E-2</c:v>
              </c:pt>
            </c:numLit>
          </c:val>
        </c:ser>
        <c:ser>
          <c:idx val="0"/>
          <c:order val="1"/>
          <c:tx>
            <c:v>#ССЫЛКА!</c:v>
          </c:tx>
          <c:spPr>
            <a:solidFill>
              <a:srgbClr val="FFFFFF"/>
            </a:solidFill>
            <a:ln w="25400">
              <a:noFill/>
            </a:ln>
          </c:spPr>
          <c:cat>
            <c:strLit>
              <c:ptCount val="21"/>
              <c:pt idx="0">
                <c:v>2002</c:v>
              </c:pt>
              <c:pt idx="2">
                <c:v>2003</c:v>
              </c:pt>
              <c:pt idx="4">
                <c:v>2004</c:v>
              </c:pt>
              <c:pt idx="6">
                <c:v>2005</c:v>
              </c:pt>
              <c:pt idx="8">
                <c:v>2006</c:v>
              </c:pt>
              <c:pt idx="10">
                <c:v>2007</c:v>
              </c:pt>
              <c:pt idx="12">
                <c:v>2008</c:v>
              </c:pt>
              <c:pt idx="14">
                <c:v>2009</c:v>
              </c:pt>
              <c:pt idx="16">
                <c:v>2010</c:v>
              </c:pt>
              <c:pt idx="18">
                <c:v>2011</c:v>
              </c:pt>
              <c:pt idx="20">
                <c:v>2012***</c:v>
              </c:pt>
            </c:strLit>
          </c:cat>
          <c:val>
            <c:numLit>
              <c:formatCode>General</c:formatCode>
              <c:ptCount val="21"/>
              <c:pt idx="0">
                <c:v>3.9172974734113492E-2</c:v>
              </c:pt>
              <c:pt idx="1">
                <c:v>3.5824280304123393E-2</c:v>
              </c:pt>
              <c:pt idx="2">
                <c:v>3.2475585874133302E-2</c:v>
              </c:pt>
              <c:pt idx="3">
                <c:v>2.7154104206108417E-2</c:v>
              </c:pt>
              <c:pt idx="4">
                <c:v>2.1832622538083532E-2</c:v>
              </c:pt>
              <c:pt idx="5">
                <c:v>1.5267054356082548E-2</c:v>
              </c:pt>
              <c:pt idx="6">
                <c:v>8.701486174081563E-3</c:v>
              </c:pt>
              <c:pt idx="7">
                <c:v>5.9300743516922001E-3</c:v>
              </c:pt>
              <c:pt idx="8">
                <c:v>3.1586625293028373E-3</c:v>
              </c:pt>
              <c:pt idx="9">
                <c:v>1.1578129474312053E-2</c:v>
              </c:pt>
              <c:pt idx="10">
                <c:v>1.9997596419321268E-2</c:v>
              </c:pt>
              <c:pt idx="11">
                <c:v>3.0817361564454811E-2</c:v>
              </c:pt>
              <c:pt idx="12">
                <c:v>1.9738309011908498E-2</c:v>
              </c:pt>
              <c:pt idx="13">
                <c:v>2.0341777687231888E-2</c:v>
              </c:pt>
              <c:pt idx="14">
                <c:v>2.0945246362555282E-2</c:v>
              </c:pt>
              <c:pt idx="15">
                <c:v>1.1172996411937823E-2</c:v>
              </c:pt>
              <c:pt idx="16">
                <c:v>1.4007464613203652E-3</c:v>
              </c:pt>
              <c:pt idx="17">
                <c:v>1.3244759814196696E-2</c:v>
              </c:pt>
              <c:pt idx="18">
                <c:v>1.9386772162062953E-2</c:v>
              </c:pt>
              <c:pt idx="19">
                <c:v>1.9816075251072922E-2</c:v>
              </c:pt>
              <c:pt idx="20">
                <c:v>2.024537834008289E-2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79680"/>
        <c:axId val="58681216"/>
      </c:areaChart>
      <c:catAx>
        <c:axId val="5867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8673792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58673792"/>
        <c:scaling>
          <c:orientation val="minMax"/>
          <c:max val="0.05"/>
          <c:min val="-0.0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8672256"/>
        <c:crosses val="autoZero"/>
        <c:crossBetween val="midCat"/>
      </c:valAx>
      <c:catAx>
        <c:axId val="58679680"/>
        <c:scaling>
          <c:orientation val="minMax"/>
        </c:scaling>
        <c:delete val="1"/>
        <c:axPos val="b"/>
        <c:majorTickMark val="out"/>
        <c:minorTickMark val="none"/>
        <c:tickLblPos val="nextTo"/>
        <c:crossAx val="58681216"/>
        <c:crosses val="autoZero"/>
        <c:auto val="1"/>
        <c:lblAlgn val="ctr"/>
        <c:lblOffset val="100"/>
        <c:noMultiLvlLbl val="0"/>
      </c:catAx>
      <c:valAx>
        <c:axId val="58681216"/>
        <c:scaling>
          <c:orientation val="minMax"/>
          <c:max val="0.06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8679680"/>
        <c:crosses val="max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5454528038009846E-2"/>
          <c:y val="0.85931558935361219"/>
          <c:w val="0.93181907006149778"/>
          <c:h val="0.129277566539923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53016737953436E-2"/>
          <c:y val="6.9088179366661173E-2"/>
          <c:w val="0.8422151949182074"/>
          <c:h val="0.5400088700823754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3.1.2.10'!$B$6</c:f>
              <c:strCache>
                <c:ptCount val="1"/>
                <c:pt idx="0">
                  <c:v>Доля NPL в совокупном ссудном портфеле банков, после использования потенциала инструмента "очистки" (левая ось)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7.1420739997528015E-2"/>
                </c:manualLayout>
              </c:layout>
              <c:numFmt formatCode="0.0%" sourceLinked="0"/>
              <c:spPr>
                <a:noFill/>
                <a:ln w="9525" cap="flat" cmpd="sng" algn="ctr">
                  <a:solidFill>
                    <a:schemeClr val="accent2">
                      <a:lumMod val="7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184647057146957E-3"/>
                  <c:y val="8.2322507470499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accent2">
                    <a:lumMod val="75000"/>
                  </a:schemeClr>
                </a:solidFill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3.1.2.10'!$C$4:$F$4</c:f>
              <c:strCache>
                <c:ptCount val="4"/>
                <c:pt idx="0">
                  <c:v>01.10.2012 (факт)</c:v>
                </c:pt>
                <c:pt idx="1">
                  <c:v>Прощение безнадежной задолженности</c:v>
                </c:pt>
                <c:pt idx="2">
                  <c:v>Передача неработающих займов (NPL) в ОУСА (1 капитал банка)</c:v>
                </c:pt>
                <c:pt idx="3">
                  <c:v>Передача неработающих займов (NPL) в ОУСА (2 капитала банка)</c:v>
                </c:pt>
              </c:strCache>
            </c:strRef>
          </c:cat>
          <c:val>
            <c:numRef>
              <c:f>'График 3.1.2.10'!$C$6:$F$6</c:f>
              <c:numCache>
                <c:formatCode>0.000</c:formatCode>
                <c:ptCount val="4"/>
                <c:pt idx="0">
                  <c:v>0.26029999999999998</c:v>
                </c:pt>
                <c:pt idx="1">
                  <c:v>0.15802368720283805</c:v>
                </c:pt>
                <c:pt idx="2">
                  <c:v>9.5272802208317769E-2</c:v>
                </c:pt>
                <c:pt idx="3">
                  <c:v>3.4730009268152846E-2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92032"/>
        <c:axId val="58475264"/>
      </c:barChart>
      <c:lineChart>
        <c:grouping val="standard"/>
        <c:varyColors val="0"/>
        <c:ser>
          <c:idx val="0"/>
          <c:order val="0"/>
          <c:tx>
            <c:strRef>
              <c:f>'График 3.1.2.10'!$B$5</c:f>
              <c:strCache>
                <c:ptCount val="1"/>
                <c:pt idx="0">
                  <c:v>Максимальный показатель доли неработающих займов (NPL)  в ссудном портфеле банка, после использования потенциала инструмента "очистки" (правая ось)</c:v>
                </c:pt>
              </c:strCache>
            </c:strRef>
          </c:tx>
          <c:spPr>
            <a:ln w="50800">
              <a:solidFill>
                <a:schemeClr val="tx2"/>
              </a:solidFill>
              <a:prstDash val="solid"/>
            </a:ln>
          </c:spPr>
          <c:marker>
            <c:symbol val="diamond"/>
            <c:size val="9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'График 3.1.2.10'!$C$4:$F$4</c:f>
              <c:strCache>
                <c:ptCount val="4"/>
                <c:pt idx="0">
                  <c:v>01.10.2012 (факт)</c:v>
                </c:pt>
                <c:pt idx="1">
                  <c:v>Прощение безнадежной задолженности</c:v>
                </c:pt>
                <c:pt idx="2">
                  <c:v>Передача неработающих займов (NPL) в ОУСА (1 капитал банка)</c:v>
                </c:pt>
                <c:pt idx="3">
                  <c:v>Передача неработающих займов (NPL) в ОУСА (2 капитала банка)</c:v>
                </c:pt>
              </c:strCache>
            </c:strRef>
          </c:cat>
          <c:val>
            <c:numRef>
              <c:f>'График 3.1.2.10'!$C$5:$F$5</c:f>
              <c:numCache>
                <c:formatCode>0.000</c:formatCode>
                <c:ptCount val="4"/>
                <c:pt idx="0">
                  <c:v>0.49068167800047663</c:v>
                </c:pt>
                <c:pt idx="1">
                  <c:v>0.56185733569478225</c:v>
                </c:pt>
                <c:pt idx="2">
                  <c:v>0.25928151069469457</c:v>
                </c:pt>
                <c:pt idx="3">
                  <c:v>0.10435588698369773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76800"/>
        <c:axId val="58482688"/>
      </c:lineChart>
      <c:catAx>
        <c:axId val="4409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8475264"/>
        <c:crosses val="autoZero"/>
        <c:auto val="0"/>
        <c:lblAlgn val="ctr"/>
        <c:lblOffset val="100"/>
        <c:noMultiLvlLbl val="0"/>
      </c:catAx>
      <c:valAx>
        <c:axId val="5847526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4092032"/>
        <c:crosses val="autoZero"/>
        <c:crossBetween val="between"/>
      </c:valAx>
      <c:catAx>
        <c:axId val="58476800"/>
        <c:scaling>
          <c:orientation val="minMax"/>
        </c:scaling>
        <c:delete val="1"/>
        <c:axPos val="b"/>
        <c:majorTickMark val="out"/>
        <c:minorTickMark val="none"/>
        <c:tickLblPos val="nextTo"/>
        <c:crossAx val="58482688"/>
        <c:crosses val="autoZero"/>
        <c:auto val="1"/>
        <c:lblAlgn val="ctr"/>
        <c:lblOffset val="100"/>
        <c:noMultiLvlLbl val="0"/>
      </c:catAx>
      <c:valAx>
        <c:axId val="5848268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58476800"/>
        <c:crosses val="max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5.3175775480059084E-2"/>
          <c:y val="0.80978879025163397"/>
          <c:w val="0.90251107828655841"/>
          <c:h val="0.18836594179190203"/>
        </c:manualLayout>
      </c:layout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57268746142411"/>
          <c:y val="8.9746906471417406E-2"/>
          <c:w val="0.768030502847456"/>
          <c:h val="0.59554769806501717"/>
        </c:manualLayout>
      </c:layout>
      <c:areaChart>
        <c:grouping val="standard"/>
        <c:varyColors val="0"/>
        <c:ser>
          <c:idx val="0"/>
          <c:order val="0"/>
          <c:tx>
            <c:strRef>
              <c:f>'График 3.1.3.1'!$B$5</c:f>
              <c:strCache>
                <c:ptCount val="1"/>
                <c:pt idx="0">
                  <c:v>Избыточные резервы</c:v>
                </c:pt>
              </c:strCache>
            </c:strRef>
          </c:tx>
          <c:cat>
            <c:numRef>
              <c:f>'График 3.1.3.1'!$C$4:$FL$4</c:f>
              <c:numCache>
                <c:formatCode>m/d/yyyy</c:formatCode>
                <c:ptCount val="166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  <c:pt idx="47">
                  <c:v>39762</c:v>
                </c:pt>
                <c:pt idx="48">
                  <c:v>39776</c:v>
                </c:pt>
                <c:pt idx="49">
                  <c:v>39790</c:v>
                </c:pt>
                <c:pt idx="50">
                  <c:v>39804</c:v>
                </c:pt>
                <c:pt idx="51">
                  <c:v>39818</c:v>
                </c:pt>
                <c:pt idx="52">
                  <c:v>39832</c:v>
                </c:pt>
                <c:pt idx="53">
                  <c:v>39846</c:v>
                </c:pt>
                <c:pt idx="54">
                  <c:v>39860</c:v>
                </c:pt>
                <c:pt idx="55">
                  <c:v>39874</c:v>
                </c:pt>
                <c:pt idx="56">
                  <c:v>39888</c:v>
                </c:pt>
                <c:pt idx="57">
                  <c:v>39902</c:v>
                </c:pt>
                <c:pt idx="58">
                  <c:v>39916</c:v>
                </c:pt>
                <c:pt idx="59">
                  <c:v>39930</c:v>
                </c:pt>
                <c:pt idx="60">
                  <c:v>39944</c:v>
                </c:pt>
                <c:pt idx="61">
                  <c:v>39958</c:v>
                </c:pt>
                <c:pt idx="62">
                  <c:v>39972</c:v>
                </c:pt>
                <c:pt idx="63">
                  <c:v>39986</c:v>
                </c:pt>
                <c:pt idx="64">
                  <c:v>40000</c:v>
                </c:pt>
                <c:pt idx="65">
                  <c:v>40014</c:v>
                </c:pt>
                <c:pt idx="66">
                  <c:v>40028</c:v>
                </c:pt>
                <c:pt idx="67">
                  <c:v>40042</c:v>
                </c:pt>
                <c:pt idx="68">
                  <c:v>40056</c:v>
                </c:pt>
                <c:pt idx="69">
                  <c:v>40070</c:v>
                </c:pt>
                <c:pt idx="70">
                  <c:v>40084</c:v>
                </c:pt>
                <c:pt idx="71">
                  <c:v>40098</c:v>
                </c:pt>
                <c:pt idx="72">
                  <c:v>40112</c:v>
                </c:pt>
                <c:pt idx="73">
                  <c:v>40126</c:v>
                </c:pt>
                <c:pt idx="74">
                  <c:v>40140</c:v>
                </c:pt>
                <c:pt idx="75">
                  <c:v>40154</c:v>
                </c:pt>
                <c:pt idx="76">
                  <c:v>40168</c:v>
                </c:pt>
                <c:pt idx="77">
                  <c:v>40182</c:v>
                </c:pt>
                <c:pt idx="78">
                  <c:v>40196</c:v>
                </c:pt>
                <c:pt idx="79">
                  <c:v>40210</c:v>
                </c:pt>
                <c:pt idx="80">
                  <c:v>40224</c:v>
                </c:pt>
                <c:pt idx="81">
                  <c:v>40238</c:v>
                </c:pt>
                <c:pt idx="82">
                  <c:v>40252</c:v>
                </c:pt>
                <c:pt idx="83">
                  <c:v>40266</c:v>
                </c:pt>
                <c:pt idx="84">
                  <c:v>40280</c:v>
                </c:pt>
                <c:pt idx="85">
                  <c:v>40294</c:v>
                </c:pt>
                <c:pt idx="86">
                  <c:v>40308</c:v>
                </c:pt>
                <c:pt idx="87">
                  <c:v>40322</c:v>
                </c:pt>
                <c:pt idx="88">
                  <c:v>40336</c:v>
                </c:pt>
                <c:pt idx="89">
                  <c:v>40350</c:v>
                </c:pt>
                <c:pt idx="90">
                  <c:v>40364</c:v>
                </c:pt>
                <c:pt idx="91">
                  <c:v>40378</c:v>
                </c:pt>
                <c:pt idx="92">
                  <c:v>40392</c:v>
                </c:pt>
                <c:pt idx="93">
                  <c:v>40406</c:v>
                </c:pt>
                <c:pt idx="94">
                  <c:v>40420</c:v>
                </c:pt>
                <c:pt idx="95">
                  <c:v>40434</c:v>
                </c:pt>
                <c:pt idx="96">
                  <c:v>40448</c:v>
                </c:pt>
                <c:pt idx="97">
                  <c:v>40462</c:v>
                </c:pt>
                <c:pt idx="98">
                  <c:v>40476</c:v>
                </c:pt>
                <c:pt idx="99">
                  <c:v>40490</c:v>
                </c:pt>
                <c:pt idx="100">
                  <c:v>40504</c:v>
                </c:pt>
                <c:pt idx="101">
                  <c:v>40518</c:v>
                </c:pt>
                <c:pt idx="102">
                  <c:v>40532</c:v>
                </c:pt>
                <c:pt idx="103">
                  <c:v>40546</c:v>
                </c:pt>
                <c:pt idx="104">
                  <c:v>40560</c:v>
                </c:pt>
                <c:pt idx="105">
                  <c:v>40574</c:v>
                </c:pt>
                <c:pt idx="106">
                  <c:v>40588</c:v>
                </c:pt>
                <c:pt idx="107">
                  <c:v>40602</c:v>
                </c:pt>
                <c:pt idx="108">
                  <c:v>40616</c:v>
                </c:pt>
                <c:pt idx="109">
                  <c:v>40630</c:v>
                </c:pt>
                <c:pt idx="110">
                  <c:v>40644</c:v>
                </c:pt>
                <c:pt idx="111">
                  <c:v>40658</c:v>
                </c:pt>
                <c:pt idx="112">
                  <c:v>40672</c:v>
                </c:pt>
                <c:pt idx="113">
                  <c:v>40686</c:v>
                </c:pt>
                <c:pt idx="114">
                  <c:v>40700</c:v>
                </c:pt>
                <c:pt idx="115">
                  <c:v>40714</c:v>
                </c:pt>
                <c:pt idx="116">
                  <c:v>40728</c:v>
                </c:pt>
                <c:pt idx="117">
                  <c:v>40742</c:v>
                </c:pt>
                <c:pt idx="118">
                  <c:v>40756</c:v>
                </c:pt>
                <c:pt idx="119">
                  <c:v>40770</c:v>
                </c:pt>
                <c:pt idx="120">
                  <c:v>40784</c:v>
                </c:pt>
                <c:pt idx="121">
                  <c:v>40798</c:v>
                </c:pt>
                <c:pt idx="122">
                  <c:v>40799</c:v>
                </c:pt>
                <c:pt idx="123">
                  <c:v>40800</c:v>
                </c:pt>
                <c:pt idx="124">
                  <c:v>40801</c:v>
                </c:pt>
                <c:pt idx="125">
                  <c:v>40802</c:v>
                </c:pt>
                <c:pt idx="126">
                  <c:v>40803</c:v>
                </c:pt>
                <c:pt idx="127">
                  <c:v>40804</c:v>
                </c:pt>
                <c:pt idx="128">
                  <c:v>40805</c:v>
                </c:pt>
                <c:pt idx="129">
                  <c:v>40806</c:v>
                </c:pt>
                <c:pt idx="130">
                  <c:v>40807</c:v>
                </c:pt>
                <c:pt idx="131">
                  <c:v>40808</c:v>
                </c:pt>
                <c:pt idx="132">
                  <c:v>40809</c:v>
                </c:pt>
                <c:pt idx="133">
                  <c:v>40810</c:v>
                </c:pt>
                <c:pt idx="134">
                  <c:v>40811</c:v>
                </c:pt>
                <c:pt idx="135">
                  <c:v>40812</c:v>
                </c:pt>
                <c:pt idx="136">
                  <c:v>40813</c:v>
                </c:pt>
                <c:pt idx="137">
                  <c:v>40814</c:v>
                </c:pt>
                <c:pt idx="138">
                  <c:v>40812</c:v>
                </c:pt>
                <c:pt idx="139">
                  <c:v>40826</c:v>
                </c:pt>
                <c:pt idx="140">
                  <c:v>40840</c:v>
                </c:pt>
                <c:pt idx="141">
                  <c:v>40854</c:v>
                </c:pt>
                <c:pt idx="142">
                  <c:v>40868</c:v>
                </c:pt>
                <c:pt idx="143">
                  <c:v>40882</c:v>
                </c:pt>
                <c:pt idx="144">
                  <c:v>40896</c:v>
                </c:pt>
                <c:pt idx="145">
                  <c:v>40910</c:v>
                </c:pt>
                <c:pt idx="146">
                  <c:v>40924</c:v>
                </c:pt>
                <c:pt idx="147">
                  <c:v>40938</c:v>
                </c:pt>
                <c:pt idx="148">
                  <c:v>40952</c:v>
                </c:pt>
                <c:pt idx="149">
                  <c:v>40966</c:v>
                </c:pt>
                <c:pt idx="150">
                  <c:v>40980</c:v>
                </c:pt>
                <c:pt idx="151">
                  <c:v>40994</c:v>
                </c:pt>
                <c:pt idx="152">
                  <c:v>41008</c:v>
                </c:pt>
                <c:pt idx="153">
                  <c:v>41022</c:v>
                </c:pt>
                <c:pt idx="154">
                  <c:v>41036</c:v>
                </c:pt>
                <c:pt idx="155">
                  <c:v>41050</c:v>
                </c:pt>
                <c:pt idx="156">
                  <c:v>41064</c:v>
                </c:pt>
                <c:pt idx="157">
                  <c:v>41078</c:v>
                </c:pt>
                <c:pt idx="158">
                  <c:v>41092</c:v>
                </c:pt>
                <c:pt idx="159">
                  <c:v>41106</c:v>
                </c:pt>
                <c:pt idx="160">
                  <c:v>41120</c:v>
                </c:pt>
                <c:pt idx="161">
                  <c:v>41134</c:v>
                </c:pt>
                <c:pt idx="162">
                  <c:v>41148</c:v>
                </c:pt>
                <c:pt idx="163">
                  <c:v>41162</c:v>
                </c:pt>
                <c:pt idx="164">
                  <c:v>41176</c:v>
                </c:pt>
                <c:pt idx="165">
                  <c:v>41190</c:v>
                </c:pt>
              </c:numCache>
            </c:numRef>
          </c:cat>
          <c:val>
            <c:numRef>
              <c:f>'График 3.1.3.1'!$C$5:$FL$5</c:f>
              <c:numCache>
                <c:formatCode>_(* #,##0.00_);_(* \(#,##0.00\);_(* "-"??_);_(@_)</c:formatCode>
                <c:ptCount val="166"/>
                <c:pt idx="0">
                  <c:v>660302453.28571427</c:v>
                </c:pt>
                <c:pt idx="1">
                  <c:v>642468521.71428561</c:v>
                </c:pt>
                <c:pt idx="2">
                  <c:v>622233879.57142842</c:v>
                </c:pt>
                <c:pt idx="3">
                  <c:v>679708759.57142866</c:v>
                </c:pt>
                <c:pt idx="4">
                  <c:v>681694474.35714281</c:v>
                </c:pt>
                <c:pt idx="5">
                  <c:v>679577786</c:v>
                </c:pt>
                <c:pt idx="6">
                  <c:v>685665892.92857134</c:v>
                </c:pt>
                <c:pt idx="7">
                  <c:v>659802711.64285707</c:v>
                </c:pt>
                <c:pt idx="8">
                  <c:v>676713838.28571415</c:v>
                </c:pt>
                <c:pt idx="9">
                  <c:v>659272290.07142854</c:v>
                </c:pt>
                <c:pt idx="10">
                  <c:v>716920017.5</c:v>
                </c:pt>
                <c:pt idx="11">
                  <c:v>723601927.64285707</c:v>
                </c:pt>
                <c:pt idx="12">
                  <c:v>763085817.64285696</c:v>
                </c:pt>
                <c:pt idx="13">
                  <c:v>751946292.28571415</c:v>
                </c:pt>
                <c:pt idx="14">
                  <c:v>749937865.92857134</c:v>
                </c:pt>
                <c:pt idx="15">
                  <c:v>758609595.99999976</c:v>
                </c:pt>
                <c:pt idx="16">
                  <c:v>830909849.00000012</c:v>
                </c:pt>
                <c:pt idx="17">
                  <c:v>866386883.78571415</c:v>
                </c:pt>
                <c:pt idx="18">
                  <c:v>840105766.78571427</c:v>
                </c:pt>
                <c:pt idx="19">
                  <c:v>846907585.57142854</c:v>
                </c:pt>
                <c:pt idx="20">
                  <c:v>852184914.42857146</c:v>
                </c:pt>
                <c:pt idx="21">
                  <c:v>794386590.28571439</c:v>
                </c:pt>
                <c:pt idx="22">
                  <c:v>802541687.78571415</c:v>
                </c:pt>
                <c:pt idx="23">
                  <c:v>814585801.42714286</c:v>
                </c:pt>
                <c:pt idx="24">
                  <c:v>813095626.4285717</c:v>
                </c:pt>
                <c:pt idx="25">
                  <c:v>778997559.92857146</c:v>
                </c:pt>
                <c:pt idx="26">
                  <c:v>770421119.35714304</c:v>
                </c:pt>
                <c:pt idx="27">
                  <c:v>820529884.78571427</c:v>
                </c:pt>
                <c:pt idx="28">
                  <c:v>832888138.28571451</c:v>
                </c:pt>
                <c:pt idx="29">
                  <c:v>800803639.92857146</c:v>
                </c:pt>
                <c:pt idx="30">
                  <c:v>813419164.28571451</c:v>
                </c:pt>
                <c:pt idx="31">
                  <c:v>806100525.64285731</c:v>
                </c:pt>
                <c:pt idx="32">
                  <c:v>788363751.57142854</c:v>
                </c:pt>
                <c:pt idx="33">
                  <c:v>751637160.14285719</c:v>
                </c:pt>
                <c:pt idx="34">
                  <c:v>789391569.85714281</c:v>
                </c:pt>
                <c:pt idx="35">
                  <c:v>790616645.64285719</c:v>
                </c:pt>
                <c:pt idx="36">
                  <c:v>805462311.35714257</c:v>
                </c:pt>
                <c:pt idx="37">
                  <c:v>766239121.4285717</c:v>
                </c:pt>
                <c:pt idx="38">
                  <c:v>774396683.42857134</c:v>
                </c:pt>
                <c:pt idx="39">
                  <c:v>749384745.85714281</c:v>
                </c:pt>
                <c:pt idx="40">
                  <c:v>793758555.64285731</c:v>
                </c:pt>
                <c:pt idx="41">
                  <c:v>683837074.78571427</c:v>
                </c:pt>
                <c:pt idx="42">
                  <c:v>705407531.42857146</c:v>
                </c:pt>
                <c:pt idx="43">
                  <c:v>683625180.07142854</c:v>
                </c:pt>
                <c:pt idx="44">
                  <c:v>688923804.78571427</c:v>
                </c:pt>
                <c:pt idx="45">
                  <c:v>694957436.49999988</c:v>
                </c:pt>
                <c:pt idx="46">
                  <c:v>666369503.92857122</c:v>
                </c:pt>
                <c:pt idx="47">
                  <c:v>655532572.42857146</c:v>
                </c:pt>
                <c:pt idx="48">
                  <c:v>651756609.14285707</c:v>
                </c:pt>
                <c:pt idx="49">
                  <c:v>482621643.42857134</c:v>
                </c:pt>
                <c:pt idx="50">
                  <c:v>522032974.64285719</c:v>
                </c:pt>
                <c:pt idx="51">
                  <c:v>487276955.64285707</c:v>
                </c:pt>
                <c:pt idx="52">
                  <c:v>489959537.64285725</c:v>
                </c:pt>
                <c:pt idx="53">
                  <c:v>559086156.00000012</c:v>
                </c:pt>
                <c:pt idx="54">
                  <c:v>937117616.71428549</c:v>
                </c:pt>
                <c:pt idx="55">
                  <c:v>1013948655.4999999</c:v>
                </c:pt>
                <c:pt idx="56">
                  <c:v>914911265.71428585</c:v>
                </c:pt>
                <c:pt idx="57">
                  <c:v>987852307.78571415</c:v>
                </c:pt>
                <c:pt idx="58">
                  <c:v>804885836.50000012</c:v>
                </c:pt>
                <c:pt idx="59">
                  <c:v>899509944.71428597</c:v>
                </c:pt>
                <c:pt idx="60">
                  <c:v>757000906.07142866</c:v>
                </c:pt>
                <c:pt idx="61">
                  <c:v>779902633.42857146</c:v>
                </c:pt>
                <c:pt idx="62">
                  <c:v>798142067.35714281</c:v>
                </c:pt>
                <c:pt idx="63">
                  <c:v>709572359.21428573</c:v>
                </c:pt>
                <c:pt idx="64">
                  <c:v>689786026.57142854</c:v>
                </c:pt>
                <c:pt idx="65">
                  <c:v>661668150.07142878</c:v>
                </c:pt>
                <c:pt idx="66">
                  <c:v>682726185.71428561</c:v>
                </c:pt>
                <c:pt idx="67">
                  <c:v>783120712.57142854</c:v>
                </c:pt>
                <c:pt idx="68">
                  <c:v>826305088.64285707</c:v>
                </c:pt>
                <c:pt idx="69">
                  <c:v>844392229.21428561</c:v>
                </c:pt>
                <c:pt idx="70">
                  <c:v>856730969.07142866</c:v>
                </c:pt>
                <c:pt idx="71">
                  <c:v>897291451.71428573</c:v>
                </c:pt>
                <c:pt idx="72">
                  <c:v>891641918.57142866</c:v>
                </c:pt>
                <c:pt idx="73">
                  <c:v>881001146.78571427</c:v>
                </c:pt>
                <c:pt idx="74">
                  <c:v>910053567.78571439</c:v>
                </c:pt>
                <c:pt idx="75">
                  <c:v>818368405.28571439</c:v>
                </c:pt>
                <c:pt idx="76">
                  <c:v>641721611</c:v>
                </c:pt>
                <c:pt idx="77">
                  <c:v>673224812.28571427</c:v>
                </c:pt>
                <c:pt idx="78">
                  <c:v>691289740.78571415</c:v>
                </c:pt>
                <c:pt idx="79">
                  <c:v>708342464.71428585</c:v>
                </c:pt>
                <c:pt idx="80">
                  <c:v>716819270.49999988</c:v>
                </c:pt>
                <c:pt idx="81">
                  <c:v>695686130.85714281</c:v>
                </c:pt>
                <c:pt idx="82">
                  <c:v>685755484.21428585</c:v>
                </c:pt>
                <c:pt idx="83">
                  <c:v>639702085.49999988</c:v>
                </c:pt>
                <c:pt idx="84">
                  <c:v>747857989.14285731</c:v>
                </c:pt>
                <c:pt idx="85">
                  <c:v>695832675.07142866</c:v>
                </c:pt>
                <c:pt idx="86">
                  <c:v>688145614.5</c:v>
                </c:pt>
                <c:pt idx="87">
                  <c:v>683998571.35714293</c:v>
                </c:pt>
                <c:pt idx="88">
                  <c:v>691598483.21428573</c:v>
                </c:pt>
                <c:pt idx="89">
                  <c:v>675037671.35714293</c:v>
                </c:pt>
                <c:pt idx="90">
                  <c:v>794651783.71428585</c:v>
                </c:pt>
                <c:pt idx="91">
                  <c:v>741547915.07142854</c:v>
                </c:pt>
                <c:pt idx="92">
                  <c:v>645827052.78571451</c:v>
                </c:pt>
                <c:pt idx="93">
                  <c:v>605657480.28571427</c:v>
                </c:pt>
                <c:pt idx="94">
                  <c:v>593242894.14285719</c:v>
                </c:pt>
                <c:pt idx="95">
                  <c:v>628872200</c:v>
                </c:pt>
                <c:pt idx="96">
                  <c:v>658102463.64285719</c:v>
                </c:pt>
                <c:pt idx="97">
                  <c:v>601385576.50000012</c:v>
                </c:pt>
                <c:pt idx="98">
                  <c:v>621949148.42857146</c:v>
                </c:pt>
                <c:pt idx="99">
                  <c:v>687546346</c:v>
                </c:pt>
                <c:pt idx="100">
                  <c:v>667601311.78571451</c:v>
                </c:pt>
                <c:pt idx="101">
                  <c:v>679273238.57142854</c:v>
                </c:pt>
                <c:pt idx="102">
                  <c:v>620433390.57142866</c:v>
                </c:pt>
                <c:pt idx="103">
                  <c:v>651219094.57142854</c:v>
                </c:pt>
                <c:pt idx="104">
                  <c:v>584924816.07142866</c:v>
                </c:pt>
                <c:pt idx="105">
                  <c:v>655895454.78571415</c:v>
                </c:pt>
                <c:pt idx="106">
                  <c:v>644684628.07142854</c:v>
                </c:pt>
                <c:pt idx="107">
                  <c:v>645561071.42857146</c:v>
                </c:pt>
                <c:pt idx="108">
                  <c:v>608935005.28571415</c:v>
                </c:pt>
                <c:pt idx="109">
                  <c:v>651217999.57142854</c:v>
                </c:pt>
                <c:pt idx="110">
                  <c:v>702646456.57142854</c:v>
                </c:pt>
                <c:pt idx="111">
                  <c:v>624455480.78571439</c:v>
                </c:pt>
                <c:pt idx="112">
                  <c:v>703385980.57142854</c:v>
                </c:pt>
                <c:pt idx="113">
                  <c:v>681994789.07142854</c:v>
                </c:pt>
                <c:pt idx="114">
                  <c:v>646332016.64285707</c:v>
                </c:pt>
                <c:pt idx="115">
                  <c:v>609088281.57142854</c:v>
                </c:pt>
                <c:pt idx="116">
                  <c:v>648792366.64285707</c:v>
                </c:pt>
                <c:pt idx="117">
                  <c:v>606768044.57142866</c:v>
                </c:pt>
                <c:pt idx="118">
                  <c:v>609539398.5</c:v>
                </c:pt>
                <c:pt idx="119">
                  <c:v>664234130.14285719</c:v>
                </c:pt>
                <c:pt idx="120">
                  <c:v>750161134.71428585</c:v>
                </c:pt>
                <c:pt idx="121">
                  <c:v>784751432.07142866</c:v>
                </c:pt>
                <c:pt idx="122">
                  <c:v>784751432.07142866</c:v>
                </c:pt>
                <c:pt idx="123">
                  <c:v>784751432.07142866</c:v>
                </c:pt>
                <c:pt idx="124">
                  <c:v>784751432.07142866</c:v>
                </c:pt>
                <c:pt idx="125">
                  <c:v>784751432.07142866</c:v>
                </c:pt>
                <c:pt idx="126">
                  <c:v>784751432.07142866</c:v>
                </c:pt>
                <c:pt idx="127">
                  <c:v>784751432.07142866</c:v>
                </c:pt>
                <c:pt idx="128">
                  <c:v>784751432.07142866</c:v>
                </c:pt>
                <c:pt idx="129">
                  <c:v>784751432.07142866</c:v>
                </c:pt>
                <c:pt idx="130">
                  <c:v>784751432.07142866</c:v>
                </c:pt>
                <c:pt idx="131">
                  <c:v>784751432.07142866</c:v>
                </c:pt>
                <c:pt idx="132">
                  <c:v>784751432.07142866</c:v>
                </c:pt>
                <c:pt idx="133">
                  <c:v>784751432.07142866</c:v>
                </c:pt>
                <c:pt idx="134">
                  <c:v>784751432.07142866</c:v>
                </c:pt>
                <c:pt idx="135">
                  <c:v>784751432.07142866</c:v>
                </c:pt>
                <c:pt idx="136">
                  <c:v>784751432.07142866</c:v>
                </c:pt>
                <c:pt idx="137">
                  <c:v>784751432.07142866</c:v>
                </c:pt>
                <c:pt idx="138">
                  <c:v>830819757.57142866</c:v>
                </c:pt>
                <c:pt idx="139">
                  <c:v>794498518.21428561</c:v>
                </c:pt>
                <c:pt idx="140">
                  <c:v>953764792.78571439</c:v>
                </c:pt>
                <c:pt idx="141">
                  <c:v>1069581988.5714287</c:v>
                </c:pt>
                <c:pt idx="142">
                  <c:v>1085639856.9285715</c:v>
                </c:pt>
                <c:pt idx="143">
                  <c:v>1129524860.7857141</c:v>
                </c:pt>
                <c:pt idx="144">
                  <c:v>1043492626.0714285</c:v>
                </c:pt>
                <c:pt idx="145">
                  <c:v>1096968046.5000002</c:v>
                </c:pt>
                <c:pt idx="146">
                  <c:v>997375598.64285707</c:v>
                </c:pt>
                <c:pt idx="147">
                  <c:v>1328400064.1428573</c:v>
                </c:pt>
                <c:pt idx="148">
                  <c:v>1407133853.9285717</c:v>
                </c:pt>
                <c:pt idx="149">
                  <c:v>1466578231.1428576</c:v>
                </c:pt>
                <c:pt idx="150">
                  <c:v>1406164173.8571432</c:v>
                </c:pt>
                <c:pt idx="151">
                  <c:v>1241942619.9999998</c:v>
                </c:pt>
                <c:pt idx="152">
                  <c:v>1105509060.7857144</c:v>
                </c:pt>
                <c:pt idx="153">
                  <c:v>1103969520.4285715</c:v>
                </c:pt>
                <c:pt idx="154">
                  <c:v>1505515938.2857144</c:v>
                </c:pt>
                <c:pt idx="155">
                  <c:v>1471118837.5714288</c:v>
                </c:pt>
                <c:pt idx="156">
                  <c:v>1464942913.1428573</c:v>
                </c:pt>
                <c:pt idx="157">
                  <c:v>1335366379.7857141</c:v>
                </c:pt>
                <c:pt idx="158">
                  <c:v>1397609160.7857141</c:v>
                </c:pt>
                <c:pt idx="159">
                  <c:v>1206780960.9999998</c:v>
                </c:pt>
                <c:pt idx="160">
                  <c:v>1073049806.3571429</c:v>
                </c:pt>
                <c:pt idx="161">
                  <c:v>1006504324.2857144</c:v>
                </c:pt>
                <c:pt idx="162">
                  <c:v>1023337225.9285715</c:v>
                </c:pt>
                <c:pt idx="163">
                  <c:v>1008512387.4999999</c:v>
                </c:pt>
                <c:pt idx="164">
                  <c:v>1014595704.3571428</c:v>
                </c:pt>
                <c:pt idx="165">
                  <c:v>1001509139.8571427</c:v>
                </c:pt>
              </c:numCache>
            </c:numRef>
          </c:val>
        </c:ser>
        <c:ser>
          <c:idx val="1"/>
          <c:order val="1"/>
          <c:tx>
            <c:strRef>
              <c:f>'График 3.1.3.1'!$B$6</c:f>
              <c:strCache>
                <c:ptCount val="1"/>
                <c:pt idx="0">
                  <c:v>Итого МРТ</c:v>
                </c:pt>
              </c:strCache>
            </c:strRef>
          </c:tx>
          <c:cat>
            <c:numRef>
              <c:f>'График 3.1.3.1'!$C$4:$FL$4</c:f>
              <c:numCache>
                <c:formatCode>m/d/yyyy</c:formatCode>
                <c:ptCount val="166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  <c:pt idx="47">
                  <c:v>39762</c:v>
                </c:pt>
                <c:pt idx="48">
                  <c:v>39776</c:v>
                </c:pt>
                <c:pt idx="49">
                  <c:v>39790</c:v>
                </c:pt>
                <c:pt idx="50">
                  <c:v>39804</c:v>
                </c:pt>
                <c:pt idx="51">
                  <c:v>39818</c:v>
                </c:pt>
                <c:pt idx="52">
                  <c:v>39832</c:v>
                </c:pt>
                <c:pt idx="53">
                  <c:v>39846</c:v>
                </c:pt>
                <c:pt idx="54">
                  <c:v>39860</c:v>
                </c:pt>
                <c:pt idx="55">
                  <c:v>39874</c:v>
                </c:pt>
                <c:pt idx="56">
                  <c:v>39888</c:v>
                </c:pt>
                <c:pt idx="57">
                  <c:v>39902</c:v>
                </c:pt>
                <c:pt idx="58">
                  <c:v>39916</c:v>
                </c:pt>
                <c:pt idx="59">
                  <c:v>39930</c:v>
                </c:pt>
                <c:pt idx="60">
                  <c:v>39944</c:v>
                </c:pt>
                <c:pt idx="61">
                  <c:v>39958</c:v>
                </c:pt>
                <c:pt idx="62">
                  <c:v>39972</c:v>
                </c:pt>
                <c:pt idx="63">
                  <c:v>39986</c:v>
                </c:pt>
                <c:pt idx="64">
                  <c:v>40000</c:v>
                </c:pt>
                <c:pt idx="65">
                  <c:v>40014</c:v>
                </c:pt>
                <c:pt idx="66">
                  <c:v>40028</c:v>
                </c:pt>
                <c:pt idx="67">
                  <c:v>40042</c:v>
                </c:pt>
                <c:pt idx="68">
                  <c:v>40056</c:v>
                </c:pt>
                <c:pt idx="69">
                  <c:v>40070</c:v>
                </c:pt>
                <c:pt idx="70">
                  <c:v>40084</c:v>
                </c:pt>
                <c:pt idx="71">
                  <c:v>40098</c:v>
                </c:pt>
                <c:pt idx="72">
                  <c:v>40112</c:v>
                </c:pt>
                <c:pt idx="73">
                  <c:v>40126</c:v>
                </c:pt>
                <c:pt idx="74">
                  <c:v>40140</c:v>
                </c:pt>
                <c:pt idx="75">
                  <c:v>40154</c:v>
                </c:pt>
                <c:pt idx="76">
                  <c:v>40168</c:v>
                </c:pt>
                <c:pt idx="77">
                  <c:v>40182</c:v>
                </c:pt>
                <c:pt idx="78">
                  <c:v>40196</c:v>
                </c:pt>
                <c:pt idx="79">
                  <c:v>40210</c:v>
                </c:pt>
                <c:pt idx="80">
                  <c:v>40224</c:v>
                </c:pt>
                <c:pt idx="81">
                  <c:v>40238</c:v>
                </c:pt>
                <c:pt idx="82">
                  <c:v>40252</c:v>
                </c:pt>
                <c:pt idx="83">
                  <c:v>40266</c:v>
                </c:pt>
                <c:pt idx="84">
                  <c:v>40280</c:v>
                </c:pt>
                <c:pt idx="85">
                  <c:v>40294</c:v>
                </c:pt>
                <c:pt idx="86">
                  <c:v>40308</c:v>
                </c:pt>
                <c:pt idx="87">
                  <c:v>40322</c:v>
                </c:pt>
                <c:pt idx="88">
                  <c:v>40336</c:v>
                </c:pt>
                <c:pt idx="89">
                  <c:v>40350</c:v>
                </c:pt>
                <c:pt idx="90">
                  <c:v>40364</c:v>
                </c:pt>
                <c:pt idx="91">
                  <c:v>40378</c:v>
                </c:pt>
                <c:pt idx="92">
                  <c:v>40392</c:v>
                </c:pt>
                <c:pt idx="93">
                  <c:v>40406</c:v>
                </c:pt>
                <c:pt idx="94">
                  <c:v>40420</c:v>
                </c:pt>
                <c:pt idx="95">
                  <c:v>40434</c:v>
                </c:pt>
                <c:pt idx="96">
                  <c:v>40448</c:v>
                </c:pt>
                <c:pt idx="97">
                  <c:v>40462</c:v>
                </c:pt>
                <c:pt idx="98">
                  <c:v>40476</c:v>
                </c:pt>
                <c:pt idx="99">
                  <c:v>40490</c:v>
                </c:pt>
                <c:pt idx="100">
                  <c:v>40504</c:v>
                </c:pt>
                <c:pt idx="101">
                  <c:v>40518</c:v>
                </c:pt>
                <c:pt idx="102">
                  <c:v>40532</c:v>
                </c:pt>
                <c:pt idx="103">
                  <c:v>40546</c:v>
                </c:pt>
                <c:pt idx="104">
                  <c:v>40560</c:v>
                </c:pt>
                <c:pt idx="105">
                  <c:v>40574</c:v>
                </c:pt>
                <c:pt idx="106">
                  <c:v>40588</c:v>
                </c:pt>
                <c:pt idx="107">
                  <c:v>40602</c:v>
                </c:pt>
                <c:pt idx="108">
                  <c:v>40616</c:v>
                </c:pt>
                <c:pt idx="109">
                  <c:v>40630</c:v>
                </c:pt>
                <c:pt idx="110">
                  <c:v>40644</c:v>
                </c:pt>
                <c:pt idx="111">
                  <c:v>40658</c:v>
                </c:pt>
                <c:pt idx="112">
                  <c:v>40672</c:v>
                </c:pt>
                <c:pt idx="113">
                  <c:v>40686</c:v>
                </c:pt>
                <c:pt idx="114">
                  <c:v>40700</c:v>
                </c:pt>
                <c:pt idx="115">
                  <c:v>40714</c:v>
                </c:pt>
                <c:pt idx="116">
                  <c:v>40728</c:v>
                </c:pt>
                <c:pt idx="117">
                  <c:v>40742</c:v>
                </c:pt>
                <c:pt idx="118">
                  <c:v>40756</c:v>
                </c:pt>
                <c:pt idx="119">
                  <c:v>40770</c:v>
                </c:pt>
                <c:pt idx="120">
                  <c:v>40784</c:v>
                </c:pt>
                <c:pt idx="121">
                  <c:v>40798</c:v>
                </c:pt>
                <c:pt idx="122">
                  <c:v>40799</c:v>
                </c:pt>
                <c:pt idx="123">
                  <c:v>40800</c:v>
                </c:pt>
                <c:pt idx="124">
                  <c:v>40801</c:v>
                </c:pt>
                <c:pt idx="125">
                  <c:v>40802</c:v>
                </c:pt>
                <c:pt idx="126">
                  <c:v>40803</c:v>
                </c:pt>
                <c:pt idx="127">
                  <c:v>40804</c:v>
                </c:pt>
                <c:pt idx="128">
                  <c:v>40805</c:v>
                </c:pt>
                <c:pt idx="129">
                  <c:v>40806</c:v>
                </c:pt>
                <c:pt idx="130">
                  <c:v>40807</c:v>
                </c:pt>
                <c:pt idx="131">
                  <c:v>40808</c:v>
                </c:pt>
                <c:pt idx="132">
                  <c:v>40809</c:v>
                </c:pt>
                <c:pt idx="133">
                  <c:v>40810</c:v>
                </c:pt>
                <c:pt idx="134">
                  <c:v>40811</c:v>
                </c:pt>
                <c:pt idx="135">
                  <c:v>40812</c:v>
                </c:pt>
                <c:pt idx="136">
                  <c:v>40813</c:v>
                </c:pt>
                <c:pt idx="137">
                  <c:v>40814</c:v>
                </c:pt>
                <c:pt idx="138">
                  <c:v>40812</c:v>
                </c:pt>
                <c:pt idx="139">
                  <c:v>40826</c:v>
                </c:pt>
                <c:pt idx="140">
                  <c:v>40840</c:v>
                </c:pt>
                <c:pt idx="141">
                  <c:v>40854</c:v>
                </c:pt>
                <c:pt idx="142">
                  <c:v>40868</c:v>
                </c:pt>
                <c:pt idx="143">
                  <c:v>40882</c:v>
                </c:pt>
                <c:pt idx="144">
                  <c:v>40896</c:v>
                </c:pt>
                <c:pt idx="145">
                  <c:v>40910</c:v>
                </c:pt>
                <c:pt idx="146">
                  <c:v>40924</c:v>
                </c:pt>
                <c:pt idx="147">
                  <c:v>40938</c:v>
                </c:pt>
                <c:pt idx="148">
                  <c:v>40952</c:v>
                </c:pt>
                <c:pt idx="149">
                  <c:v>40966</c:v>
                </c:pt>
                <c:pt idx="150">
                  <c:v>40980</c:v>
                </c:pt>
                <c:pt idx="151">
                  <c:v>40994</c:v>
                </c:pt>
                <c:pt idx="152">
                  <c:v>41008</c:v>
                </c:pt>
                <c:pt idx="153">
                  <c:v>41022</c:v>
                </c:pt>
                <c:pt idx="154">
                  <c:v>41036</c:v>
                </c:pt>
                <c:pt idx="155">
                  <c:v>41050</c:v>
                </c:pt>
                <c:pt idx="156">
                  <c:v>41064</c:v>
                </c:pt>
                <c:pt idx="157">
                  <c:v>41078</c:v>
                </c:pt>
                <c:pt idx="158">
                  <c:v>41092</c:v>
                </c:pt>
                <c:pt idx="159">
                  <c:v>41106</c:v>
                </c:pt>
                <c:pt idx="160">
                  <c:v>41120</c:v>
                </c:pt>
                <c:pt idx="161">
                  <c:v>41134</c:v>
                </c:pt>
                <c:pt idx="162">
                  <c:v>41148</c:v>
                </c:pt>
                <c:pt idx="163">
                  <c:v>41162</c:v>
                </c:pt>
                <c:pt idx="164">
                  <c:v>41176</c:v>
                </c:pt>
                <c:pt idx="165">
                  <c:v>41190</c:v>
                </c:pt>
              </c:numCache>
            </c:numRef>
          </c:cat>
          <c:val>
            <c:numRef>
              <c:f>'График 3.1.3.1'!$C$6:$FL$6</c:f>
              <c:numCache>
                <c:formatCode>_(* #,##0.00_);_(* \(#,##0.00\);_(* "-"??_);_(@_)</c:formatCode>
                <c:ptCount val="166"/>
                <c:pt idx="0">
                  <c:v>539602206.25857139</c:v>
                </c:pt>
                <c:pt idx="1">
                  <c:v>535585638.82000011</c:v>
                </c:pt>
                <c:pt idx="2">
                  <c:v>559204513.21571422</c:v>
                </c:pt>
                <c:pt idx="3">
                  <c:v>571877254.18142855</c:v>
                </c:pt>
                <c:pt idx="4">
                  <c:v>585372271.44571447</c:v>
                </c:pt>
                <c:pt idx="5">
                  <c:v>586313211.29714298</c:v>
                </c:pt>
                <c:pt idx="6">
                  <c:v>608684117.80857146</c:v>
                </c:pt>
                <c:pt idx="7">
                  <c:v>606565366.44571447</c:v>
                </c:pt>
                <c:pt idx="8">
                  <c:v>599816795.2571429</c:v>
                </c:pt>
                <c:pt idx="9">
                  <c:v>614171382.15571439</c:v>
                </c:pt>
                <c:pt idx="10">
                  <c:v>634162986.43999994</c:v>
                </c:pt>
                <c:pt idx="11">
                  <c:v>644374544.55142856</c:v>
                </c:pt>
                <c:pt idx="12">
                  <c:v>673858477.39142871</c:v>
                </c:pt>
                <c:pt idx="13">
                  <c:v>671823049.83428562</c:v>
                </c:pt>
                <c:pt idx="14">
                  <c:v>683724469.79999995</c:v>
                </c:pt>
                <c:pt idx="15">
                  <c:v>702839673.0128572</c:v>
                </c:pt>
                <c:pt idx="16">
                  <c:v>708726070.99428558</c:v>
                </c:pt>
                <c:pt idx="17">
                  <c:v>707261407.12857175</c:v>
                </c:pt>
                <c:pt idx="18">
                  <c:v>692357529.7514286</c:v>
                </c:pt>
                <c:pt idx="19">
                  <c:v>707296691.96285713</c:v>
                </c:pt>
                <c:pt idx="20">
                  <c:v>647315678.62285697</c:v>
                </c:pt>
                <c:pt idx="21">
                  <c:v>645956840.49571431</c:v>
                </c:pt>
                <c:pt idx="22">
                  <c:v>652422535.12285709</c:v>
                </c:pt>
                <c:pt idx="23">
                  <c:v>650982651.05142868</c:v>
                </c:pt>
                <c:pt idx="24">
                  <c:v>655697210.6171428</c:v>
                </c:pt>
                <c:pt idx="25">
                  <c:v>652654440.63857138</c:v>
                </c:pt>
                <c:pt idx="26">
                  <c:v>658448355.52285707</c:v>
                </c:pt>
                <c:pt idx="27">
                  <c:v>653919348.6314286</c:v>
                </c:pt>
                <c:pt idx="28">
                  <c:v>660366691.91285729</c:v>
                </c:pt>
                <c:pt idx="29">
                  <c:v>657568120.30857134</c:v>
                </c:pt>
                <c:pt idx="30">
                  <c:v>665457166.20857143</c:v>
                </c:pt>
                <c:pt idx="31">
                  <c:v>662118128.66428578</c:v>
                </c:pt>
                <c:pt idx="32">
                  <c:v>663870875.62571418</c:v>
                </c:pt>
                <c:pt idx="33">
                  <c:v>663405719.39571428</c:v>
                </c:pt>
                <c:pt idx="34">
                  <c:v>661039418.70714283</c:v>
                </c:pt>
                <c:pt idx="35">
                  <c:v>665312033.8900001</c:v>
                </c:pt>
                <c:pt idx="36">
                  <c:v>668763692.73285699</c:v>
                </c:pt>
                <c:pt idx="37">
                  <c:v>674698771.12142861</c:v>
                </c:pt>
                <c:pt idx="38">
                  <c:v>673737751.23428571</c:v>
                </c:pt>
                <c:pt idx="39">
                  <c:v>680525345.44571412</c:v>
                </c:pt>
                <c:pt idx="40">
                  <c:v>679582820.34571433</c:v>
                </c:pt>
                <c:pt idx="41">
                  <c:v>582122825.04000008</c:v>
                </c:pt>
                <c:pt idx="42">
                  <c:v>599333617.755</c:v>
                </c:pt>
                <c:pt idx="43">
                  <c:v>600702308.14571416</c:v>
                </c:pt>
                <c:pt idx="44">
                  <c:v>601135712.66214287</c:v>
                </c:pt>
                <c:pt idx="45">
                  <c:v>593360911.26571441</c:v>
                </c:pt>
                <c:pt idx="46">
                  <c:v>586004060.18785739</c:v>
                </c:pt>
                <c:pt idx="47">
                  <c:v>574122406.1435715</c:v>
                </c:pt>
                <c:pt idx="48">
                  <c:v>573245957.60214281</c:v>
                </c:pt>
                <c:pt idx="49">
                  <c:v>236654801.98285714</c:v>
                </c:pt>
                <c:pt idx="50">
                  <c:v>235190097.88357142</c:v>
                </c:pt>
                <c:pt idx="51">
                  <c:v>235828567.97285715</c:v>
                </c:pt>
                <c:pt idx="52">
                  <c:v>234678097.16499999</c:v>
                </c:pt>
                <c:pt idx="53">
                  <c:v>232753278.06785712</c:v>
                </c:pt>
                <c:pt idx="54">
                  <c:v>249182894.27071425</c:v>
                </c:pt>
                <c:pt idx="55">
                  <c:v>270022765.54571426</c:v>
                </c:pt>
                <c:pt idx="56">
                  <c:v>246359683.19071427</c:v>
                </c:pt>
                <c:pt idx="57">
                  <c:v>227614594.42142853</c:v>
                </c:pt>
                <c:pt idx="58">
                  <c:v>230253305.61428577</c:v>
                </c:pt>
                <c:pt idx="59">
                  <c:v>225606401.84142858</c:v>
                </c:pt>
                <c:pt idx="60">
                  <c:v>222539368.60107139</c:v>
                </c:pt>
                <c:pt idx="61">
                  <c:v>220014143.3742857</c:v>
                </c:pt>
                <c:pt idx="62">
                  <c:v>219464137.78928566</c:v>
                </c:pt>
                <c:pt idx="63">
                  <c:v>218534540.09892854</c:v>
                </c:pt>
                <c:pt idx="64">
                  <c:v>218309563.91535714</c:v>
                </c:pt>
                <c:pt idx="65">
                  <c:v>220277203.69035718</c:v>
                </c:pt>
                <c:pt idx="66">
                  <c:v>220525088.38571432</c:v>
                </c:pt>
                <c:pt idx="67">
                  <c:v>223554827.42571434</c:v>
                </c:pt>
                <c:pt idx="68">
                  <c:v>225652656.72142857</c:v>
                </c:pt>
                <c:pt idx="69">
                  <c:v>225214007.62785715</c:v>
                </c:pt>
                <c:pt idx="70">
                  <c:v>226600750.8028571</c:v>
                </c:pt>
                <c:pt idx="71">
                  <c:v>226983790.76607141</c:v>
                </c:pt>
                <c:pt idx="72">
                  <c:v>226296197.98857144</c:v>
                </c:pt>
                <c:pt idx="73">
                  <c:v>224446320.86535719</c:v>
                </c:pt>
                <c:pt idx="74">
                  <c:v>222830924.98607144</c:v>
                </c:pt>
                <c:pt idx="75">
                  <c:v>132187381.75464286</c:v>
                </c:pt>
                <c:pt idx="76">
                  <c:v>128314273.66142856</c:v>
                </c:pt>
                <c:pt idx="77">
                  <c:v>127692522.78107139</c:v>
                </c:pt>
                <c:pt idx="78">
                  <c:v>127116101.77357143</c:v>
                </c:pt>
                <c:pt idx="79">
                  <c:v>127947479.53928569</c:v>
                </c:pt>
                <c:pt idx="80">
                  <c:v>128769157.80607142</c:v>
                </c:pt>
                <c:pt idx="81">
                  <c:v>129943512.68499999</c:v>
                </c:pt>
                <c:pt idx="82">
                  <c:v>129257728.29714286</c:v>
                </c:pt>
                <c:pt idx="83">
                  <c:v>130175318.03321427</c:v>
                </c:pt>
                <c:pt idx="84">
                  <c:v>132385184.86892857</c:v>
                </c:pt>
                <c:pt idx="85">
                  <c:v>132107407.3117857</c:v>
                </c:pt>
                <c:pt idx="86">
                  <c:v>132748828.38107143</c:v>
                </c:pt>
                <c:pt idx="87">
                  <c:v>139811241.07928571</c:v>
                </c:pt>
                <c:pt idx="88">
                  <c:v>138320105.1671429</c:v>
                </c:pt>
                <c:pt idx="89">
                  <c:v>139018436.54785717</c:v>
                </c:pt>
                <c:pt idx="90">
                  <c:v>140237302.54535714</c:v>
                </c:pt>
                <c:pt idx="91">
                  <c:v>141255195.97928569</c:v>
                </c:pt>
                <c:pt idx="92">
                  <c:v>140525959.85749999</c:v>
                </c:pt>
                <c:pt idx="93">
                  <c:v>141448106.97142857</c:v>
                </c:pt>
                <c:pt idx="94">
                  <c:v>141758292.2767857</c:v>
                </c:pt>
                <c:pt idx="95">
                  <c:v>139682595.7296429</c:v>
                </c:pt>
                <c:pt idx="96">
                  <c:v>148876935.61821428</c:v>
                </c:pt>
                <c:pt idx="97">
                  <c:v>163184886.13535717</c:v>
                </c:pt>
                <c:pt idx="98">
                  <c:v>164110529.07357141</c:v>
                </c:pt>
                <c:pt idx="99">
                  <c:v>166158435.49857149</c:v>
                </c:pt>
                <c:pt idx="100">
                  <c:v>166447468.56464288</c:v>
                </c:pt>
                <c:pt idx="101">
                  <c:v>164639022.62464282</c:v>
                </c:pt>
                <c:pt idx="102">
                  <c:v>165437460.04071426</c:v>
                </c:pt>
                <c:pt idx="103">
                  <c:v>165802948.39500004</c:v>
                </c:pt>
                <c:pt idx="104">
                  <c:v>166382990.56857148</c:v>
                </c:pt>
                <c:pt idx="105">
                  <c:v>169145252.45464286</c:v>
                </c:pt>
                <c:pt idx="106">
                  <c:v>171139511.89821431</c:v>
                </c:pt>
                <c:pt idx="107">
                  <c:v>173378976.9985714</c:v>
                </c:pt>
                <c:pt idx="108">
                  <c:v>173161866.73178571</c:v>
                </c:pt>
                <c:pt idx="109">
                  <c:v>176992874.6178571</c:v>
                </c:pt>
                <c:pt idx="110">
                  <c:v>175364594.59035712</c:v>
                </c:pt>
                <c:pt idx="111">
                  <c:v>175249981.96357143</c:v>
                </c:pt>
                <c:pt idx="112">
                  <c:v>174829371.59857139</c:v>
                </c:pt>
                <c:pt idx="113">
                  <c:v>177930114.29357141</c:v>
                </c:pt>
                <c:pt idx="114">
                  <c:v>177451345.96107146</c:v>
                </c:pt>
                <c:pt idx="115">
                  <c:v>299996475.97107148</c:v>
                </c:pt>
                <c:pt idx="116">
                  <c:v>304861635.68964291</c:v>
                </c:pt>
                <c:pt idx="117">
                  <c:v>301882676.3246429</c:v>
                </c:pt>
                <c:pt idx="118">
                  <c:v>303703096.95428574</c:v>
                </c:pt>
                <c:pt idx="119">
                  <c:v>307676129.10714293</c:v>
                </c:pt>
                <c:pt idx="120">
                  <c:v>305327993.71500003</c:v>
                </c:pt>
                <c:pt idx="121">
                  <c:v>300373092.16392851</c:v>
                </c:pt>
                <c:pt idx="122">
                  <c:v>300373092.16392851</c:v>
                </c:pt>
                <c:pt idx="123">
                  <c:v>300373092.16392851</c:v>
                </c:pt>
                <c:pt idx="124">
                  <c:v>300373092.16392851</c:v>
                </c:pt>
                <c:pt idx="125">
                  <c:v>300373092.16392851</c:v>
                </c:pt>
                <c:pt idx="126">
                  <c:v>300373092.16392851</c:v>
                </c:pt>
                <c:pt idx="127">
                  <c:v>300373092.16392851</c:v>
                </c:pt>
                <c:pt idx="128">
                  <c:v>300373092.16392851</c:v>
                </c:pt>
                <c:pt idx="129">
                  <c:v>300373092.16392851</c:v>
                </c:pt>
                <c:pt idx="130">
                  <c:v>300373092.16392851</c:v>
                </c:pt>
                <c:pt idx="131">
                  <c:v>300373092.16392851</c:v>
                </c:pt>
                <c:pt idx="132">
                  <c:v>300373092.16392851</c:v>
                </c:pt>
                <c:pt idx="133">
                  <c:v>300373092.16392851</c:v>
                </c:pt>
                <c:pt idx="134">
                  <c:v>300373092.16392851</c:v>
                </c:pt>
                <c:pt idx="135">
                  <c:v>300373092.16392851</c:v>
                </c:pt>
                <c:pt idx="136">
                  <c:v>300373092.16392851</c:v>
                </c:pt>
                <c:pt idx="137">
                  <c:v>300373092.16392851</c:v>
                </c:pt>
                <c:pt idx="138">
                  <c:v>303706629.54035711</c:v>
                </c:pt>
                <c:pt idx="139">
                  <c:v>304174705.94178575</c:v>
                </c:pt>
                <c:pt idx="140">
                  <c:v>310103850.10107148</c:v>
                </c:pt>
                <c:pt idx="141">
                  <c:v>305407083.22107142</c:v>
                </c:pt>
                <c:pt idx="142">
                  <c:v>303763302.45178574</c:v>
                </c:pt>
                <c:pt idx="143">
                  <c:v>300890105.02607149</c:v>
                </c:pt>
                <c:pt idx="144">
                  <c:v>299645194.11821431</c:v>
                </c:pt>
                <c:pt idx="145">
                  <c:v>301804038.05714291</c:v>
                </c:pt>
                <c:pt idx="146">
                  <c:v>297924423.48535717</c:v>
                </c:pt>
                <c:pt idx="147">
                  <c:v>297228715.20571423</c:v>
                </c:pt>
                <c:pt idx="148">
                  <c:v>299713731.25821429</c:v>
                </c:pt>
                <c:pt idx="149">
                  <c:v>303318006.15607142</c:v>
                </c:pt>
                <c:pt idx="150">
                  <c:v>301528356.08178568</c:v>
                </c:pt>
                <c:pt idx="151">
                  <c:v>304457023.08750004</c:v>
                </c:pt>
                <c:pt idx="152">
                  <c:v>306036361.99392861</c:v>
                </c:pt>
                <c:pt idx="153">
                  <c:v>307959357.49678576</c:v>
                </c:pt>
                <c:pt idx="154">
                  <c:v>315743171.79714292</c:v>
                </c:pt>
                <c:pt idx="155">
                  <c:v>305204405.15964288</c:v>
                </c:pt>
                <c:pt idx="156">
                  <c:v>263617866.51642856</c:v>
                </c:pt>
                <c:pt idx="157">
                  <c:v>258693861.17642862</c:v>
                </c:pt>
                <c:pt idx="158">
                  <c:v>260440458.76607144</c:v>
                </c:pt>
                <c:pt idx="159">
                  <c:v>261039422.5585714</c:v>
                </c:pt>
                <c:pt idx="160">
                  <c:v>259834715.05321422</c:v>
                </c:pt>
                <c:pt idx="161">
                  <c:v>262212237.9982143</c:v>
                </c:pt>
                <c:pt idx="162">
                  <c:v>263213503.78500003</c:v>
                </c:pt>
                <c:pt idx="163">
                  <c:v>257697101.1307143</c:v>
                </c:pt>
                <c:pt idx="164">
                  <c:v>258905651.37214282</c:v>
                </c:pt>
                <c:pt idx="165">
                  <c:v>258893869.22857144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39968"/>
        <c:axId val="59141504"/>
      </c:areaChart>
      <c:lineChart>
        <c:grouping val="standard"/>
        <c:varyColors val="0"/>
        <c:ser>
          <c:idx val="2"/>
          <c:order val="2"/>
          <c:tx>
            <c:strRef>
              <c:f>'График 3.1.3.1'!$B$7</c:f>
              <c:strCache>
                <c:ptCount val="1"/>
                <c:pt idx="0">
                  <c:v>Итого резервных активов</c:v>
                </c:pt>
              </c:strCache>
            </c:strRef>
          </c:tx>
          <c:marker>
            <c:symbol val="none"/>
          </c:marker>
          <c:cat>
            <c:numRef>
              <c:f>'График 3.1.3.1'!$C$4:$FL$4</c:f>
              <c:numCache>
                <c:formatCode>m/d/yyyy</c:formatCode>
                <c:ptCount val="166"/>
                <c:pt idx="0">
                  <c:v>39104</c:v>
                </c:pt>
                <c:pt idx="1">
                  <c:v>39118</c:v>
                </c:pt>
                <c:pt idx="2">
                  <c:v>39132</c:v>
                </c:pt>
                <c:pt idx="3">
                  <c:v>39146</c:v>
                </c:pt>
                <c:pt idx="4">
                  <c:v>39160</c:v>
                </c:pt>
                <c:pt idx="5">
                  <c:v>39174</c:v>
                </c:pt>
                <c:pt idx="6">
                  <c:v>39188</c:v>
                </c:pt>
                <c:pt idx="7">
                  <c:v>39202</c:v>
                </c:pt>
                <c:pt idx="8">
                  <c:v>39216</c:v>
                </c:pt>
                <c:pt idx="9">
                  <c:v>39230</c:v>
                </c:pt>
                <c:pt idx="10">
                  <c:v>39244</c:v>
                </c:pt>
                <c:pt idx="11">
                  <c:v>39258</c:v>
                </c:pt>
                <c:pt idx="12">
                  <c:v>39272</c:v>
                </c:pt>
                <c:pt idx="13">
                  <c:v>39286</c:v>
                </c:pt>
                <c:pt idx="14">
                  <c:v>39300</c:v>
                </c:pt>
                <c:pt idx="15">
                  <c:v>39314</c:v>
                </c:pt>
                <c:pt idx="16">
                  <c:v>39328</c:v>
                </c:pt>
                <c:pt idx="17">
                  <c:v>39342</c:v>
                </c:pt>
                <c:pt idx="18">
                  <c:v>39356</c:v>
                </c:pt>
                <c:pt idx="19">
                  <c:v>39370</c:v>
                </c:pt>
                <c:pt idx="20">
                  <c:v>39384</c:v>
                </c:pt>
                <c:pt idx="21">
                  <c:v>39398</c:v>
                </c:pt>
                <c:pt idx="22">
                  <c:v>39412</c:v>
                </c:pt>
                <c:pt idx="23">
                  <c:v>39426</c:v>
                </c:pt>
                <c:pt idx="24">
                  <c:v>39440</c:v>
                </c:pt>
                <c:pt idx="25">
                  <c:v>39454</c:v>
                </c:pt>
                <c:pt idx="26">
                  <c:v>39468</c:v>
                </c:pt>
                <c:pt idx="27">
                  <c:v>39482</c:v>
                </c:pt>
                <c:pt idx="28">
                  <c:v>39496</c:v>
                </c:pt>
                <c:pt idx="29">
                  <c:v>39510</c:v>
                </c:pt>
                <c:pt idx="30">
                  <c:v>39524</c:v>
                </c:pt>
                <c:pt idx="31">
                  <c:v>39538</c:v>
                </c:pt>
                <c:pt idx="32">
                  <c:v>39552</c:v>
                </c:pt>
                <c:pt idx="33">
                  <c:v>39566</c:v>
                </c:pt>
                <c:pt idx="34">
                  <c:v>39580</c:v>
                </c:pt>
                <c:pt idx="35">
                  <c:v>39594</c:v>
                </c:pt>
                <c:pt idx="36">
                  <c:v>39608</c:v>
                </c:pt>
                <c:pt idx="37">
                  <c:v>39622</c:v>
                </c:pt>
                <c:pt idx="38">
                  <c:v>39636</c:v>
                </c:pt>
                <c:pt idx="39">
                  <c:v>39650</c:v>
                </c:pt>
                <c:pt idx="40">
                  <c:v>39664</c:v>
                </c:pt>
                <c:pt idx="41">
                  <c:v>39678</c:v>
                </c:pt>
                <c:pt idx="42">
                  <c:v>39692</c:v>
                </c:pt>
                <c:pt idx="43">
                  <c:v>39706</c:v>
                </c:pt>
                <c:pt idx="44">
                  <c:v>39720</c:v>
                </c:pt>
                <c:pt idx="45">
                  <c:v>39734</c:v>
                </c:pt>
                <c:pt idx="46">
                  <c:v>39748</c:v>
                </c:pt>
                <c:pt idx="47">
                  <c:v>39762</c:v>
                </c:pt>
                <c:pt idx="48">
                  <c:v>39776</c:v>
                </c:pt>
                <c:pt idx="49">
                  <c:v>39790</c:v>
                </c:pt>
                <c:pt idx="50">
                  <c:v>39804</c:v>
                </c:pt>
                <c:pt idx="51">
                  <c:v>39818</c:v>
                </c:pt>
                <c:pt idx="52">
                  <c:v>39832</c:v>
                </c:pt>
                <c:pt idx="53">
                  <c:v>39846</c:v>
                </c:pt>
                <c:pt idx="54">
                  <c:v>39860</c:v>
                </c:pt>
                <c:pt idx="55">
                  <c:v>39874</c:v>
                </c:pt>
                <c:pt idx="56">
                  <c:v>39888</c:v>
                </c:pt>
                <c:pt idx="57">
                  <c:v>39902</c:v>
                </c:pt>
                <c:pt idx="58">
                  <c:v>39916</c:v>
                </c:pt>
                <c:pt idx="59">
                  <c:v>39930</c:v>
                </c:pt>
                <c:pt idx="60">
                  <c:v>39944</c:v>
                </c:pt>
                <c:pt idx="61">
                  <c:v>39958</c:v>
                </c:pt>
                <c:pt idx="62">
                  <c:v>39972</c:v>
                </c:pt>
                <c:pt idx="63">
                  <c:v>39986</c:v>
                </c:pt>
                <c:pt idx="64">
                  <c:v>40000</c:v>
                </c:pt>
                <c:pt idx="65">
                  <c:v>40014</c:v>
                </c:pt>
                <c:pt idx="66">
                  <c:v>40028</c:v>
                </c:pt>
                <c:pt idx="67">
                  <c:v>40042</c:v>
                </c:pt>
                <c:pt idx="68">
                  <c:v>40056</c:v>
                </c:pt>
                <c:pt idx="69">
                  <c:v>40070</c:v>
                </c:pt>
                <c:pt idx="70">
                  <c:v>40084</c:v>
                </c:pt>
                <c:pt idx="71">
                  <c:v>40098</c:v>
                </c:pt>
                <c:pt idx="72">
                  <c:v>40112</c:v>
                </c:pt>
                <c:pt idx="73">
                  <c:v>40126</c:v>
                </c:pt>
                <c:pt idx="74">
                  <c:v>40140</c:v>
                </c:pt>
                <c:pt idx="75">
                  <c:v>40154</c:v>
                </c:pt>
                <c:pt idx="76">
                  <c:v>40168</c:v>
                </c:pt>
                <c:pt idx="77">
                  <c:v>40182</c:v>
                </c:pt>
                <c:pt idx="78">
                  <c:v>40196</c:v>
                </c:pt>
                <c:pt idx="79">
                  <c:v>40210</c:v>
                </c:pt>
                <c:pt idx="80">
                  <c:v>40224</c:v>
                </c:pt>
                <c:pt idx="81">
                  <c:v>40238</c:v>
                </c:pt>
                <c:pt idx="82">
                  <c:v>40252</c:v>
                </c:pt>
                <c:pt idx="83">
                  <c:v>40266</c:v>
                </c:pt>
                <c:pt idx="84">
                  <c:v>40280</c:v>
                </c:pt>
                <c:pt idx="85">
                  <c:v>40294</c:v>
                </c:pt>
                <c:pt idx="86">
                  <c:v>40308</c:v>
                </c:pt>
                <c:pt idx="87">
                  <c:v>40322</c:v>
                </c:pt>
                <c:pt idx="88">
                  <c:v>40336</c:v>
                </c:pt>
                <c:pt idx="89">
                  <c:v>40350</c:v>
                </c:pt>
                <c:pt idx="90">
                  <c:v>40364</c:v>
                </c:pt>
                <c:pt idx="91">
                  <c:v>40378</c:v>
                </c:pt>
                <c:pt idx="92">
                  <c:v>40392</c:v>
                </c:pt>
                <c:pt idx="93">
                  <c:v>40406</c:v>
                </c:pt>
                <c:pt idx="94">
                  <c:v>40420</c:v>
                </c:pt>
                <c:pt idx="95">
                  <c:v>40434</c:v>
                </c:pt>
                <c:pt idx="96">
                  <c:v>40448</c:v>
                </c:pt>
                <c:pt idx="97">
                  <c:v>40462</c:v>
                </c:pt>
                <c:pt idx="98">
                  <c:v>40476</c:v>
                </c:pt>
                <c:pt idx="99">
                  <c:v>40490</c:v>
                </c:pt>
                <c:pt idx="100">
                  <c:v>40504</c:v>
                </c:pt>
                <c:pt idx="101">
                  <c:v>40518</c:v>
                </c:pt>
                <c:pt idx="102">
                  <c:v>40532</c:v>
                </c:pt>
                <c:pt idx="103">
                  <c:v>40546</c:v>
                </c:pt>
                <c:pt idx="104">
                  <c:v>40560</c:v>
                </c:pt>
                <c:pt idx="105">
                  <c:v>40574</c:v>
                </c:pt>
                <c:pt idx="106">
                  <c:v>40588</c:v>
                </c:pt>
                <c:pt idx="107">
                  <c:v>40602</c:v>
                </c:pt>
                <c:pt idx="108">
                  <c:v>40616</c:v>
                </c:pt>
                <c:pt idx="109">
                  <c:v>40630</c:v>
                </c:pt>
                <c:pt idx="110">
                  <c:v>40644</c:v>
                </c:pt>
                <c:pt idx="111">
                  <c:v>40658</c:v>
                </c:pt>
                <c:pt idx="112">
                  <c:v>40672</c:v>
                </c:pt>
                <c:pt idx="113">
                  <c:v>40686</c:v>
                </c:pt>
                <c:pt idx="114">
                  <c:v>40700</c:v>
                </c:pt>
                <c:pt idx="115">
                  <c:v>40714</c:v>
                </c:pt>
                <c:pt idx="116">
                  <c:v>40728</c:v>
                </c:pt>
                <c:pt idx="117">
                  <c:v>40742</c:v>
                </c:pt>
                <c:pt idx="118">
                  <c:v>40756</c:v>
                </c:pt>
                <c:pt idx="119">
                  <c:v>40770</c:v>
                </c:pt>
                <c:pt idx="120">
                  <c:v>40784</c:v>
                </c:pt>
                <c:pt idx="121">
                  <c:v>40798</c:v>
                </c:pt>
                <c:pt idx="122">
                  <c:v>40799</c:v>
                </c:pt>
                <c:pt idx="123">
                  <c:v>40800</c:v>
                </c:pt>
                <c:pt idx="124">
                  <c:v>40801</c:v>
                </c:pt>
                <c:pt idx="125">
                  <c:v>40802</c:v>
                </c:pt>
                <c:pt idx="126">
                  <c:v>40803</c:v>
                </c:pt>
                <c:pt idx="127">
                  <c:v>40804</c:v>
                </c:pt>
                <c:pt idx="128">
                  <c:v>40805</c:v>
                </c:pt>
                <c:pt idx="129">
                  <c:v>40806</c:v>
                </c:pt>
                <c:pt idx="130">
                  <c:v>40807</c:v>
                </c:pt>
                <c:pt idx="131">
                  <c:v>40808</c:v>
                </c:pt>
                <c:pt idx="132">
                  <c:v>40809</c:v>
                </c:pt>
                <c:pt idx="133">
                  <c:v>40810</c:v>
                </c:pt>
                <c:pt idx="134">
                  <c:v>40811</c:v>
                </c:pt>
                <c:pt idx="135">
                  <c:v>40812</c:v>
                </c:pt>
                <c:pt idx="136">
                  <c:v>40813</c:v>
                </c:pt>
                <c:pt idx="137">
                  <c:v>40814</c:v>
                </c:pt>
                <c:pt idx="138">
                  <c:v>40812</c:v>
                </c:pt>
                <c:pt idx="139">
                  <c:v>40826</c:v>
                </c:pt>
                <c:pt idx="140">
                  <c:v>40840</c:v>
                </c:pt>
                <c:pt idx="141">
                  <c:v>40854</c:v>
                </c:pt>
                <c:pt idx="142">
                  <c:v>40868</c:v>
                </c:pt>
                <c:pt idx="143">
                  <c:v>40882</c:v>
                </c:pt>
                <c:pt idx="144">
                  <c:v>40896</c:v>
                </c:pt>
                <c:pt idx="145">
                  <c:v>40910</c:v>
                </c:pt>
                <c:pt idx="146">
                  <c:v>40924</c:v>
                </c:pt>
                <c:pt idx="147">
                  <c:v>40938</c:v>
                </c:pt>
                <c:pt idx="148">
                  <c:v>40952</c:v>
                </c:pt>
                <c:pt idx="149">
                  <c:v>40966</c:v>
                </c:pt>
                <c:pt idx="150">
                  <c:v>40980</c:v>
                </c:pt>
                <c:pt idx="151">
                  <c:v>40994</c:v>
                </c:pt>
                <c:pt idx="152">
                  <c:v>41008</c:v>
                </c:pt>
                <c:pt idx="153">
                  <c:v>41022</c:v>
                </c:pt>
                <c:pt idx="154">
                  <c:v>41036</c:v>
                </c:pt>
                <c:pt idx="155">
                  <c:v>41050</c:v>
                </c:pt>
                <c:pt idx="156">
                  <c:v>41064</c:v>
                </c:pt>
                <c:pt idx="157">
                  <c:v>41078</c:v>
                </c:pt>
                <c:pt idx="158">
                  <c:v>41092</c:v>
                </c:pt>
                <c:pt idx="159">
                  <c:v>41106</c:v>
                </c:pt>
                <c:pt idx="160">
                  <c:v>41120</c:v>
                </c:pt>
                <c:pt idx="161">
                  <c:v>41134</c:v>
                </c:pt>
                <c:pt idx="162">
                  <c:v>41148</c:v>
                </c:pt>
                <c:pt idx="163">
                  <c:v>41162</c:v>
                </c:pt>
                <c:pt idx="164">
                  <c:v>41176</c:v>
                </c:pt>
                <c:pt idx="165">
                  <c:v>41190</c:v>
                </c:pt>
              </c:numCache>
            </c:numRef>
          </c:cat>
          <c:val>
            <c:numRef>
              <c:f>'График 3.1.3.1'!$C$7:$FL$7</c:f>
              <c:numCache>
                <c:formatCode>_(* #,##0.00_);_(* \(#,##0.00\);_(* "-"??_);_(@_)</c:formatCode>
                <c:ptCount val="166"/>
                <c:pt idx="0">
                  <c:v>660302453.28571427</c:v>
                </c:pt>
                <c:pt idx="1">
                  <c:v>642468521.71428561</c:v>
                </c:pt>
                <c:pt idx="2">
                  <c:v>622233879.57142842</c:v>
                </c:pt>
                <c:pt idx="3">
                  <c:v>679708759.57142866</c:v>
                </c:pt>
                <c:pt idx="4">
                  <c:v>681694474.35714281</c:v>
                </c:pt>
                <c:pt idx="5">
                  <c:v>679577786</c:v>
                </c:pt>
                <c:pt idx="6">
                  <c:v>685665892.92857134</c:v>
                </c:pt>
                <c:pt idx="7">
                  <c:v>659802711.64285707</c:v>
                </c:pt>
                <c:pt idx="8">
                  <c:v>676713838.28571415</c:v>
                </c:pt>
                <c:pt idx="9">
                  <c:v>659272290.07142854</c:v>
                </c:pt>
                <c:pt idx="10">
                  <c:v>716920017.5</c:v>
                </c:pt>
                <c:pt idx="11">
                  <c:v>723601927.64285707</c:v>
                </c:pt>
                <c:pt idx="12">
                  <c:v>763085817.64285696</c:v>
                </c:pt>
                <c:pt idx="13">
                  <c:v>751946292.28571415</c:v>
                </c:pt>
                <c:pt idx="14">
                  <c:v>749937865.92857134</c:v>
                </c:pt>
                <c:pt idx="15">
                  <c:v>758609595.99999976</c:v>
                </c:pt>
                <c:pt idx="16">
                  <c:v>830909849.00000012</c:v>
                </c:pt>
                <c:pt idx="17">
                  <c:v>866386883.78571415</c:v>
                </c:pt>
                <c:pt idx="18">
                  <c:v>840105766.78571427</c:v>
                </c:pt>
                <c:pt idx="19">
                  <c:v>846907585.57142854</c:v>
                </c:pt>
                <c:pt idx="20">
                  <c:v>852184914.42857146</c:v>
                </c:pt>
                <c:pt idx="21">
                  <c:v>794386590.28571439</c:v>
                </c:pt>
                <c:pt idx="22">
                  <c:v>802541687.78571415</c:v>
                </c:pt>
                <c:pt idx="23">
                  <c:v>814585801.42714286</c:v>
                </c:pt>
                <c:pt idx="24">
                  <c:v>813095626.4285717</c:v>
                </c:pt>
                <c:pt idx="25">
                  <c:v>778997559.92857146</c:v>
                </c:pt>
                <c:pt idx="26">
                  <c:v>770421119.35714304</c:v>
                </c:pt>
                <c:pt idx="27">
                  <c:v>820529884.78571427</c:v>
                </c:pt>
                <c:pt idx="28">
                  <c:v>832888138.28571451</c:v>
                </c:pt>
                <c:pt idx="29">
                  <c:v>800803639.92857146</c:v>
                </c:pt>
                <c:pt idx="30">
                  <c:v>813419164.28571451</c:v>
                </c:pt>
                <c:pt idx="31">
                  <c:v>806100525.64285731</c:v>
                </c:pt>
                <c:pt idx="32">
                  <c:v>788363751.57142854</c:v>
                </c:pt>
                <c:pt idx="33">
                  <c:v>751637160.14285719</c:v>
                </c:pt>
                <c:pt idx="34">
                  <c:v>789391569.85714281</c:v>
                </c:pt>
                <c:pt idx="35">
                  <c:v>790616645.64285719</c:v>
                </c:pt>
                <c:pt idx="36">
                  <c:v>805462311.35714257</c:v>
                </c:pt>
                <c:pt idx="37">
                  <c:v>766239121.4285717</c:v>
                </c:pt>
                <c:pt idx="38">
                  <c:v>774396683.42857134</c:v>
                </c:pt>
                <c:pt idx="39">
                  <c:v>749384745.85714281</c:v>
                </c:pt>
                <c:pt idx="40">
                  <c:v>793758555.64285731</c:v>
                </c:pt>
                <c:pt idx="41">
                  <c:v>683837074.78571427</c:v>
                </c:pt>
                <c:pt idx="42">
                  <c:v>705407531.42857146</c:v>
                </c:pt>
                <c:pt idx="43">
                  <c:v>683625180.07142854</c:v>
                </c:pt>
                <c:pt idx="44">
                  <c:v>688923804.78571427</c:v>
                </c:pt>
                <c:pt idx="45">
                  <c:v>694957436.49999988</c:v>
                </c:pt>
                <c:pt idx="46">
                  <c:v>666369503.92857122</c:v>
                </c:pt>
                <c:pt idx="47">
                  <c:v>655532572.42857146</c:v>
                </c:pt>
                <c:pt idx="48">
                  <c:v>651756609.14285707</c:v>
                </c:pt>
                <c:pt idx="49">
                  <c:v>482621643.42857134</c:v>
                </c:pt>
                <c:pt idx="50">
                  <c:v>522032974.64285719</c:v>
                </c:pt>
                <c:pt idx="51">
                  <c:v>487276955.64285707</c:v>
                </c:pt>
                <c:pt idx="52">
                  <c:v>489959537.64285725</c:v>
                </c:pt>
                <c:pt idx="53">
                  <c:v>559086156.00000012</c:v>
                </c:pt>
                <c:pt idx="54">
                  <c:v>937117616.71428549</c:v>
                </c:pt>
                <c:pt idx="55">
                  <c:v>1013948655.4999999</c:v>
                </c:pt>
                <c:pt idx="56">
                  <c:v>914911265.71428585</c:v>
                </c:pt>
                <c:pt idx="57">
                  <c:v>987852307.78571415</c:v>
                </c:pt>
                <c:pt idx="58">
                  <c:v>804885836.50000012</c:v>
                </c:pt>
                <c:pt idx="59">
                  <c:v>899509944.71428597</c:v>
                </c:pt>
                <c:pt idx="60">
                  <c:v>757000906.07142866</c:v>
                </c:pt>
                <c:pt idx="61">
                  <c:v>779902633.42857146</c:v>
                </c:pt>
                <c:pt idx="62">
                  <c:v>798142067.35714281</c:v>
                </c:pt>
                <c:pt idx="63">
                  <c:v>709572359.21428573</c:v>
                </c:pt>
                <c:pt idx="64">
                  <c:v>689786026.57142854</c:v>
                </c:pt>
                <c:pt idx="65">
                  <c:v>661668150.07142878</c:v>
                </c:pt>
                <c:pt idx="66">
                  <c:v>682726185.71428561</c:v>
                </c:pt>
                <c:pt idx="67">
                  <c:v>783120712.57142854</c:v>
                </c:pt>
                <c:pt idx="68">
                  <c:v>826305088.64285707</c:v>
                </c:pt>
                <c:pt idx="69">
                  <c:v>844392229.21428561</c:v>
                </c:pt>
                <c:pt idx="70">
                  <c:v>856730969.07142866</c:v>
                </c:pt>
                <c:pt idx="71">
                  <c:v>897291451.71428573</c:v>
                </c:pt>
                <c:pt idx="72">
                  <c:v>891641918.57142866</c:v>
                </c:pt>
                <c:pt idx="73">
                  <c:v>881001146.78571427</c:v>
                </c:pt>
                <c:pt idx="74">
                  <c:v>910053567.78571439</c:v>
                </c:pt>
                <c:pt idx="75">
                  <c:v>818368405.28571439</c:v>
                </c:pt>
                <c:pt idx="76">
                  <c:v>641721611</c:v>
                </c:pt>
                <c:pt idx="77">
                  <c:v>673224812.28571427</c:v>
                </c:pt>
                <c:pt idx="78">
                  <c:v>691289740.78571415</c:v>
                </c:pt>
                <c:pt idx="79">
                  <c:v>708342464.71428585</c:v>
                </c:pt>
                <c:pt idx="80">
                  <c:v>716819270.49999988</c:v>
                </c:pt>
                <c:pt idx="81">
                  <c:v>695686130.85714281</c:v>
                </c:pt>
                <c:pt idx="82">
                  <c:v>685755484.21428585</c:v>
                </c:pt>
                <c:pt idx="83">
                  <c:v>639702085.49999988</c:v>
                </c:pt>
                <c:pt idx="84">
                  <c:v>747857989.14285731</c:v>
                </c:pt>
                <c:pt idx="85">
                  <c:v>695832675.07142866</c:v>
                </c:pt>
                <c:pt idx="86">
                  <c:v>688145614.5</c:v>
                </c:pt>
                <c:pt idx="87">
                  <c:v>683998571.35714293</c:v>
                </c:pt>
                <c:pt idx="88">
                  <c:v>691598483.21428573</c:v>
                </c:pt>
                <c:pt idx="89">
                  <c:v>675037671.35714293</c:v>
                </c:pt>
                <c:pt idx="90">
                  <c:v>794651783.71428585</c:v>
                </c:pt>
                <c:pt idx="91">
                  <c:v>741547915.07142854</c:v>
                </c:pt>
                <c:pt idx="92">
                  <c:v>645827052.78571451</c:v>
                </c:pt>
                <c:pt idx="93">
                  <c:v>605657480.28571427</c:v>
                </c:pt>
                <c:pt idx="94">
                  <c:v>593242894.14285719</c:v>
                </c:pt>
                <c:pt idx="95">
                  <c:v>628872200</c:v>
                </c:pt>
                <c:pt idx="96">
                  <c:v>658102463.64285719</c:v>
                </c:pt>
                <c:pt idx="97">
                  <c:v>601385576.50000012</c:v>
                </c:pt>
                <c:pt idx="98">
                  <c:v>621949148.42857146</c:v>
                </c:pt>
                <c:pt idx="99">
                  <c:v>687546346</c:v>
                </c:pt>
                <c:pt idx="100">
                  <c:v>667601311.78571451</c:v>
                </c:pt>
                <c:pt idx="101">
                  <c:v>679273238.57142854</c:v>
                </c:pt>
                <c:pt idx="102">
                  <c:v>620433390.57142866</c:v>
                </c:pt>
                <c:pt idx="103">
                  <c:v>651219094.57142854</c:v>
                </c:pt>
                <c:pt idx="104">
                  <c:v>584924816.07142866</c:v>
                </c:pt>
                <c:pt idx="105">
                  <c:v>655895454.78571415</c:v>
                </c:pt>
                <c:pt idx="106">
                  <c:v>644684628.07142854</c:v>
                </c:pt>
                <c:pt idx="107">
                  <c:v>645561071.42857146</c:v>
                </c:pt>
                <c:pt idx="108">
                  <c:v>608935005.28571415</c:v>
                </c:pt>
                <c:pt idx="109">
                  <c:v>651217999.57142854</c:v>
                </c:pt>
                <c:pt idx="110">
                  <c:v>702646456.57142854</c:v>
                </c:pt>
                <c:pt idx="111">
                  <c:v>624455480.78571439</c:v>
                </c:pt>
                <c:pt idx="112">
                  <c:v>703385980.57142854</c:v>
                </c:pt>
                <c:pt idx="113">
                  <c:v>681994789.07142854</c:v>
                </c:pt>
                <c:pt idx="114">
                  <c:v>646332016.64285707</c:v>
                </c:pt>
                <c:pt idx="115">
                  <c:v>609088281.57142854</c:v>
                </c:pt>
                <c:pt idx="116">
                  <c:v>648792366.64285707</c:v>
                </c:pt>
                <c:pt idx="117">
                  <c:v>606768044.57142866</c:v>
                </c:pt>
                <c:pt idx="118">
                  <c:v>609539398.5</c:v>
                </c:pt>
                <c:pt idx="119">
                  <c:v>664234130.14285719</c:v>
                </c:pt>
                <c:pt idx="120">
                  <c:v>750161134.71428585</c:v>
                </c:pt>
                <c:pt idx="121">
                  <c:v>784751432.07142866</c:v>
                </c:pt>
                <c:pt idx="122">
                  <c:v>784751432.07142866</c:v>
                </c:pt>
                <c:pt idx="123">
                  <c:v>784751432.07142866</c:v>
                </c:pt>
                <c:pt idx="124">
                  <c:v>784751432.07142866</c:v>
                </c:pt>
                <c:pt idx="125">
                  <c:v>784751432.07142866</c:v>
                </c:pt>
                <c:pt idx="126">
                  <c:v>784751432.07142866</c:v>
                </c:pt>
                <c:pt idx="127">
                  <c:v>784751432.07142866</c:v>
                </c:pt>
                <c:pt idx="128">
                  <c:v>784751432.07142866</c:v>
                </c:pt>
                <c:pt idx="129">
                  <c:v>784751432.07142866</c:v>
                </c:pt>
                <c:pt idx="130">
                  <c:v>784751432.07142866</c:v>
                </c:pt>
                <c:pt idx="131">
                  <c:v>784751432.07142866</c:v>
                </c:pt>
                <c:pt idx="132">
                  <c:v>784751432.07142866</c:v>
                </c:pt>
                <c:pt idx="133">
                  <c:v>784751432.07142866</c:v>
                </c:pt>
                <c:pt idx="134">
                  <c:v>784751432.07142866</c:v>
                </c:pt>
                <c:pt idx="135">
                  <c:v>784751432.07142866</c:v>
                </c:pt>
                <c:pt idx="136">
                  <c:v>784751432.07142866</c:v>
                </c:pt>
                <c:pt idx="137">
                  <c:v>784751432.07142866</c:v>
                </c:pt>
                <c:pt idx="138">
                  <c:v>830819757.57142866</c:v>
                </c:pt>
                <c:pt idx="139">
                  <c:v>794498518.21428561</c:v>
                </c:pt>
                <c:pt idx="140">
                  <c:v>953764792.78571439</c:v>
                </c:pt>
                <c:pt idx="141">
                  <c:v>1069581988.5714287</c:v>
                </c:pt>
                <c:pt idx="142">
                  <c:v>1085639856.9285715</c:v>
                </c:pt>
                <c:pt idx="143">
                  <c:v>1129524860.7857141</c:v>
                </c:pt>
                <c:pt idx="144">
                  <c:v>1043492626.0714285</c:v>
                </c:pt>
                <c:pt idx="145">
                  <c:v>1096968046.5000002</c:v>
                </c:pt>
                <c:pt idx="146">
                  <c:v>997375598.64285707</c:v>
                </c:pt>
                <c:pt idx="147">
                  <c:v>1328400064.1428573</c:v>
                </c:pt>
                <c:pt idx="148">
                  <c:v>1407133853.9285717</c:v>
                </c:pt>
                <c:pt idx="149">
                  <c:v>1466578231.1428576</c:v>
                </c:pt>
                <c:pt idx="150">
                  <c:v>1406164173.8571432</c:v>
                </c:pt>
                <c:pt idx="151">
                  <c:v>1241942619.9999998</c:v>
                </c:pt>
                <c:pt idx="152">
                  <c:v>1105509060.7857144</c:v>
                </c:pt>
                <c:pt idx="153">
                  <c:v>1103969520.4285715</c:v>
                </c:pt>
                <c:pt idx="154">
                  <c:v>1505515938.2857144</c:v>
                </c:pt>
                <c:pt idx="155">
                  <c:v>1471118837.5714288</c:v>
                </c:pt>
                <c:pt idx="156">
                  <c:v>1464942913.1428573</c:v>
                </c:pt>
                <c:pt idx="157">
                  <c:v>1335366379.7857141</c:v>
                </c:pt>
                <c:pt idx="158">
                  <c:v>1397609160.7857141</c:v>
                </c:pt>
                <c:pt idx="159">
                  <c:v>1206780960.9999998</c:v>
                </c:pt>
                <c:pt idx="160">
                  <c:v>1073049806.3571429</c:v>
                </c:pt>
                <c:pt idx="161">
                  <c:v>1006504324.2857144</c:v>
                </c:pt>
                <c:pt idx="162">
                  <c:v>1023337225.9285715</c:v>
                </c:pt>
                <c:pt idx="163">
                  <c:v>1008512387.4999999</c:v>
                </c:pt>
                <c:pt idx="164">
                  <c:v>1014595704.3571428</c:v>
                </c:pt>
                <c:pt idx="165">
                  <c:v>1001509139.8571427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39968"/>
        <c:axId val="59141504"/>
      </c:lineChart>
      <c:dateAx>
        <c:axId val="591399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9141504"/>
        <c:crosses val="autoZero"/>
        <c:auto val="1"/>
        <c:lblOffset val="100"/>
        <c:baseTimeUnit val="days"/>
        <c:majorUnit val="1"/>
        <c:majorTimeUnit val="years"/>
        <c:minorUnit val="1"/>
        <c:minorTimeUnit val="years"/>
      </c:dateAx>
      <c:valAx>
        <c:axId val="5914150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_-* #,##0_р_._-;\-* #,##0_р_._-;_-* &quot;-&quot;??_р_._-;_-@_-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9139968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1.3825143976764579E-2"/>
                <c:y val="0.29325905663771235"/>
              </c:manualLayout>
            </c:layout>
            <c:tx>
              <c:rich>
                <a:bodyPr rot="-5400000" vert="horz"/>
                <a:lstStyle/>
                <a:p>
                  <a:pPr>
                    <a:defRPr b="0">
                      <a:latin typeface="Times New Roman" pitchFamily="18" charset="0"/>
                      <a:cs typeface="Times New Roman" pitchFamily="18" charset="0"/>
                    </a:defRPr>
                  </a:pPr>
                  <a:r>
                    <a:rPr lang="ru-RU" b="0">
                      <a:latin typeface="Times New Roman" pitchFamily="18" charset="0"/>
                      <a:cs typeface="Times New Roman" pitchFamily="18" charset="0"/>
                    </a:rPr>
                    <a:t>млн. тг.
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6.2537807774028245E-2"/>
          <c:y val="0.79350693791262439"/>
          <c:w val="0.89404261967254095"/>
          <c:h val="0.15589691220338076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697600299962511E-2"/>
          <c:y val="4.7619186021164731E-2"/>
          <c:w val="0.92150074990626174"/>
          <c:h val="0.74831272217098987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'График 3.1.3.2'!$C$5</c:f>
              <c:strCache>
                <c:ptCount val="1"/>
                <c:pt idx="0">
                  <c:v>к4 </c:v>
                </c:pt>
              </c:strCache>
            </c:strRef>
          </c:tx>
          <c:invertIfNegative val="0"/>
          <c:cat>
            <c:strRef>
              <c:f>'График 3.1.3.2'!$B$6:$B$11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'График 3.1.3.2'!$C$6:$C$11</c:f>
              <c:numCache>
                <c:formatCode>0.00</c:formatCode>
                <c:ptCount val="6"/>
                <c:pt idx="0">
                  <c:v>1.112308561326433</c:v>
                </c:pt>
                <c:pt idx="1">
                  <c:v>1.0101981731803111</c:v>
                </c:pt>
                <c:pt idx="2">
                  <c:v>0.89748868413662553</c:v>
                </c:pt>
                <c:pt idx="3">
                  <c:v>0.88125840477233264</c:v>
                </c:pt>
                <c:pt idx="4">
                  <c:v>0.95540550527866575</c:v>
                </c:pt>
                <c:pt idx="5">
                  <c:v>0.84383751687527486</c:v>
                </c:pt>
              </c:numCache>
            </c:numRef>
          </c:val>
        </c:ser>
        <c:ser>
          <c:idx val="2"/>
          <c:order val="1"/>
          <c:tx>
            <c:strRef>
              <c:f>'График 3.1.3.2'!$D$5</c:f>
              <c:strCache>
                <c:ptCount val="1"/>
                <c:pt idx="0">
                  <c:v>к4-1</c:v>
                </c:pt>
              </c:strCache>
            </c:strRef>
          </c:tx>
          <c:invertIfNegative val="0"/>
          <c:cat>
            <c:strRef>
              <c:f>'График 3.1.3.2'!$B$6:$B$11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'График 3.1.3.2'!$D$6:$D$11</c:f>
              <c:numCache>
                <c:formatCode>0.00</c:formatCode>
                <c:ptCount val="6"/>
                <c:pt idx="0">
                  <c:v>6.1672297565044971</c:v>
                </c:pt>
                <c:pt idx="1">
                  <c:v>7.5732494499095004</c:v>
                </c:pt>
                <c:pt idx="2">
                  <c:v>8.2455813439515246</c:v>
                </c:pt>
                <c:pt idx="3">
                  <c:v>12.094175442690998</c:v>
                </c:pt>
                <c:pt idx="4">
                  <c:v>8.1247504435061408</c:v>
                </c:pt>
                <c:pt idx="5">
                  <c:v>7.0430895439277341</c:v>
                </c:pt>
              </c:numCache>
            </c:numRef>
          </c:val>
        </c:ser>
        <c:ser>
          <c:idx val="8"/>
          <c:order val="2"/>
          <c:tx>
            <c:strRef>
              <c:f>'График 3.1.3.2'!$E$5</c:f>
              <c:strCache>
                <c:ptCount val="1"/>
                <c:pt idx="0">
                  <c:v>к4-2 </c:v>
                </c:pt>
              </c:strCache>
            </c:strRef>
          </c:tx>
          <c:invertIfNegative val="0"/>
          <c:cat>
            <c:strRef>
              <c:f>'График 3.1.3.2'!$B$6:$B$11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'График 3.1.3.2'!$E$6:$E$11</c:f>
              <c:numCache>
                <c:formatCode>0.00</c:formatCode>
                <c:ptCount val="6"/>
                <c:pt idx="0">
                  <c:v>3.3517445661839962</c:v>
                </c:pt>
                <c:pt idx="1">
                  <c:v>4.6328876055431873</c:v>
                </c:pt>
                <c:pt idx="2">
                  <c:v>4.1895896021718153</c:v>
                </c:pt>
                <c:pt idx="3">
                  <c:v>6.4204941421441388</c:v>
                </c:pt>
                <c:pt idx="4">
                  <c:v>4.5966227407466365</c:v>
                </c:pt>
                <c:pt idx="5">
                  <c:v>5.0853656911721892</c:v>
                </c:pt>
              </c:numCache>
            </c:numRef>
          </c:val>
        </c:ser>
        <c:ser>
          <c:idx val="10"/>
          <c:order val="3"/>
          <c:tx>
            <c:strRef>
              <c:f>'График 3.1.3.2'!$F$5</c:f>
              <c:strCache>
                <c:ptCount val="1"/>
                <c:pt idx="0">
                  <c:v>к4-3 </c:v>
                </c:pt>
              </c:strCache>
            </c:strRef>
          </c:tx>
          <c:invertIfNegative val="0"/>
          <c:cat>
            <c:strRef>
              <c:f>'График 3.1.3.2'!$B$6:$B$11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10.2012</c:v>
                </c:pt>
              </c:strCache>
            </c:strRef>
          </c:cat>
          <c:val>
            <c:numRef>
              <c:f>'График 3.1.3.2'!$F$6:$F$11</c:f>
              <c:numCache>
                <c:formatCode>0.00</c:formatCode>
                <c:ptCount val="6"/>
                <c:pt idx="0">
                  <c:v>2.4566491969509934</c:v>
                </c:pt>
                <c:pt idx="1">
                  <c:v>2.9314086132047423</c:v>
                </c:pt>
                <c:pt idx="2">
                  <c:v>2.70390936489316</c:v>
                </c:pt>
                <c:pt idx="3">
                  <c:v>3.6543557846475503</c:v>
                </c:pt>
                <c:pt idx="4">
                  <c:v>3.0070013427372357</c:v>
                </c:pt>
                <c:pt idx="5">
                  <c:v>2.9427428379442926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887680"/>
        <c:axId val="134901760"/>
      </c:barChart>
      <c:catAx>
        <c:axId val="13488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4901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90176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48876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8014623172103486E-3"/>
          <c:y val="0.8729914166134638"/>
          <c:w val="0.99019853768278965"/>
          <c:h val="0.125277718663545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9534367566214"/>
          <c:y val="8.5324232081911269E-2"/>
          <c:w val="0.86247282577766649"/>
          <c:h val="0.614334470989761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3.1.3.3'!$B$6</c:f>
              <c:strCache>
                <c:ptCount val="1"/>
                <c:pt idx="0">
                  <c:v>До 1 года</c:v>
                </c:pt>
              </c:strCache>
            </c:strRef>
          </c:tx>
          <c:invertIfNegative val="0"/>
          <c:cat>
            <c:multiLvlStrRef>
              <c:f>'График 3.1.3.3'!$C$4:$K$5</c:f>
              <c:multiLvlStrCache>
                <c:ptCount val="9"/>
                <c:lvl>
                  <c:pt idx="0">
                    <c:v>10.2009</c:v>
                  </c:pt>
                  <c:pt idx="1">
                    <c:v>10.2010</c:v>
                  </c:pt>
                  <c:pt idx="2">
                    <c:v>10.2011</c:v>
                  </c:pt>
                  <c:pt idx="3">
                    <c:v>10.2012</c:v>
                  </c:pt>
                  <c:pt idx="5">
                    <c:v>10.2009</c:v>
                  </c:pt>
                  <c:pt idx="6">
                    <c:v>10.2010</c:v>
                  </c:pt>
                  <c:pt idx="7">
                    <c:v>10.2011</c:v>
                  </c:pt>
                  <c:pt idx="8">
                    <c:v>10.2012</c:v>
                  </c:pt>
                </c:lvl>
                <c:lvl>
                  <c:pt idx="0">
                    <c:v>Активы</c:v>
                  </c:pt>
                  <c:pt idx="5">
                    <c:v>Обязательства</c:v>
                  </c:pt>
                </c:lvl>
              </c:multiLvlStrCache>
            </c:multiLvlStrRef>
          </c:cat>
          <c:val>
            <c:numRef>
              <c:f>'График 3.1.3.3'!$C$6:$K$6</c:f>
              <c:numCache>
                <c:formatCode>0.00</c:formatCode>
                <c:ptCount val="9"/>
                <c:pt idx="0">
                  <c:v>46.854986677912223</c:v>
                </c:pt>
                <c:pt idx="1">
                  <c:v>50.164276624866446</c:v>
                </c:pt>
                <c:pt idx="2">
                  <c:v>53.106099618976231</c:v>
                </c:pt>
                <c:pt idx="3">
                  <c:v>55.237966403371708</c:v>
                </c:pt>
                <c:pt idx="5">
                  <c:v>51.769790005723358</c:v>
                </c:pt>
                <c:pt idx="6">
                  <c:v>60.687388714342283</c:v>
                </c:pt>
                <c:pt idx="7">
                  <c:v>65.049225358037503</c:v>
                </c:pt>
                <c:pt idx="8">
                  <c:v>69.419332554327369</c:v>
                </c:pt>
              </c:numCache>
            </c:numRef>
          </c:val>
        </c:ser>
        <c:ser>
          <c:idx val="1"/>
          <c:order val="1"/>
          <c:tx>
            <c:strRef>
              <c:f>'График 3.1.3.3'!$B$7</c:f>
              <c:strCache>
                <c:ptCount val="1"/>
                <c:pt idx="0">
                  <c:v>От 1 года до 3 лет</c:v>
                </c:pt>
              </c:strCache>
            </c:strRef>
          </c:tx>
          <c:invertIfNegative val="0"/>
          <c:cat>
            <c:multiLvlStrRef>
              <c:f>'График 3.1.3.3'!$C$4:$K$5</c:f>
              <c:multiLvlStrCache>
                <c:ptCount val="9"/>
                <c:lvl>
                  <c:pt idx="0">
                    <c:v>10.2009</c:v>
                  </c:pt>
                  <c:pt idx="1">
                    <c:v>10.2010</c:v>
                  </c:pt>
                  <c:pt idx="2">
                    <c:v>10.2011</c:v>
                  </c:pt>
                  <c:pt idx="3">
                    <c:v>10.2012</c:v>
                  </c:pt>
                  <c:pt idx="5">
                    <c:v>10.2009</c:v>
                  </c:pt>
                  <c:pt idx="6">
                    <c:v>10.2010</c:v>
                  </c:pt>
                  <c:pt idx="7">
                    <c:v>10.2011</c:v>
                  </c:pt>
                  <c:pt idx="8">
                    <c:v>10.2012</c:v>
                  </c:pt>
                </c:lvl>
                <c:lvl>
                  <c:pt idx="0">
                    <c:v>Активы</c:v>
                  </c:pt>
                  <c:pt idx="5">
                    <c:v>Обязательства</c:v>
                  </c:pt>
                </c:lvl>
              </c:multiLvlStrCache>
            </c:multiLvlStrRef>
          </c:cat>
          <c:val>
            <c:numRef>
              <c:f>'График 3.1.3.3'!$C$7:$K$7</c:f>
              <c:numCache>
                <c:formatCode>0.00</c:formatCode>
                <c:ptCount val="9"/>
                <c:pt idx="0">
                  <c:v>14.433877578188376</c:v>
                </c:pt>
                <c:pt idx="1">
                  <c:v>14.311757681370171</c:v>
                </c:pt>
                <c:pt idx="2">
                  <c:v>12.972298706057222</c:v>
                </c:pt>
                <c:pt idx="3">
                  <c:v>13.935283293530981</c:v>
                </c:pt>
                <c:pt idx="5">
                  <c:v>23.177307244689089</c:v>
                </c:pt>
                <c:pt idx="6">
                  <c:v>19.481698939816738</c:v>
                </c:pt>
                <c:pt idx="7">
                  <c:v>17.470255453048459</c:v>
                </c:pt>
                <c:pt idx="8">
                  <c:v>15.582854366562993</c:v>
                </c:pt>
              </c:numCache>
            </c:numRef>
          </c:val>
        </c:ser>
        <c:ser>
          <c:idx val="2"/>
          <c:order val="2"/>
          <c:tx>
            <c:strRef>
              <c:f>'График 3.1.3.3'!$B$8</c:f>
              <c:strCache>
                <c:ptCount val="1"/>
                <c:pt idx="0">
                  <c:v>Свыше 3 лет</c:v>
                </c:pt>
              </c:strCache>
            </c:strRef>
          </c:tx>
          <c:invertIfNegative val="0"/>
          <c:cat>
            <c:multiLvlStrRef>
              <c:f>'График 3.1.3.3'!$C$4:$K$5</c:f>
              <c:multiLvlStrCache>
                <c:ptCount val="9"/>
                <c:lvl>
                  <c:pt idx="0">
                    <c:v>10.2009</c:v>
                  </c:pt>
                  <c:pt idx="1">
                    <c:v>10.2010</c:v>
                  </c:pt>
                  <c:pt idx="2">
                    <c:v>10.2011</c:v>
                  </c:pt>
                  <c:pt idx="3">
                    <c:v>10.2012</c:v>
                  </c:pt>
                  <c:pt idx="5">
                    <c:v>10.2009</c:v>
                  </c:pt>
                  <c:pt idx="6">
                    <c:v>10.2010</c:v>
                  </c:pt>
                  <c:pt idx="7">
                    <c:v>10.2011</c:v>
                  </c:pt>
                  <c:pt idx="8">
                    <c:v>10.2012</c:v>
                  </c:pt>
                </c:lvl>
                <c:lvl>
                  <c:pt idx="0">
                    <c:v>Активы</c:v>
                  </c:pt>
                  <c:pt idx="5">
                    <c:v>Обязательства</c:v>
                  </c:pt>
                </c:lvl>
              </c:multiLvlStrCache>
            </c:multiLvlStrRef>
          </c:cat>
          <c:val>
            <c:numRef>
              <c:f>'График 3.1.3.3'!$C$8:$K$8</c:f>
              <c:numCache>
                <c:formatCode>0.00</c:formatCode>
                <c:ptCount val="9"/>
                <c:pt idx="0">
                  <c:v>38.711135743899398</c:v>
                </c:pt>
                <c:pt idx="1">
                  <c:v>35.523965693763387</c:v>
                </c:pt>
                <c:pt idx="2">
                  <c:v>33.921601674966553</c:v>
                </c:pt>
                <c:pt idx="3">
                  <c:v>30.82675030309731</c:v>
                </c:pt>
                <c:pt idx="5">
                  <c:v>25.05290274958756</c:v>
                </c:pt>
                <c:pt idx="6">
                  <c:v>19.830912345840972</c:v>
                </c:pt>
                <c:pt idx="7">
                  <c:v>17.480519188914041</c:v>
                </c:pt>
                <c:pt idx="8">
                  <c:v>14.997813079109648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31663360"/>
        <c:axId val="131664896"/>
      </c:barChart>
      <c:catAx>
        <c:axId val="13166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16648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166489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3.4246027888489247E-3"/>
              <c:y val="0.3617746495514427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1663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105289307972305"/>
          <c:y val="0.91156762960899984"/>
          <c:w val="0.82382121987837953"/>
          <c:h val="6.802744512241432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03183504275988"/>
          <c:y val="4.878068145278143E-2"/>
          <c:w val="0.8465506387347338"/>
          <c:h val="0.59349829100884066"/>
        </c:manualLayout>
      </c:layout>
      <c:areaChart>
        <c:grouping val="standard"/>
        <c:varyColors val="0"/>
        <c:ser>
          <c:idx val="3"/>
          <c:order val="3"/>
          <c:tx>
            <c:strRef>
              <c:f>'График 3.1.3.4'!$F$4:$F$5</c:f>
              <c:strCache>
                <c:ptCount val="1"/>
                <c:pt idx="0">
                  <c:v>Активы до востребования</c:v>
                </c:pt>
              </c:strCache>
            </c:strRef>
          </c:tx>
          <c:cat>
            <c:strRef>
              <c:f>'График 3.1.3.4'!$B$6:$B$17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'График 3.1.3.4'!$F$6:$F$17</c:f>
              <c:numCache>
                <c:formatCode>0.00</c:formatCode>
                <c:ptCount val="12"/>
                <c:pt idx="0">
                  <c:v>17.49147612680509</c:v>
                </c:pt>
                <c:pt idx="1">
                  <c:v>19.737946658628093</c:v>
                </c:pt>
                <c:pt idx="2">
                  <c:v>24.903350747190718</c:v>
                </c:pt>
                <c:pt idx="3">
                  <c:v>27.54668334598443</c:v>
                </c:pt>
                <c:pt idx="4">
                  <c:v>28.019438564184256</c:v>
                </c:pt>
                <c:pt idx="5">
                  <c:v>24.673660941618568</c:v>
                </c:pt>
                <c:pt idx="6">
                  <c:v>27.553733602161135</c:v>
                </c:pt>
                <c:pt idx="7">
                  <c:v>26.998898477227517</c:v>
                </c:pt>
                <c:pt idx="8">
                  <c:v>31.687186003185886</c:v>
                </c:pt>
                <c:pt idx="9">
                  <c:v>28.539768823780676</c:v>
                </c:pt>
                <c:pt idx="10">
                  <c:v>27.943654479556756</c:v>
                </c:pt>
                <c:pt idx="11">
                  <c:v>29.462951410018711</c:v>
                </c:pt>
              </c:numCache>
            </c:numRef>
          </c:val>
        </c:ser>
        <c:ser>
          <c:idx val="4"/>
          <c:order val="4"/>
          <c:tx>
            <c:strRef>
              <c:f>'График 3.1.3.4'!$G$4:$G$5</c:f>
              <c:strCache>
                <c:ptCount val="1"/>
                <c:pt idx="0">
                  <c:v>Активы до 1 месяца</c:v>
                </c:pt>
              </c:strCache>
            </c:strRef>
          </c:tx>
          <c:cat>
            <c:strRef>
              <c:f>'График 3.1.3.4'!$B$6:$B$17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'График 3.1.3.4'!$G$6:$G$17</c:f>
              <c:numCache>
                <c:formatCode>0.00</c:formatCode>
                <c:ptCount val="12"/>
                <c:pt idx="0">
                  <c:v>12.164889288976873</c:v>
                </c:pt>
                <c:pt idx="1">
                  <c:v>14.345018425957997</c:v>
                </c:pt>
                <c:pt idx="2">
                  <c:v>9.6321923321343039</c:v>
                </c:pt>
                <c:pt idx="3">
                  <c:v>7.9161058192761953</c:v>
                </c:pt>
                <c:pt idx="4">
                  <c:v>9.0895540059101254</c:v>
                </c:pt>
                <c:pt idx="5">
                  <c:v>11.661815462105558</c:v>
                </c:pt>
                <c:pt idx="6">
                  <c:v>9.3278938981451009</c:v>
                </c:pt>
                <c:pt idx="7">
                  <c:v>8.8974331291947006</c:v>
                </c:pt>
                <c:pt idx="8">
                  <c:v>8.1241819131032518</c:v>
                </c:pt>
                <c:pt idx="9">
                  <c:v>11.186466801050637</c:v>
                </c:pt>
                <c:pt idx="10">
                  <c:v>9.952718958908978</c:v>
                </c:pt>
                <c:pt idx="11">
                  <c:v>9.9955350196061854</c:v>
                </c:pt>
              </c:numCache>
            </c:numRef>
          </c:val>
        </c:ser>
        <c:ser>
          <c:idx val="5"/>
          <c:order val="5"/>
          <c:tx>
            <c:strRef>
              <c:f>'График 3.1.3.4'!$H$4:$H$5</c:f>
              <c:strCache>
                <c:ptCount val="1"/>
                <c:pt idx="0">
                  <c:v>Активы до 3 месяцев</c:v>
                </c:pt>
              </c:strCache>
            </c:strRef>
          </c:tx>
          <c:cat>
            <c:strRef>
              <c:f>'График 3.1.3.4'!$B$6:$B$17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'График 3.1.3.4'!$H$6:$H$17</c:f>
              <c:numCache>
                <c:formatCode>0.00</c:formatCode>
                <c:ptCount val="12"/>
                <c:pt idx="0">
                  <c:v>5.5399316209878497</c:v>
                </c:pt>
                <c:pt idx="1">
                  <c:v>5.575414616433557</c:v>
                </c:pt>
                <c:pt idx="2">
                  <c:v>5.4728340360105658</c:v>
                </c:pt>
                <c:pt idx="3">
                  <c:v>5.6039108385997514</c:v>
                </c:pt>
                <c:pt idx="4">
                  <c:v>4.3747875906216631</c:v>
                </c:pt>
                <c:pt idx="5">
                  <c:v>5.7620771587567745</c:v>
                </c:pt>
                <c:pt idx="6">
                  <c:v>5.2447276059035399</c:v>
                </c:pt>
                <c:pt idx="7">
                  <c:v>4.3723895511266093</c:v>
                </c:pt>
                <c:pt idx="8">
                  <c:v>4.1064772060233183</c:v>
                </c:pt>
                <c:pt idx="9">
                  <c:v>4.08256996057814</c:v>
                </c:pt>
                <c:pt idx="10">
                  <c:v>4.1503782092677799</c:v>
                </c:pt>
                <c:pt idx="11">
                  <c:v>6.848307212603129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821568"/>
        <c:axId val="131823104"/>
      </c:areaChart>
      <c:lineChart>
        <c:grouping val="standard"/>
        <c:varyColors val="0"/>
        <c:ser>
          <c:idx val="0"/>
          <c:order val="0"/>
          <c:tx>
            <c:strRef>
              <c:f>'График 3.1.3.4'!$C$4:$C$5</c:f>
              <c:strCache>
                <c:ptCount val="1"/>
                <c:pt idx="0">
                  <c:v>Обязательства до востребования</c:v>
                </c:pt>
              </c:strCache>
            </c:strRef>
          </c:tx>
          <c:spPr>
            <a:ln w="3810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'График 3.1.3.4'!$B$6:$B$17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'График 3.1.3.4'!$C$6:$C$17</c:f>
              <c:numCache>
                <c:formatCode>0.00</c:formatCode>
                <c:ptCount val="12"/>
                <c:pt idx="0">
                  <c:v>19.417813460606954</c:v>
                </c:pt>
                <c:pt idx="1">
                  <c:v>21.936163954538202</c:v>
                </c:pt>
                <c:pt idx="2">
                  <c:v>24.900333135105658</c:v>
                </c:pt>
                <c:pt idx="3">
                  <c:v>24.053325635529905</c:v>
                </c:pt>
                <c:pt idx="4">
                  <c:v>25.561537642059573</c:v>
                </c:pt>
                <c:pt idx="5">
                  <c:v>26.692594426750489</c:v>
                </c:pt>
                <c:pt idx="6">
                  <c:v>26.611447951402695</c:v>
                </c:pt>
                <c:pt idx="7">
                  <c:v>25.393808068987809</c:v>
                </c:pt>
                <c:pt idx="8">
                  <c:v>25.794841319573326</c:v>
                </c:pt>
                <c:pt idx="9">
                  <c:v>25.77607978683854</c:v>
                </c:pt>
                <c:pt idx="10">
                  <c:v>24.67590042698486</c:v>
                </c:pt>
                <c:pt idx="11">
                  <c:v>24.902051918905453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3.1.3.4'!$D$4:$D$5</c:f>
              <c:strCache>
                <c:ptCount val="1"/>
                <c:pt idx="0">
                  <c:v>Обязательства до 1 месяца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'График 3.1.3.4'!$B$6:$B$17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'График 3.1.3.4'!$D$6:$D$17</c:f>
              <c:numCache>
                <c:formatCode>0.00</c:formatCode>
                <c:ptCount val="12"/>
                <c:pt idx="0">
                  <c:v>6.3610443984265563</c:v>
                </c:pt>
                <c:pt idx="1">
                  <c:v>5.3481534652098039</c:v>
                </c:pt>
                <c:pt idx="2">
                  <c:v>5.8099266680553798</c:v>
                </c:pt>
                <c:pt idx="3">
                  <c:v>6.4238706297385511</c:v>
                </c:pt>
                <c:pt idx="4">
                  <c:v>5.553569673012916</c:v>
                </c:pt>
                <c:pt idx="5">
                  <c:v>5.6066765783699113</c:v>
                </c:pt>
                <c:pt idx="6">
                  <c:v>5.6155007834182502</c:v>
                </c:pt>
                <c:pt idx="7">
                  <c:v>6.2445483814097686</c:v>
                </c:pt>
                <c:pt idx="8">
                  <c:v>7.3332420104047751</c:v>
                </c:pt>
                <c:pt idx="9">
                  <c:v>5.419489272034907</c:v>
                </c:pt>
                <c:pt idx="10">
                  <c:v>7.2404590570652347</c:v>
                </c:pt>
                <c:pt idx="11">
                  <c:v>1.6840492343799967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3.1.3.4'!$E$4:$E$5</c:f>
              <c:strCache>
                <c:ptCount val="1"/>
                <c:pt idx="0">
                  <c:v>Обязательства до 3 месяцев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'График 3.1.3.4'!$B$6:$B$17</c:f>
              <c:strCache>
                <c:ptCount val="12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02.2012</c:v>
                </c:pt>
                <c:pt idx="4">
                  <c:v>03.2012</c:v>
                </c:pt>
                <c:pt idx="5">
                  <c:v>04.2012</c:v>
                </c:pt>
                <c:pt idx="6">
                  <c:v>05.2012</c:v>
                </c:pt>
                <c:pt idx="7">
                  <c:v>06.2012</c:v>
                </c:pt>
                <c:pt idx="8">
                  <c:v>07.2012</c:v>
                </c:pt>
                <c:pt idx="9">
                  <c:v>08.2012</c:v>
                </c:pt>
                <c:pt idx="10">
                  <c:v>09.2012</c:v>
                </c:pt>
                <c:pt idx="11">
                  <c:v>10.2012</c:v>
                </c:pt>
              </c:strCache>
            </c:strRef>
          </c:cat>
          <c:val>
            <c:numRef>
              <c:f>'График 3.1.3.4'!$E$6:$E$17</c:f>
              <c:numCache>
                <c:formatCode>0.00</c:formatCode>
                <c:ptCount val="12"/>
                <c:pt idx="0">
                  <c:v>5.7247035863956315</c:v>
                </c:pt>
                <c:pt idx="1">
                  <c:v>6.4808924851681855</c:v>
                </c:pt>
                <c:pt idx="2">
                  <c:v>6.0913616840750739</c:v>
                </c:pt>
                <c:pt idx="3">
                  <c:v>5.7689765445548922</c:v>
                </c:pt>
                <c:pt idx="4">
                  <c:v>5.3691221805543394</c:v>
                </c:pt>
                <c:pt idx="5">
                  <c:v>5.3311371753570373</c:v>
                </c:pt>
                <c:pt idx="6">
                  <c:v>5.7187814079965138</c:v>
                </c:pt>
                <c:pt idx="7">
                  <c:v>5.3453964369225835</c:v>
                </c:pt>
                <c:pt idx="8">
                  <c:v>4.8173970844862728</c:v>
                </c:pt>
                <c:pt idx="9">
                  <c:v>5.280604749729962</c:v>
                </c:pt>
                <c:pt idx="10">
                  <c:v>4.7798764369766982</c:v>
                </c:pt>
                <c:pt idx="11">
                  <c:v>7.9125563618814772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21568"/>
        <c:axId val="131823104"/>
      </c:lineChart>
      <c:catAx>
        <c:axId val="13182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18231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182310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1.40056496404154E-2"/>
              <c:y val="0.3170743008975729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182156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"/>
          <c:y val="0.76917188756978128"/>
          <c:w val="0.99801725824133336"/>
          <c:h val="0.2186366332691385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75206945285693E-2"/>
          <c:y val="4.7923322683706068E-2"/>
          <c:w val="0.87280888673778168"/>
          <c:h val="0.5186378539743233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3.1.3.5'!$D$4</c:f>
              <c:strCache>
                <c:ptCount val="1"/>
                <c:pt idx="0">
                  <c:v>До 1 года </c:v>
                </c:pt>
              </c:strCache>
            </c:strRef>
          </c:tx>
          <c:invertIfNegative val="0"/>
          <c:cat>
            <c:strRef>
              <c:f>'График 3.1.3.5'!$C$5:$C$24</c:f>
              <c:strCache>
                <c:ptCount val="20"/>
                <c:pt idx="0">
                  <c:v>01.2012</c:v>
                </c:pt>
                <c:pt idx="1">
                  <c:v>10.2012</c:v>
                </c:pt>
                <c:pt idx="3">
                  <c:v>01.2012</c:v>
                </c:pt>
                <c:pt idx="4">
                  <c:v>10.2012</c:v>
                </c:pt>
                <c:pt idx="6">
                  <c:v>01.2012</c:v>
                </c:pt>
                <c:pt idx="7">
                  <c:v>10.2012</c:v>
                </c:pt>
                <c:pt idx="9">
                  <c:v>01.2012</c:v>
                </c:pt>
                <c:pt idx="10">
                  <c:v>10.2012</c:v>
                </c:pt>
                <c:pt idx="12">
                  <c:v>01.2012</c:v>
                </c:pt>
                <c:pt idx="13">
                  <c:v>10.2012</c:v>
                </c:pt>
                <c:pt idx="15">
                  <c:v>01.2012</c:v>
                </c:pt>
                <c:pt idx="16">
                  <c:v>10.2012</c:v>
                </c:pt>
                <c:pt idx="18">
                  <c:v>01.2012</c:v>
                </c:pt>
                <c:pt idx="19">
                  <c:v>10.2012</c:v>
                </c:pt>
              </c:strCache>
            </c:strRef>
          </c:cat>
          <c:val>
            <c:numRef>
              <c:f>'График 3.1.3.5'!$D$5:$D$24</c:f>
              <c:numCache>
                <c:formatCode>0.00</c:formatCode>
                <c:ptCount val="20"/>
                <c:pt idx="0">
                  <c:v>58.839665500938601</c:v>
                </c:pt>
                <c:pt idx="1">
                  <c:v>60.092518878644775</c:v>
                </c:pt>
                <c:pt idx="3">
                  <c:v>1.4624708667691615</c:v>
                </c:pt>
                <c:pt idx="4">
                  <c:v>1.7759607854512729</c:v>
                </c:pt>
                <c:pt idx="6">
                  <c:v>0.16086802970134256</c:v>
                </c:pt>
                <c:pt idx="7">
                  <c:v>0.12995856398378197</c:v>
                </c:pt>
                <c:pt idx="9">
                  <c:v>0.95817607808952476</c:v>
                </c:pt>
                <c:pt idx="10">
                  <c:v>1.1256387206790146</c:v>
                </c:pt>
                <c:pt idx="12">
                  <c:v>2.2419441427484439</c:v>
                </c:pt>
                <c:pt idx="13">
                  <c:v>1.2281455099055547</c:v>
                </c:pt>
                <c:pt idx="15">
                  <c:v>4.0556645750032896</c:v>
                </c:pt>
                <c:pt idx="16">
                  <c:v>4.7535406978446453</c:v>
                </c:pt>
                <c:pt idx="18">
                  <c:v>65.337770088382868</c:v>
                </c:pt>
                <c:pt idx="19">
                  <c:v>60.834491365949951</c:v>
                </c:pt>
              </c:numCache>
            </c:numRef>
          </c:val>
        </c:ser>
        <c:ser>
          <c:idx val="1"/>
          <c:order val="1"/>
          <c:tx>
            <c:strRef>
              <c:f>'График 3.1.3.5'!$E$4</c:f>
              <c:strCache>
                <c:ptCount val="1"/>
                <c:pt idx="0">
                  <c:v>Больше 1 года</c:v>
                </c:pt>
              </c:strCache>
            </c:strRef>
          </c:tx>
          <c:invertIfNegative val="0"/>
          <c:cat>
            <c:strRef>
              <c:f>'График 3.1.3.5'!$C$5:$C$24</c:f>
              <c:strCache>
                <c:ptCount val="20"/>
                <c:pt idx="0">
                  <c:v>01.2012</c:v>
                </c:pt>
                <c:pt idx="1">
                  <c:v>10.2012</c:v>
                </c:pt>
                <c:pt idx="3">
                  <c:v>01.2012</c:v>
                </c:pt>
                <c:pt idx="4">
                  <c:v>10.2012</c:v>
                </c:pt>
                <c:pt idx="6">
                  <c:v>01.2012</c:v>
                </c:pt>
                <c:pt idx="7">
                  <c:v>10.2012</c:v>
                </c:pt>
                <c:pt idx="9">
                  <c:v>01.2012</c:v>
                </c:pt>
                <c:pt idx="10">
                  <c:v>10.2012</c:v>
                </c:pt>
                <c:pt idx="12">
                  <c:v>01.2012</c:v>
                </c:pt>
                <c:pt idx="13">
                  <c:v>10.2012</c:v>
                </c:pt>
                <c:pt idx="15">
                  <c:v>01.2012</c:v>
                </c:pt>
                <c:pt idx="16">
                  <c:v>10.2012</c:v>
                </c:pt>
                <c:pt idx="18">
                  <c:v>01.2012</c:v>
                </c:pt>
                <c:pt idx="19">
                  <c:v>10.2012</c:v>
                </c:pt>
              </c:strCache>
            </c:strRef>
          </c:cat>
          <c:val>
            <c:numRef>
              <c:f>'График 3.1.3.5'!$E$5:$E$24</c:f>
              <c:numCache>
                <c:formatCode>0.00</c:formatCode>
                <c:ptCount val="20"/>
                <c:pt idx="0">
                  <c:v>8.1912436984796937</c:v>
                </c:pt>
                <c:pt idx="1">
                  <c:v>13.851441765300027</c:v>
                </c:pt>
                <c:pt idx="3">
                  <c:v>1.1256252750795235</c:v>
                </c:pt>
                <c:pt idx="4">
                  <c:v>1.9362984818644013</c:v>
                </c:pt>
                <c:pt idx="6">
                  <c:v>2.8230577226827429</c:v>
                </c:pt>
                <c:pt idx="7">
                  <c:v>3.5652380054343737</c:v>
                </c:pt>
                <c:pt idx="9">
                  <c:v>5.3549067246544197</c:v>
                </c:pt>
                <c:pt idx="10">
                  <c:v>8.06765468154647</c:v>
                </c:pt>
                <c:pt idx="12">
                  <c:v>0.11380835111992033</c:v>
                </c:pt>
                <c:pt idx="13">
                  <c:v>0.57863765005412704</c:v>
                </c:pt>
                <c:pt idx="15">
                  <c:v>12.107414685653335</c:v>
                </c:pt>
                <c:pt idx="16">
                  <c:v>9.3869747287297738</c:v>
                </c:pt>
                <c:pt idx="18">
                  <c:v>34.662229911617125</c:v>
                </c:pt>
                <c:pt idx="19">
                  <c:v>13.145849354765552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8403456"/>
        <c:axId val="58409344"/>
      </c:barChart>
      <c:catAx>
        <c:axId val="5840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4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409344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403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215635545556804"/>
          <c:y val="0.89244010632856197"/>
          <c:w val="0.45714341957255344"/>
          <c:h val="9.79765708200213E-2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33297266834076E-2"/>
          <c:y val="2.503841565258888E-2"/>
          <c:w val="0.84086673823973501"/>
          <c:h val="0.65990240514281073"/>
        </c:manualLayout>
      </c:layout>
      <c:barChart>
        <c:barDir val="col"/>
        <c:grouping val="clustered"/>
        <c:varyColors val="0"/>
        <c:ser>
          <c:idx val="5"/>
          <c:order val="2"/>
          <c:tx>
            <c:strRef>
              <c:f>'График 2.1.8'!$B$7</c:f>
              <c:strCache>
                <c:ptCount val="1"/>
                <c:pt idx="0">
                  <c:v>Ненефтяные поступления к ВВП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'График 2.1.8'!$C$4:$U$4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2.1.8'!$C$7:$U$7</c:f>
              <c:numCache>
                <c:formatCode>#,##0.0</c:formatCode>
                <c:ptCount val="19"/>
                <c:pt idx="0">
                  <c:v>19.814955282923087</c:v>
                </c:pt>
                <c:pt idx="1">
                  <c:v>18.878928203223218</c:v>
                </c:pt>
                <c:pt idx="2">
                  <c:v>18.370286655534741</c:v>
                </c:pt>
                <c:pt idx="3">
                  <c:v>18.451405041645014</c:v>
                </c:pt>
                <c:pt idx="4">
                  <c:v>18.274719828803061</c:v>
                </c:pt>
                <c:pt idx="5">
                  <c:v>18.018815115293066</c:v>
                </c:pt>
                <c:pt idx="6">
                  <c:v>16.565742365950577</c:v>
                </c:pt>
                <c:pt idx="7">
                  <c:v>14.115678046288821</c:v>
                </c:pt>
                <c:pt idx="8">
                  <c:v>13.768572126169913</c:v>
                </c:pt>
                <c:pt idx="9">
                  <c:v>13.781548235270805</c:v>
                </c:pt>
                <c:pt idx="10">
                  <c:v>14.092483259482558</c:v>
                </c:pt>
                <c:pt idx="11">
                  <c:v>14.206091082887928</c:v>
                </c:pt>
                <c:pt idx="12">
                  <c:v>14.829415509652154</c:v>
                </c:pt>
                <c:pt idx="13">
                  <c:v>15.614676821693044</c:v>
                </c:pt>
                <c:pt idx="14">
                  <c:v>15.544504958009995</c:v>
                </c:pt>
                <c:pt idx="15">
                  <c:v>15.127095576749927</c:v>
                </c:pt>
                <c:pt idx="16">
                  <c:v>14.929942447994387</c:v>
                </c:pt>
                <c:pt idx="17">
                  <c:v>15.223291736983994</c:v>
                </c:pt>
                <c:pt idx="18">
                  <c:v>15.011396416035613</c:v>
                </c:pt>
              </c:numCache>
            </c:numRef>
          </c:val>
        </c:ser>
        <c:ser>
          <c:idx val="4"/>
          <c:order val="3"/>
          <c:tx>
            <c:strRef>
              <c:f>'График 2.1.8'!$B$8</c:f>
              <c:strCache>
                <c:ptCount val="1"/>
                <c:pt idx="0">
                  <c:v>Поступления трансфертов к ВВП</c:v>
                </c:pt>
              </c:strCache>
            </c:strRef>
          </c:tx>
          <c:invertIfNegative val="0"/>
          <c:cat>
            <c:numRef>
              <c:f>'График 2.1.8'!$C$4:$U$4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2.1.8'!$C$8:$U$8</c:f>
              <c:numCache>
                <c:formatCode>#,##0.0</c:formatCode>
                <c:ptCount val="19"/>
                <c:pt idx="0">
                  <c:v>2.6924782909536407</c:v>
                </c:pt>
                <c:pt idx="1">
                  <c:v>3.0756179471800555</c:v>
                </c:pt>
                <c:pt idx="2">
                  <c:v>3.1455557134565262</c:v>
                </c:pt>
                <c:pt idx="3">
                  <c:v>6.680537786547883</c:v>
                </c:pt>
                <c:pt idx="4">
                  <c:v>7.4173063783794495</c:v>
                </c:pt>
                <c:pt idx="5">
                  <c:v>8.5529932568495326</c:v>
                </c:pt>
                <c:pt idx="6">
                  <c:v>9.8474851950885967</c:v>
                </c:pt>
                <c:pt idx="7">
                  <c:v>6.4947255784412743</c:v>
                </c:pt>
                <c:pt idx="8">
                  <c:v>6.7578162886139719</c:v>
                </c:pt>
                <c:pt idx="9">
                  <c:v>6.4134631553222423</c:v>
                </c:pt>
                <c:pt idx="10">
                  <c:v>5.5973364408698494</c:v>
                </c:pt>
                <c:pt idx="11">
                  <c:v>5.5006718383066513</c:v>
                </c:pt>
                <c:pt idx="12">
                  <c:v>4.3124169957737788</c:v>
                </c:pt>
                <c:pt idx="13">
                  <c:v>4.6082550603913068</c:v>
                </c:pt>
                <c:pt idx="14">
                  <c:v>4.866713539555505</c:v>
                </c:pt>
                <c:pt idx="15">
                  <c:v>4.3522589257486128</c:v>
                </c:pt>
                <c:pt idx="16">
                  <c:v>5.0728720715194644</c:v>
                </c:pt>
                <c:pt idx="17">
                  <c:v>5.3392548267455933</c:v>
                </c:pt>
                <c:pt idx="18">
                  <c:v>5.4719388428032527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25952384"/>
        <c:axId val="125953920"/>
      </c:barChart>
      <c:lineChart>
        <c:grouping val="standard"/>
        <c:varyColors val="0"/>
        <c:ser>
          <c:idx val="2"/>
          <c:order val="0"/>
          <c:tx>
            <c:strRef>
              <c:f>'График 2.1.8'!$B$5</c:f>
              <c:strCache>
                <c:ptCount val="1"/>
                <c:pt idx="0">
                  <c:v>Дефицит к ВВП (правая ось)</c:v>
                </c:pt>
              </c:strCache>
            </c:strRef>
          </c:tx>
          <c:spPr>
            <a:ln w="38100"/>
          </c:spPr>
          <c:marker>
            <c:symbol val="triangle"/>
            <c:size val="4"/>
          </c:marker>
          <c:dPt>
            <c:idx val="14"/>
            <c:bubble3D val="0"/>
          </c:dPt>
          <c:cat>
            <c:numRef>
              <c:f>'График 2.1.8'!$C$4:$U$4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2.1.8'!$C$5:$U$5</c:f>
              <c:numCache>
                <c:formatCode>#,##0.0</c:formatCode>
                <c:ptCount val="19"/>
                <c:pt idx="0">
                  <c:v>2.0276559092284963</c:v>
                </c:pt>
                <c:pt idx="1">
                  <c:v>-1.28784181495942</c:v>
                </c:pt>
                <c:pt idx="2">
                  <c:v>-1.1246927865255265</c:v>
                </c:pt>
                <c:pt idx="3">
                  <c:v>13.416959216920906</c:v>
                </c:pt>
                <c:pt idx="4">
                  <c:v>3.3011669728813566</c:v>
                </c:pt>
                <c:pt idx="5">
                  <c:v>-3.9646117408973156</c:v>
                </c:pt>
                <c:pt idx="6">
                  <c:v>-2.454642842728632</c:v>
                </c:pt>
                <c:pt idx="7">
                  <c:v>-2.9532715542089973</c:v>
                </c:pt>
                <c:pt idx="8">
                  <c:v>-0.56432461385054666</c:v>
                </c:pt>
                <c:pt idx="9">
                  <c:v>1.7213626399374482E-3</c:v>
                </c:pt>
                <c:pt idx="10">
                  <c:v>-4.4802057486441296</c:v>
                </c:pt>
                <c:pt idx="11">
                  <c:v>-1.0386243035011158</c:v>
                </c:pt>
                <c:pt idx="12">
                  <c:v>-1.92967218047682</c:v>
                </c:pt>
                <c:pt idx="13">
                  <c:v>-0.25482331448513246</c:v>
                </c:pt>
                <c:pt idx="14">
                  <c:v>-0.19912628331749835</c:v>
                </c:pt>
                <c:pt idx="15">
                  <c:v>-4.6972635788489283</c:v>
                </c:pt>
                <c:pt idx="16">
                  <c:v>0.13564164138455484</c:v>
                </c:pt>
                <c:pt idx="17">
                  <c:v>-1.3548797131476857</c:v>
                </c:pt>
                <c:pt idx="18">
                  <c:v>-3.6458251699721957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'График 2.1.8'!$B$6</c:f>
              <c:strCache>
                <c:ptCount val="1"/>
                <c:pt idx="0">
                  <c:v>Ненефтяной дефицит** к ВВП (правая ось)</c:v>
                </c:pt>
              </c:strCache>
            </c:strRef>
          </c:tx>
          <c:spPr>
            <a:ln w="38100">
              <a:solidFill>
                <a:schemeClr val="accent6"/>
              </a:solidFill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'График 2.1.8'!$C$4:$U$4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2.1.8'!$C$6:$U$6</c:f>
              <c:numCache>
                <c:formatCode>#,##0.0</c:formatCode>
                <c:ptCount val="19"/>
                <c:pt idx="0">
                  <c:v>-2.4310002505577675</c:v>
                </c:pt>
                <c:pt idx="1">
                  <c:v>-6.261860963579327</c:v>
                </c:pt>
                <c:pt idx="2">
                  <c:v>-3.7744818398708349</c:v>
                </c:pt>
                <c:pt idx="3">
                  <c:v>-0.91302192390753756</c:v>
                </c:pt>
                <c:pt idx="4">
                  <c:v>-4.8814325132906724</c:v>
                </c:pt>
                <c:pt idx="5">
                  <c:v>-13.552745833907853</c:v>
                </c:pt>
                <c:pt idx="6">
                  <c:v>-9.4174391655741463</c:v>
                </c:pt>
                <c:pt idx="7">
                  <c:v>-6.2383639139499403</c:v>
                </c:pt>
                <c:pt idx="8">
                  <c:v>-9.5175921386779585</c:v>
                </c:pt>
                <c:pt idx="9">
                  <c:v>-7.5655328220889286</c:v>
                </c:pt>
                <c:pt idx="10">
                  <c:v>-8.352541120915701</c:v>
                </c:pt>
                <c:pt idx="11">
                  <c:v>-4.619218778274063</c:v>
                </c:pt>
                <c:pt idx="12">
                  <c:v>-4.8353396849442838</c:v>
                </c:pt>
                <c:pt idx="13">
                  <c:v>-8.4142176847263279</c:v>
                </c:pt>
                <c:pt idx="14">
                  <c:v>-5.1811100461467294</c:v>
                </c:pt>
                <c:pt idx="15">
                  <c:v>-6.9937774185011836</c:v>
                </c:pt>
                <c:pt idx="16">
                  <c:v>-6.3896738638944672</c:v>
                </c:pt>
                <c:pt idx="17">
                  <c:v>-10.349963716788833</c:v>
                </c:pt>
                <c:pt idx="18">
                  <c:v>-9.1629970391782933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'График 2.1.8'!$B$9</c:f>
              <c:strCache>
                <c:ptCount val="1"/>
                <c:pt idx="0">
                  <c:v>Долг Правительства к ВВП (правая ось)</c:v>
                </c:pt>
              </c:strCache>
            </c:strRef>
          </c:tx>
          <c:spPr>
            <a:ln w="38100"/>
          </c:spPr>
          <c:marker>
            <c:symbol val="diamond"/>
            <c:size val="5"/>
          </c:marker>
          <c:cat>
            <c:numRef>
              <c:f>'График 2.1.8'!$C$4:$U$4</c:f>
              <c:numCache>
                <c:formatCode>mm/yyyy</c:formatCode>
                <c:ptCount val="19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</c:numCache>
            </c:numRef>
          </c:cat>
          <c:val>
            <c:numRef>
              <c:f>'График 2.1.8'!$C$9:$U$9</c:f>
              <c:numCache>
                <c:formatCode>0.0</c:formatCode>
                <c:ptCount val="19"/>
                <c:pt idx="0">
                  <c:v>5.4868554446486852</c:v>
                </c:pt>
                <c:pt idx="1">
                  <c:v>5.5369083006403246</c:v>
                </c:pt>
                <c:pt idx="2">
                  <c:v>5.8217761861479103</c:v>
                </c:pt>
                <c:pt idx="3">
                  <c:v>6.3267631408070626</c:v>
                </c:pt>
                <c:pt idx="4">
                  <c:v>6.8678431872254935</c:v>
                </c:pt>
                <c:pt idx="5">
                  <c:v>7.7014913310386488</c:v>
                </c:pt>
                <c:pt idx="6">
                  <c:v>8.8398482064703625</c:v>
                </c:pt>
                <c:pt idx="7">
                  <c:v>9.5136467744296418</c:v>
                </c:pt>
                <c:pt idx="8">
                  <c:v>9.494674058541106</c:v>
                </c:pt>
                <c:pt idx="9">
                  <c:v>9.7001679289904352</c:v>
                </c:pt>
                <c:pt idx="10">
                  <c:v>10.761542576196657</c:v>
                </c:pt>
                <c:pt idx="11">
                  <c:v>10.185343148755916</c:v>
                </c:pt>
                <c:pt idx="12">
                  <c:v>10.010636690802079</c:v>
                </c:pt>
                <c:pt idx="13">
                  <c:v>9.8472430993705373</c:v>
                </c:pt>
                <c:pt idx="14">
                  <c:v>9.7049496761735163</c:v>
                </c:pt>
                <c:pt idx="15">
                  <c:v>9.9438058850531412</c:v>
                </c:pt>
                <c:pt idx="16">
                  <c:v>10.087328509996391</c:v>
                </c:pt>
                <c:pt idx="17">
                  <c:v>10.422876988450557</c:v>
                </c:pt>
                <c:pt idx="18">
                  <c:v>11.08546977195285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64288"/>
        <c:axId val="125965824"/>
      </c:lineChart>
      <c:catAx>
        <c:axId val="125952384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125953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5953920"/>
        <c:scaling>
          <c:orientation val="minMax"/>
          <c:max val="20"/>
          <c:min val="-20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335248047232417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5952384"/>
        <c:crosses val="autoZero"/>
        <c:crossBetween val="between"/>
        <c:majorUnit val="5"/>
      </c:valAx>
      <c:dateAx>
        <c:axId val="12596428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125965824"/>
        <c:crosses val="autoZero"/>
        <c:auto val="1"/>
        <c:lblOffset val="100"/>
        <c:baseTimeUnit val="months"/>
      </c:dateAx>
      <c:valAx>
        <c:axId val="125965824"/>
        <c:scaling>
          <c:orientation val="minMax"/>
          <c:max val="1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733769776322968"/>
              <c:y val="0.3290752092263999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5964288"/>
        <c:crosses val="max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1.6055603524191223E-2"/>
          <c:y val="0.85486183502132351"/>
          <c:w val="0.96568011649934915"/>
          <c:h val="0.1451381649786765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71480391673377"/>
          <c:y val="3.7215497316566766E-2"/>
          <c:w val="0.88828519608326617"/>
          <c:h val="0.6451829043757590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3.1.3.6'!$B$5</c:f>
              <c:strCache>
                <c:ptCount val="1"/>
                <c:pt idx="0">
                  <c:v>Депозиты юридических лиц </c:v>
                </c:pt>
              </c:strCache>
            </c:strRef>
          </c:tx>
          <c:invertIfNegative val="0"/>
          <c:cat>
            <c:strRef>
              <c:f>'График 3.1.3.6'!$C$4:$G$4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'График 3.1.3.6'!$C$5:$G$5</c:f>
              <c:numCache>
                <c:formatCode>0.00</c:formatCode>
                <c:ptCount val="5"/>
                <c:pt idx="0">
                  <c:v>67.578228345989928</c:v>
                </c:pt>
                <c:pt idx="1">
                  <c:v>65.136365149661614</c:v>
                </c:pt>
                <c:pt idx="2">
                  <c:v>65.767843696083219</c:v>
                </c:pt>
                <c:pt idx="3">
                  <c:v>64.148950194861143</c:v>
                </c:pt>
                <c:pt idx="4">
                  <c:v>61.898961429245283</c:v>
                </c:pt>
              </c:numCache>
            </c:numRef>
          </c:val>
        </c:ser>
        <c:ser>
          <c:idx val="1"/>
          <c:order val="1"/>
          <c:tx>
            <c:strRef>
              <c:f>'График 3.1.3.6'!$B$6</c:f>
              <c:strCache>
                <c:ptCount val="1"/>
                <c:pt idx="0">
                  <c:v>Депозиты АО «ФНБ «Самрук-Казына» и дочерних организаций</c:v>
                </c:pt>
              </c:strCache>
            </c:strRef>
          </c:tx>
          <c:invertIfNegative val="0"/>
          <c:cat>
            <c:strRef>
              <c:f>'График 3.1.3.6'!$C$4:$G$4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'График 3.1.3.6'!$C$6:$G$6</c:f>
              <c:numCache>
                <c:formatCode>0.00</c:formatCode>
                <c:ptCount val="5"/>
                <c:pt idx="0">
                  <c:v>28.316208055994078</c:v>
                </c:pt>
                <c:pt idx="1">
                  <c:v>21.555522820852943</c:v>
                </c:pt>
                <c:pt idx="2">
                  <c:v>18.744352986416146</c:v>
                </c:pt>
                <c:pt idx="3">
                  <c:v>16.034513073605357</c:v>
                </c:pt>
                <c:pt idx="4">
                  <c:v>15.896467943474782</c:v>
                </c:pt>
              </c:numCache>
            </c:numRef>
          </c:val>
        </c:ser>
        <c:ser>
          <c:idx val="2"/>
          <c:order val="2"/>
          <c:tx>
            <c:strRef>
              <c:f>'График 3.1.3.6'!$B$7</c:f>
              <c:strCache>
                <c:ptCount val="1"/>
                <c:pt idx="0">
                  <c:v>Депозиты иных организаций с государственным участием</c:v>
                </c:pt>
              </c:strCache>
            </c:strRef>
          </c:tx>
          <c:invertIfNegative val="0"/>
          <c:cat>
            <c:strRef>
              <c:f>'График 3.1.3.6'!$C$4:$G$4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'График 3.1.3.6'!$C$7:$G$7</c:f>
              <c:numCache>
                <c:formatCode>0.00</c:formatCode>
                <c:ptCount val="5"/>
                <c:pt idx="0">
                  <c:v>9.0396355126823185</c:v>
                </c:pt>
                <c:pt idx="1">
                  <c:v>7.9200527008836934</c:v>
                </c:pt>
                <c:pt idx="2">
                  <c:v>7.2652107847846574</c:v>
                </c:pt>
                <c:pt idx="3">
                  <c:v>6.5841982310031506</c:v>
                </c:pt>
                <c:pt idx="4">
                  <c:v>6.9895360232290971</c:v>
                </c:pt>
              </c:numCache>
            </c:numRef>
          </c:val>
        </c:ser>
        <c:ser>
          <c:idx val="3"/>
          <c:order val="3"/>
          <c:tx>
            <c:strRef>
              <c:f>'График 3.1.3.6'!$B$8</c:f>
              <c:strCache>
                <c:ptCount val="1"/>
                <c:pt idx="0">
                  <c:v>Депозиты физических лиц</c:v>
                </c:pt>
              </c:strCache>
            </c:strRef>
          </c:tx>
          <c:invertIfNegative val="0"/>
          <c:cat>
            <c:strRef>
              <c:f>'График 3.1.3.6'!$C$4:$G$4</c:f>
              <c:strCache>
                <c:ptCount val="5"/>
                <c:pt idx="0">
                  <c:v>01.2011</c:v>
                </c:pt>
                <c:pt idx="1">
                  <c:v>01.2012</c:v>
                </c:pt>
                <c:pt idx="2">
                  <c:v>04.2012</c:v>
                </c:pt>
                <c:pt idx="3">
                  <c:v>07.2012</c:v>
                </c:pt>
                <c:pt idx="4">
                  <c:v>10.2012</c:v>
                </c:pt>
              </c:strCache>
            </c:strRef>
          </c:cat>
          <c:val>
            <c:numRef>
              <c:f>'График 3.1.3.6'!$C$8:$G$8</c:f>
              <c:numCache>
                <c:formatCode>0.00</c:formatCode>
                <c:ptCount val="5"/>
                <c:pt idx="0">
                  <c:v>32.421771654010072</c:v>
                </c:pt>
                <c:pt idx="1">
                  <c:v>34.863634850338393</c:v>
                </c:pt>
                <c:pt idx="2">
                  <c:v>34.232156303916788</c:v>
                </c:pt>
                <c:pt idx="3">
                  <c:v>35.851049805138864</c:v>
                </c:pt>
                <c:pt idx="4">
                  <c:v>38.101038570754717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102720"/>
        <c:axId val="59104256"/>
      </c:barChart>
      <c:catAx>
        <c:axId val="5910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9104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10425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9102720"/>
        <c:crosses val="autoZero"/>
        <c:crossBetween val="between"/>
      </c:valAx>
    </c:plotArea>
    <c:legend>
      <c:legendPos val="b"/>
      <c:legendEntry>
        <c:idx val="1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</c:legendEntry>
      <c:layout>
        <c:manualLayout>
          <c:xMode val="edge"/>
          <c:yMode val="edge"/>
          <c:x val="1.3698630136986301E-2"/>
          <c:y val="0.76208178438661711"/>
          <c:w val="0.9506849315068493"/>
          <c:h val="0.21561338289962828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31295997256247E-2"/>
          <c:y val="4.4452992994196333E-2"/>
          <c:w val="0.89633088967327357"/>
          <c:h val="0.6403745333360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3.1.3.7'!$D$4</c:f>
              <c:strCache>
                <c:ptCount val="1"/>
                <c:pt idx="0">
                  <c:v>Текущие счета</c:v>
                </c:pt>
              </c:strCache>
            </c:strRef>
          </c:tx>
          <c:invertIfNegative val="0"/>
          <c:cat>
            <c:multiLvlStrRef>
              <c:f>'График 3.1.3.7'!$B$5:$C$15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Вклады юридических лиц</c:v>
                  </c:pt>
                  <c:pt idx="6">
                    <c:v>Вклады физических лиц</c:v>
                  </c:pt>
                </c:lvl>
              </c:multiLvlStrCache>
            </c:multiLvlStrRef>
          </c:cat>
          <c:val>
            <c:numRef>
              <c:f>'График 3.1.3.7'!$D$5:$D$15</c:f>
              <c:numCache>
                <c:formatCode>0.00</c:formatCode>
                <c:ptCount val="11"/>
                <c:pt idx="0">
                  <c:v>28.959072558137404</c:v>
                </c:pt>
                <c:pt idx="1">
                  <c:v>33.144875196531821</c:v>
                </c:pt>
                <c:pt idx="2">
                  <c:v>35.230631988194069</c:v>
                </c:pt>
                <c:pt idx="3">
                  <c:v>33.762271367621629</c:v>
                </c:pt>
                <c:pt idx="4">
                  <c:v>28.978937878630362</c:v>
                </c:pt>
                <c:pt idx="5" formatCode="General">
                  <c:v>0</c:v>
                </c:pt>
                <c:pt idx="6">
                  <c:v>3.7851187543647247</c:v>
                </c:pt>
                <c:pt idx="7">
                  <c:v>4.4118991451743703</c:v>
                </c:pt>
                <c:pt idx="8">
                  <c:v>3.9118713077096641</c:v>
                </c:pt>
                <c:pt idx="9">
                  <c:v>4.3740018757952726</c:v>
                </c:pt>
                <c:pt idx="10">
                  <c:v>4.406760225755681</c:v>
                </c:pt>
              </c:numCache>
            </c:numRef>
          </c:val>
        </c:ser>
        <c:ser>
          <c:idx val="1"/>
          <c:order val="1"/>
          <c:tx>
            <c:strRef>
              <c:f>'График 3.1.3.7'!$E$4</c:f>
              <c:strCache>
                <c:ptCount val="1"/>
                <c:pt idx="0">
                  <c:v>До востребования</c:v>
                </c:pt>
              </c:strCache>
            </c:strRef>
          </c:tx>
          <c:invertIfNegative val="0"/>
          <c:cat>
            <c:multiLvlStrRef>
              <c:f>'График 3.1.3.7'!$B$5:$C$15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Вклады юридических лиц</c:v>
                  </c:pt>
                  <c:pt idx="6">
                    <c:v>Вклады физических лиц</c:v>
                  </c:pt>
                </c:lvl>
              </c:multiLvlStrCache>
            </c:multiLvlStrRef>
          </c:cat>
          <c:val>
            <c:numRef>
              <c:f>'График 3.1.3.7'!$E$5:$E$15</c:f>
              <c:numCache>
                <c:formatCode>0.00</c:formatCode>
                <c:ptCount val="11"/>
                <c:pt idx="0">
                  <c:v>0.18221580113848704</c:v>
                </c:pt>
                <c:pt idx="1">
                  <c:v>0.10300432732582702</c:v>
                </c:pt>
                <c:pt idx="2">
                  <c:v>6.879863001105424E-2</c:v>
                </c:pt>
                <c:pt idx="3">
                  <c:v>5.032811266789123E-2</c:v>
                </c:pt>
                <c:pt idx="4">
                  <c:v>5.8715137716557661E-2</c:v>
                </c:pt>
                <c:pt idx="5" formatCode="General">
                  <c:v>0</c:v>
                </c:pt>
                <c:pt idx="6">
                  <c:v>0.53670656836677155</c:v>
                </c:pt>
                <c:pt idx="7">
                  <c:v>0.50270845244961071</c:v>
                </c:pt>
                <c:pt idx="8">
                  <c:v>0.45981888281733968</c:v>
                </c:pt>
                <c:pt idx="9">
                  <c:v>0.48827240193409671</c:v>
                </c:pt>
                <c:pt idx="10">
                  <c:v>0.50080284047449908</c:v>
                </c:pt>
              </c:numCache>
            </c:numRef>
          </c:val>
        </c:ser>
        <c:ser>
          <c:idx val="2"/>
          <c:order val="2"/>
          <c:tx>
            <c:strRef>
              <c:f>'График 3.1.3.7'!$F$4</c:f>
              <c:strCache>
                <c:ptCount val="1"/>
                <c:pt idx="0">
                  <c:v>Срочные </c:v>
                </c:pt>
              </c:strCache>
            </c:strRef>
          </c:tx>
          <c:invertIfNegative val="0"/>
          <c:cat>
            <c:multiLvlStrRef>
              <c:f>'График 3.1.3.7'!$B$5:$C$15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Вклады юридических лиц</c:v>
                  </c:pt>
                  <c:pt idx="6">
                    <c:v>Вклады физических лиц</c:v>
                  </c:pt>
                </c:lvl>
              </c:multiLvlStrCache>
            </c:multiLvlStrRef>
          </c:cat>
          <c:val>
            <c:numRef>
              <c:f>'График 3.1.3.7'!$F$5:$F$15</c:f>
              <c:numCache>
                <c:formatCode>0.00</c:formatCode>
                <c:ptCount val="11"/>
                <c:pt idx="0">
                  <c:v>38.231833174038719</c:v>
                </c:pt>
                <c:pt idx="1">
                  <c:v>31.638942053664671</c:v>
                </c:pt>
                <c:pt idx="2">
                  <c:v>30.210217466429629</c:v>
                </c:pt>
                <c:pt idx="3">
                  <c:v>30.074598132420778</c:v>
                </c:pt>
                <c:pt idx="4">
                  <c:v>32.575421139172647</c:v>
                </c:pt>
                <c:pt idx="5" formatCode="General">
                  <c:v>0</c:v>
                </c:pt>
                <c:pt idx="6">
                  <c:v>28.066290488681844</c:v>
                </c:pt>
                <c:pt idx="7">
                  <c:v>29.914345666505621</c:v>
                </c:pt>
                <c:pt idx="8">
                  <c:v>29.823332913705592</c:v>
                </c:pt>
                <c:pt idx="9">
                  <c:v>30.951897469999711</c:v>
                </c:pt>
                <c:pt idx="10">
                  <c:v>33.149712629473626</c:v>
                </c:pt>
              </c:numCache>
            </c:numRef>
          </c:val>
        </c:ser>
        <c:ser>
          <c:idx val="3"/>
          <c:order val="3"/>
          <c:tx>
            <c:strRef>
              <c:f>'График 3.1.3.7'!$G$4</c:f>
              <c:strCache>
                <c:ptCount val="1"/>
                <c:pt idx="0">
                  <c:v>Условные</c:v>
                </c:pt>
              </c:strCache>
            </c:strRef>
          </c:tx>
          <c:invertIfNegative val="0"/>
          <c:cat>
            <c:multiLvlStrRef>
              <c:f>'График 3.1.3.7'!$B$5:$C$15</c:f>
              <c:multiLvlStrCache>
                <c:ptCount val="11"/>
                <c:lvl>
                  <c:pt idx="0">
                    <c:v>01.2011</c:v>
                  </c:pt>
                  <c:pt idx="1">
                    <c:v>01.2012</c:v>
                  </c:pt>
                  <c:pt idx="2">
                    <c:v>04.2012</c:v>
                  </c:pt>
                  <c:pt idx="3">
                    <c:v>07.2012</c:v>
                  </c:pt>
                  <c:pt idx="4">
                    <c:v>10.2012</c:v>
                  </c:pt>
                  <c:pt idx="6">
                    <c:v>01.2011</c:v>
                  </c:pt>
                  <c:pt idx="7">
                    <c:v>01.2012</c:v>
                  </c:pt>
                  <c:pt idx="8">
                    <c:v>04.2012</c:v>
                  </c:pt>
                  <c:pt idx="9">
                    <c:v>07.2012</c:v>
                  </c:pt>
                  <c:pt idx="10">
                    <c:v>10.2012</c:v>
                  </c:pt>
                </c:lvl>
                <c:lvl>
                  <c:pt idx="0">
                    <c:v>Вклады юридических лиц</c:v>
                  </c:pt>
                  <c:pt idx="6">
                    <c:v>Вклады физических лиц</c:v>
                  </c:pt>
                </c:lvl>
              </c:multiLvlStrCache>
            </c:multiLvlStrRef>
          </c:cat>
          <c:val>
            <c:numRef>
              <c:f>'График 3.1.3.7'!$G$5:$G$15</c:f>
              <c:numCache>
                <c:formatCode>0.00</c:formatCode>
                <c:ptCount val="11"/>
                <c:pt idx="0">
                  <c:v>0.20510681267531333</c:v>
                </c:pt>
                <c:pt idx="1">
                  <c:v>0.24954357213929304</c:v>
                </c:pt>
                <c:pt idx="2">
                  <c:v>0.25819561144845898</c:v>
                </c:pt>
                <c:pt idx="3">
                  <c:v>0.26175258215084202</c:v>
                </c:pt>
                <c:pt idx="4">
                  <c:v>0.28588727372571476</c:v>
                </c:pt>
                <c:pt idx="5" formatCode="General">
                  <c:v>0</c:v>
                </c:pt>
                <c:pt idx="6">
                  <c:v>3.3655842596730323E-2</c:v>
                </c:pt>
                <c:pt idx="7">
                  <c:v>3.4681586208788258E-2</c:v>
                </c:pt>
                <c:pt idx="8">
                  <c:v>3.7133199684191397E-2</c:v>
                </c:pt>
                <c:pt idx="9">
                  <c:v>3.68780574097793E-2</c:v>
                </c:pt>
                <c:pt idx="10">
                  <c:v>4.3762875050911663E-2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93792"/>
        <c:axId val="134995328"/>
      </c:barChart>
      <c:catAx>
        <c:axId val="1349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49953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499532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1792446089429384E-2"/>
              <c:y val="0.3587791602385579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4993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636852108549949"/>
          <c:y val="0.81849211596642024"/>
          <c:w val="0.60849130886941016"/>
          <c:h val="0.13825329085772675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95306988739556E-2"/>
          <c:y val="2.7460147885769684E-2"/>
          <c:w val="0.82236256844244027"/>
          <c:h val="0.6210875105895437"/>
        </c:manualLayout>
      </c:layout>
      <c:areaChart>
        <c:grouping val="standard"/>
        <c:varyColors val="0"/>
        <c:ser>
          <c:idx val="3"/>
          <c:order val="2"/>
          <c:tx>
            <c:v>Перераспределение депозитов</c:v>
          </c:tx>
          <c:spPr>
            <a:solidFill>
              <a:schemeClr val="accent1">
                <a:lumMod val="60000"/>
                <a:lumOff val="40000"/>
              </a:schemeClr>
            </a:solidFill>
          </c:spPr>
          <c:val>
            <c:numLit>
              <c:formatCode>General</c:formatCode>
              <c:ptCount val="10"/>
              <c:pt idx="0">
                <c:v>4.9095941001926073</c:v>
              </c:pt>
              <c:pt idx="1">
                <c:v>3.1497642618460731</c:v>
              </c:pt>
              <c:pt idx="2">
                <c:v>7.183085334159081</c:v>
              </c:pt>
              <c:pt idx="3">
                <c:v>2.6359563122633745</c:v>
              </c:pt>
              <c:pt idx="4">
                <c:v>1.6355445186762365</c:v>
              </c:pt>
              <c:pt idx="5">
                <c:v>2.1150932342341751</c:v>
              </c:pt>
              <c:pt idx="6">
                <c:v>0.39135201793351193</c:v>
              </c:pt>
              <c:pt idx="7">
                <c:v>4.8433882172538896</c:v>
              </c:pt>
              <c:pt idx="8">
                <c:v>3.4512414804407143E-2</c:v>
              </c:pt>
              <c:pt idx="9">
                <c:v>0.44967659279901007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076928"/>
        <c:axId val="138078464"/>
      </c:areaChart>
      <c:barChart>
        <c:barDir val="col"/>
        <c:grouping val="clustered"/>
        <c:varyColors val="0"/>
        <c:ser>
          <c:idx val="0"/>
          <c:order val="0"/>
          <c:tx>
            <c:v>Валовый прирост депозитов</c:v>
          </c:tx>
          <c:invertIfNegative val="0"/>
          <c:cat>
            <c:strLit>
              <c:ptCount val="10"/>
              <c:pt idx="0">
                <c:v>6.2010</c:v>
              </c:pt>
              <c:pt idx="1">
                <c:v>9.2010</c:v>
              </c:pt>
              <c:pt idx="2">
                <c:v>12.2010</c:v>
              </c:pt>
              <c:pt idx="3">
                <c:v>3.2011</c:v>
              </c:pt>
              <c:pt idx="4">
                <c:v>6.2011</c:v>
              </c:pt>
              <c:pt idx="5">
                <c:v>9.2011</c:v>
              </c:pt>
              <c:pt idx="6">
                <c:v>12.2011</c:v>
              </c:pt>
              <c:pt idx="7">
                <c:v>3.2012</c:v>
              </c:pt>
              <c:pt idx="8">
                <c:v>6.2012</c:v>
              </c:pt>
              <c:pt idx="9">
                <c:v>9.2012</c:v>
              </c:pt>
            </c:strLit>
          </c:cat>
          <c:val>
            <c:numLit>
              <c:formatCode>General</c:formatCode>
              <c:ptCount val="10"/>
              <c:pt idx="0">
                <c:v>5.6713944475225624</c:v>
              </c:pt>
              <c:pt idx="1">
                <c:v>6.2755321653251261</c:v>
              </c:pt>
              <c:pt idx="2">
                <c:v>8.9119894804670192</c:v>
              </c:pt>
              <c:pt idx="3">
                <c:v>4.865568192435398</c:v>
              </c:pt>
              <c:pt idx="4">
                <c:v>7.2274474993170452</c:v>
              </c:pt>
              <c:pt idx="5">
                <c:v>6.0509337753067411</c:v>
              </c:pt>
              <c:pt idx="6">
                <c:v>6.2162404156957063</c:v>
              </c:pt>
              <c:pt idx="7">
                <c:v>6.4499127480823857</c:v>
              </c:pt>
              <c:pt idx="8">
                <c:v>6.087882880382212</c:v>
              </c:pt>
              <c:pt idx="9">
                <c:v>4.2389261679068868</c:v>
              </c:pt>
            </c:numLit>
          </c:val>
        </c:ser>
        <c:ser>
          <c:idx val="1"/>
          <c:order val="1"/>
          <c:tx>
            <c:v>Валовый отток депозитов</c:v>
          </c:tx>
          <c:invertIfNegative val="0"/>
          <c:cat>
            <c:strLit>
              <c:ptCount val="10"/>
              <c:pt idx="0">
                <c:v>6.2010</c:v>
              </c:pt>
              <c:pt idx="1">
                <c:v>9.2010</c:v>
              </c:pt>
              <c:pt idx="2">
                <c:v>12.2010</c:v>
              </c:pt>
              <c:pt idx="3">
                <c:v>3.2011</c:v>
              </c:pt>
              <c:pt idx="4">
                <c:v>6.2011</c:v>
              </c:pt>
              <c:pt idx="5">
                <c:v>9.2011</c:v>
              </c:pt>
              <c:pt idx="6">
                <c:v>12.2011</c:v>
              </c:pt>
              <c:pt idx="7">
                <c:v>3.2012</c:v>
              </c:pt>
              <c:pt idx="8">
                <c:v>6.2012</c:v>
              </c:pt>
              <c:pt idx="9">
                <c:v>9.2012</c:v>
              </c:pt>
            </c:strLit>
          </c:cat>
          <c:val>
            <c:numLit>
              <c:formatCode>General</c:formatCode>
              <c:ptCount val="10"/>
              <c:pt idx="0">
                <c:v>-2.4547970500963041</c:v>
              </c:pt>
              <c:pt idx="1">
                <c:v>-1.5748821309230363</c:v>
              </c:pt>
              <c:pt idx="2">
                <c:v>-3.5915426670795405</c:v>
              </c:pt>
              <c:pt idx="3">
                <c:v>-1.3179781561316875</c:v>
              </c:pt>
              <c:pt idx="4">
                <c:v>-0.81777225933811859</c:v>
              </c:pt>
              <c:pt idx="5">
                <c:v>-1.0575466171170873</c:v>
              </c:pt>
              <c:pt idx="6">
                <c:v>-0.19567600896675585</c:v>
              </c:pt>
              <c:pt idx="7">
                <c:v>-2.4216941086269443</c:v>
              </c:pt>
              <c:pt idx="8">
                <c:v>-1.7256207402203263E-2</c:v>
              </c:pt>
              <c:pt idx="9">
                <c:v>-0.22483829639950459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076928"/>
        <c:axId val="138078464"/>
      </c:barChart>
      <c:lineChart>
        <c:grouping val="standard"/>
        <c:varyColors val="0"/>
        <c:ser>
          <c:idx val="5"/>
          <c:order val="3"/>
          <c:tx>
            <c:v>Прирост краткосрочных депозитов в тенге (правая ось)</c:v>
          </c:tx>
          <c:spPr>
            <a:ln w="50800"/>
          </c:spPr>
          <c:marker>
            <c:symbol val="none"/>
          </c:marker>
          <c:val>
            <c:numLit>
              <c:formatCode>General</c:formatCode>
              <c:ptCount val="10"/>
              <c:pt idx="0">
                <c:v>9.6333521992847011</c:v>
              </c:pt>
              <c:pt idx="1">
                <c:v>21.351796031489641</c:v>
              </c:pt>
              <c:pt idx="2">
                <c:v>25.918635725629329</c:v>
              </c:pt>
              <c:pt idx="3">
                <c:v>27.272196088728833</c:v>
              </c:pt>
              <c:pt idx="4">
                <c:v>26.728306477499132</c:v>
              </c:pt>
              <c:pt idx="5">
                <c:v>22.654407911252392</c:v>
              </c:pt>
              <c:pt idx="6">
                <c:v>14.560193205608599</c:v>
              </c:pt>
              <c:pt idx="7">
                <c:v>21.138484004606184</c:v>
              </c:pt>
              <c:pt idx="8">
                <c:v>13.916540740487321</c:v>
              </c:pt>
              <c:pt idx="9">
                <c:v>13.110444617871892</c:v>
              </c:pt>
            </c:numLit>
          </c:val>
          <c:smooth val="0"/>
        </c:ser>
        <c:ser>
          <c:idx val="6"/>
          <c:order val="4"/>
          <c:tx>
            <c:v>Прирост долгогсрочных депозитов в тенге (правая ось)</c:v>
          </c:tx>
          <c:spPr>
            <a:ln w="508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val>
            <c:numLit>
              <c:formatCode>General</c:formatCode>
              <c:ptCount val="10"/>
              <c:pt idx="0">
                <c:v>6.8170491631322392</c:v>
              </c:pt>
              <c:pt idx="1">
                <c:v>4.5148098198321662</c:v>
              </c:pt>
              <c:pt idx="2">
                <c:v>7.5525883872920048</c:v>
              </c:pt>
              <c:pt idx="3">
                <c:v>3.9148287246203921</c:v>
              </c:pt>
              <c:pt idx="4">
                <c:v>1.6205477733838052</c:v>
              </c:pt>
              <c:pt idx="5">
                <c:v>1.0430579086442719</c:v>
              </c:pt>
              <c:pt idx="6">
                <c:v>-1.6940632020531865</c:v>
              </c:pt>
              <c:pt idx="7">
                <c:v>0.72388577192896264</c:v>
              </c:pt>
              <c:pt idx="8">
                <c:v>-1.8039003186064377</c:v>
              </c:pt>
              <c:pt idx="9">
                <c:v>0.79171521451813476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88832"/>
        <c:axId val="138090368"/>
      </c:lineChart>
      <c:catAx>
        <c:axId val="13807692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0784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07846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1401003766053233E-3"/>
              <c:y val="0.3438505480932530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076928"/>
        <c:crosses val="autoZero"/>
        <c:crossBetween val="between"/>
      </c:valAx>
      <c:catAx>
        <c:axId val="138088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38090368"/>
        <c:crosses val="autoZero"/>
        <c:auto val="1"/>
        <c:lblAlgn val="ctr"/>
        <c:lblOffset val="100"/>
        <c:noMultiLvlLbl val="0"/>
      </c:catAx>
      <c:valAx>
        <c:axId val="13809036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113145916020481"/>
              <c:y val="0.3172253100715351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08883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6224683838116639E-2"/>
          <c:y val="0.73914620966496836"/>
          <c:w val="0.96209378466866902"/>
          <c:h val="0.23459677834388348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53369272237201E-2"/>
          <c:y val="6.0241200117658593E-2"/>
          <c:w val="0.90296495956873313"/>
          <c:h val="0.566267281105990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3.1.3.9'!$B$6</c:f>
              <c:strCache>
                <c:ptCount val="1"/>
                <c:pt idx="0">
                  <c:v>До 1 года</c:v>
                </c:pt>
              </c:strCache>
            </c:strRef>
          </c:tx>
          <c:invertIfNegative val="0"/>
          <c:cat>
            <c:multiLvlStrRef>
              <c:f>'График 3.1.3.9'!$C$4:$O$5</c:f>
              <c:multiLvlStrCache>
                <c:ptCount val="13"/>
                <c:lvl>
                  <c:pt idx="0">
                    <c:v>01.2010</c:v>
                  </c:pt>
                  <c:pt idx="1">
                    <c:v>01.2011</c:v>
                  </c:pt>
                  <c:pt idx="2">
                    <c:v>01.2012</c:v>
                  </c:pt>
                  <c:pt idx="3">
                    <c:v>04.2012</c:v>
                  </c:pt>
                  <c:pt idx="4">
                    <c:v>07.2012</c:v>
                  </c:pt>
                  <c:pt idx="5">
                    <c:v>10.2012</c:v>
                  </c:pt>
                  <c:pt idx="7">
                    <c:v>01.2010</c:v>
                  </c:pt>
                  <c:pt idx="8">
                    <c:v>01.2011</c:v>
                  </c:pt>
                  <c:pt idx="9">
                    <c:v>01.2012</c:v>
                  </c:pt>
                  <c:pt idx="10">
                    <c:v>04.2012</c:v>
                  </c:pt>
                  <c:pt idx="11">
                    <c:v>07.2012</c:v>
                  </c:pt>
                  <c:pt idx="12">
                    <c:v>10.2012</c:v>
                  </c:pt>
                </c:lvl>
                <c:lvl>
                  <c:pt idx="0">
                    <c:v>В иностранной валюте</c:v>
                  </c:pt>
                  <c:pt idx="7">
                    <c:v>В национальной валюте</c:v>
                  </c:pt>
                </c:lvl>
              </c:multiLvlStrCache>
            </c:multiLvlStrRef>
          </c:cat>
          <c:val>
            <c:numRef>
              <c:f>'График 3.1.3.9'!$C$6:$O$6</c:f>
              <c:numCache>
                <c:formatCode>0.00</c:formatCode>
                <c:ptCount val="13"/>
                <c:pt idx="0">
                  <c:v>1.0132371404335838</c:v>
                </c:pt>
                <c:pt idx="1">
                  <c:v>0.82675080391565348</c:v>
                </c:pt>
                <c:pt idx="2">
                  <c:v>1.0286730552161183</c:v>
                </c:pt>
                <c:pt idx="3">
                  <c:v>1.0207280064267368</c:v>
                </c:pt>
                <c:pt idx="4">
                  <c:v>1.0841560418512317</c:v>
                </c:pt>
                <c:pt idx="5">
                  <c:v>1.0954943012056195</c:v>
                </c:pt>
                <c:pt idx="7">
                  <c:v>0.88684200228676191</c:v>
                </c:pt>
                <c:pt idx="8">
                  <c:v>1.0731509517036328</c:v>
                </c:pt>
                <c:pt idx="9">
                  <c:v>0.87783544518412149</c:v>
                </c:pt>
                <c:pt idx="10">
                  <c:v>0.89246400623731481</c:v>
                </c:pt>
                <c:pt idx="11">
                  <c:v>0.84126969337501845</c:v>
                </c:pt>
                <c:pt idx="12">
                  <c:v>0.93949880222011495</c:v>
                </c:pt>
              </c:numCache>
            </c:numRef>
          </c:val>
        </c:ser>
        <c:ser>
          <c:idx val="1"/>
          <c:order val="1"/>
          <c:tx>
            <c:strRef>
              <c:f>'График 3.1.3.9'!$B$7</c:f>
              <c:strCache>
                <c:ptCount val="1"/>
                <c:pt idx="0">
                  <c:v>От 1 года до 3 лет</c:v>
                </c:pt>
              </c:strCache>
            </c:strRef>
          </c:tx>
          <c:invertIfNegative val="0"/>
          <c:cat>
            <c:multiLvlStrRef>
              <c:f>'График 3.1.3.9'!$C$4:$O$5</c:f>
              <c:multiLvlStrCache>
                <c:ptCount val="13"/>
                <c:lvl>
                  <c:pt idx="0">
                    <c:v>01.2010</c:v>
                  </c:pt>
                  <c:pt idx="1">
                    <c:v>01.2011</c:v>
                  </c:pt>
                  <c:pt idx="2">
                    <c:v>01.2012</c:v>
                  </c:pt>
                  <c:pt idx="3">
                    <c:v>04.2012</c:v>
                  </c:pt>
                  <c:pt idx="4">
                    <c:v>07.2012</c:v>
                  </c:pt>
                  <c:pt idx="5">
                    <c:v>10.2012</c:v>
                  </c:pt>
                  <c:pt idx="7">
                    <c:v>01.2010</c:v>
                  </c:pt>
                  <c:pt idx="8">
                    <c:v>01.2011</c:v>
                  </c:pt>
                  <c:pt idx="9">
                    <c:v>01.2012</c:v>
                  </c:pt>
                  <c:pt idx="10">
                    <c:v>04.2012</c:v>
                  </c:pt>
                  <c:pt idx="11">
                    <c:v>07.2012</c:v>
                  </c:pt>
                  <c:pt idx="12">
                    <c:v>10.2012</c:v>
                  </c:pt>
                </c:lvl>
                <c:lvl>
                  <c:pt idx="0">
                    <c:v>В иностранной валюте</c:v>
                  </c:pt>
                  <c:pt idx="7">
                    <c:v>В национальной валюте</c:v>
                  </c:pt>
                </c:lvl>
              </c:multiLvlStrCache>
            </c:multiLvlStrRef>
          </c:cat>
          <c:val>
            <c:numRef>
              <c:f>'График 3.1.3.9'!$C$7:$O$7</c:f>
              <c:numCache>
                <c:formatCode>0.00</c:formatCode>
                <c:ptCount val="13"/>
                <c:pt idx="0">
                  <c:v>0.5133946450605974</c:v>
                </c:pt>
                <c:pt idx="1">
                  <c:v>0.60703862365306493</c:v>
                </c:pt>
                <c:pt idx="2">
                  <c:v>0.55839499232029666</c:v>
                </c:pt>
                <c:pt idx="3">
                  <c:v>0.51585661820207329</c:v>
                </c:pt>
                <c:pt idx="4">
                  <c:v>0.61517764207513814</c:v>
                </c:pt>
                <c:pt idx="5">
                  <c:v>0.52883717968904531</c:v>
                </c:pt>
                <c:pt idx="7">
                  <c:v>0.85785155237961075</c:v>
                </c:pt>
                <c:pt idx="8">
                  <c:v>0.87073085296627772</c:v>
                </c:pt>
                <c:pt idx="9">
                  <c:v>1.1700366861058884</c:v>
                </c:pt>
                <c:pt idx="10">
                  <c:v>1.1838708029448752</c:v>
                </c:pt>
                <c:pt idx="11">
                  <c:v>1.4476848985206803</c:v>
                </c:pt>
                <c:pt idx="12">
                  <c:v>1.4930067997816421</c:v>
                </c:pt>
              </c:numCache>
            </c:numRef>
          </c:val>
        </c:ser>
        <c:ser>
          <c:idx val="2"/>
          <c:order val="2"/>
          <c:tx>
            <c:strRef>
              <c:f>'График 3.1.3.9'!$B$8</c:f>
              <c:strCache>
                <c:ptCount val="1"/>
                <c:pt idx="0">
                  <c:v>Свыше 3 лет</c:v>
                </c:pt>
              </c:strCache>
            </c:strRef>
          </c:tx>
          <c:invertIfNegative val="0"/>
          <c:cat>
            <c:multiLvlStrRef>
              <c:f>'График 3.1.3.9'!$C$4:$O$5</c:f>
              <c:multiLvlStrCache>
                <c:ptCount val="13"/>
                <c:lvl>
                  <c:pt idx="0">
                    <c:v>01.2010</c:v>
                  </c:pt>
                  <c:pt idx="1">
                    <c:v>01.2011</c:v>
                  </c:pt>
                  <c:pt idx="2">
                    <c:v>01.2012</c:v>
                  </c:pt>
                  <c:pt idx="3">
                    <c:v>04.2012</c:v>
                  </c:pt>
                  <c:pt idx="4">
                    <c:v>07.2012</c:v>
                  </c:pt>
                  <c:pt idx="5">
                    <c:v>10.2012</c:v>
                  </c:pt>
                  <c:pt idx="7">
                    <c:v>01.2010</c:v>
                  </c:pt>
                  <c:pt idx="8">
                    <c:v>01.2011</c:v>
                  </c:pt>
                  <c:pt idx="9">
                    <c:v>01.2012</c:v>
                  </c:pt>
                  <c:pt idx="10">
                    <c:v>04.2012</c:v>
                  </c:pt>
                  <c:pt idx="11">
                    <c:v>07.2012</c:v>
                  </c:pt>
                  <c:pt idx="12">
                    <c:v>10.2012</c:v>
                  </c:pt>
                </c:lvl>
                <c:lvl>
                  <c:pt idx="0">
                    <c:v>В иностранной валюте</c:v>
                  </c:pt>
                  <c:pt idx="7">
                    <c:v>В национальной валюте</c:v>
                  </c:pt>
                </c:lvl>
              </c:multiLvlStrCache>
            </c:multiLvlStrRef>
          </c:cat>
          <c:val>
            <c:numRef>
              <c:f>'График 3.1.3.9'!$C$8:$O$8</c:f>
              <c:numCache>
                <c:formatCode>0.00</c:formatCode>
                <c:ptCount val="13"/>
                <c:pt idx="0">
                  <c:v>1.4134791854503117</c:v>
                </c:pt>
                <c:pt idx="1">
                  <c:v>1.5396529467416185</c:v>
                </c:pt>
                <c:pt idx="2">
                  <c:v>1.648798762098924</c:v>
                </c:pt>
                <c:pt idx="3">
                  <c:v>1.5195801150889343</c:v>
                </c:pt>
                <c:pt idx="4">
                  <c:v>1.5822187180839509</c:v>
                </c:pt>
                <c:pt idx="5">
                  <c:v>1.5822187180839509</c:v>
                </c:pt>
                <c:pt idx="7">
                  <c:v>1.8842792896341845</c:v>
                </c:pt>
                <c:pt idx="8">
                  <c:v>1.8587612537593046</c:v>
                </c:pt>
                <c:pt idx="9">
                  <c:v>2.3830760730022398</c:v>
                </c:pt>
                <c:pt idx="10">
                  <c:v>2.5570863454840786</c:v>
                </c:pt>
                <c:pt idx="11">
                  <c:v>2.9000429086635875</c:v>
                </c:pt>
                <c:pt idx="12">
                  <c:v>4.4827415121865943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38711040"/>
        <c:axId val="138712576"/>
      </c:barChart>
      <c:catAx>
        <c:axId val="1387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712576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13871257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71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832884097035041"/>
          <c:y val="0.90763389516069526"/>
          <c:w val="0.6307277628032345"/>
          <c:h val="8.0321706774604928E-2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00103759892282E-2"/>
          <c:y val="5.1020577635315804E-2"/>
          <c:w val="0.82259948786252701"/>
          <c:h val="0.580538695296589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3.1.3.10'!$B$5</c:f>
              <c:strCache>
                <c:ptCount val="1"/>
                <c:pt idx="0">
                  <c:v>Прирост кредитов корпоративному сектору*</c:v>
                </c:pt>
              </c:strCache>
            </c:strRef>
          </c:tx>
          <c:invertIfNegative val="0"/>
          <c:cat>
            <c:strRef>
              <c:f>'График 3.1.3.10'!$C$4:$F$4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'График 3.1.3.10'!$C$5:$F$5</c:f>
              <c:numCache>
                <c:formatCode>0.00</c:formatCode>
                <c:ptCount val="4"/>
                <c:pt idx="0">
                  <c:v>10.416300445769238</c:v>
                </c:pt>
                <c:pt idx="1">
                  <c:v>-9.8265315687947776</c:v>
                </c:pt>
                <c:pt idx="2">
                  <c:v>18.23999544827133</c:v>
                </c:pt>
                <c:pt idx="3">
                  <c:v>2.112372101115966</c:v>
                </c:pt>
              </c:numCache>
            </c:numRef>
          </c:val>
        </c:ser>
        <c:ser>
          <c:idx val="1"/>
          <c:order val="1"/>
          <c:tx>
            <c:strRef>
              <c:f>'График 3.1.3.10'!$B$6</c:f>
              <c:strCache>
                <c:ptCount val="1"/>
                <c:pt idx="0">
                  <c:v>Прирост потребительского кредитования*</c:v>
                </c:pt>
              </c:strCache>
            </c:strRef>
          </c:tx>
          <c:invertIfNegative val="0"/>
          <c:cat>
            <c:strRef>
              <c:f>'График 3.1.3.10'!$C$4:$F$4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'График 3.1.3.10'!$C$6:$F$6</c:f>
              <c:numCache>
                <c:formatCode>0.00</c:formatCode>
                <c:ptCount val="4"/>
                <c:pt idx="0">
                  <c:v>-20.524932585167903</c:v>
                </c:pt>
                <c:pt idx="1">
                  <c:v>11.837115733712665</c:v>
                </c:pt>
                <c:pt idx="2">
                  <c:v>21.83127463642964</c:v>
                </c:pt>
                <c:pt idx="3">
                  <c:v>30.277248743467879</c:v>
                </c:pt>
              </c:numCache>
            </c:numRef>
          </c:val>
        </c:ser>
        <c:ser>
          <c:idx val="2"/>
          <c:order val="2"/>
          <c:tx>
            <c:strRef>
              <c:f>'График 3.1.3.10'!$B$7</c:f>
              <c:strCache>
                <c:ptCount val="1"/>
                <c:pt idx="0">
                  <c:v>Прирост ипотечных жилищных займов*</c:v>
                </c:pt>
              </c:strCache>
            </c:strRef>
          </c:tx>
          <c:invertIfNegative val="0"/>
          <c:cat>
            <c:strRef>
              <c:f>'График 3.1.3.10'!$C$4:$F$4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'График 3.1.3.10'!$C$7:$F$7</c:f>
              <c:numCache>
                <c:formatCode>0.00</c:formatCode>
                <c:ptCount val="4"/>
                <c:pt idx="0">
                  <c:v>8.0320114079358831</c:v>
                </c:pt>
                <c:pt idx="1">
                  <c:v>-16.195907996542658</c:v>
                </c:pt>
                <c:pt idx="2">
                  <c:v>6.2676010346164617</c:v>
                </c:pt>
                <c:pt idx="3">
                  <c:v>5.8689636238817826</c:v>
                </c:pt>
              </c:numCache>
            </c:numRef>
          </c:val>
        </c:ser>
        <c:ser>
          <c:idx val="3"/>
          <c:order val="3"/>
          <c:tx>
            <c:strRef>
              <c:f>'График 3.1.3.10'!$B$8</c:f>
              <c:strCache>
                <c:ptCount val="1"/>
                <c:pt idx="0">
                  <c:v>Прирост кредитов малого и среднего бизнеса</c:v>
                </c:pt>
              </c:strCache>
            </c:strRef>
          </c:tx>
          <c:invertIfNegative val="0"/>
          <c:cat>
            <c:strRef>
              <c:f>'График 3.1.3.10'!$C$4:$F$4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'График 3.1.3.10'!$C$8:$F$8</c:f>
              <c:numCache>
                <c:formatCode>0.00</c:formatCode>
                <c:ptCount val="4"/>
                <c:pt idx="0">
                  <c:v>2.2412933498181076</c:v>
                </c:pt>
                <c:pt idx="1">
                  <c:v>14.524475419447654</c:v>
                </c:pt>
                <c:pt idx="2">
                  <c:v>8.5045879895113643</c:v>
                </c:pt>
                <c:pt idx="3">
                  <c:v>13.27219843862315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28416"/>
        <c:axId val="138846592"/>
      </c:barChart>
      <c:lineChart>
        <c:grouping val="standard"/>
        <c:varyColors val="0"/>
        <c:ser>
          <c:idx val="5"/>
          <c:order val="4"/>
          <c:tx>
            <c:strRef>
              <c:f>'График 3.1.3.10'!$B$10</c:f>
              <c:strCache>
                <c:ptCount val="1"/>
                <c:pt idx="0">
                  <c:v>Динамика срока до погашения привлеченных вкладов (правая ось)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3.1.3.10'!$C$4:$F$4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'График 3.1.3.10'!$C$10:$F$10</c:f>
              <c:numCache>
                <c:formatCode>General</c:formatCode>
                <c:ptCount val="4"/>
                <c:pt idx="0">
                  <c:v>16</c:v>
                </c:pt>
                <c:pt idx="1">
                  <c:v>19</c:v>
                </c:pt>
                <c:pt idx="2">
                  <c:v>17</c:v>
                </c:pt>
                <c:pt idx="3">
                  <c:v>16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'График 3.1.3.10'!$B$11</c:f>
              <c:strCache>
                <c:ptCount val="1"/>
                <c:pt idx="0">
                  <c:v>Динамика срока до возврата выданных займов (правая ось)</c:v>
                </c:pt>
              </c:strCache>
            </c:strRef>
          </c:tx>
          <c:spPr>
            <a:ln w="50800"/>
          </c:spPr>
          <c:marker>
            <c:symbol val="circle"/>
            <c:size val="3"/>
          </c:marker>
          <c:cat>
            <c:strRef>
              <c:f>'График 3.1.3.10'!$C$4:$F$4</c:f>
              <c:strCache>
                <c:ptCount val="4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10.2012</c:v>
                </c:pt>
              </c:strCache>
            </c:strRef>
          </c:cat>
          <c:val>
            <c:numRef>
              <c:f>'График 3.1.3.10'!$C$11:$F$11</c:f>
              <c:numCache>
                <c:formatCode>General</c:formatCode>
                <c:ptCount val="4"/>
                <c:pt idx="0">
                  <c:v>53</c:v>
                </c:pt>
                <c:pt idx="1">
                  <c:v>49</c:v>
                </c:pt>
                <c:pt idx="2">
                  <c:v>45</c:v>
                </c:pt>
                <c:pt idx="3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848512"/>
        <c:axId val="138854400"/>
      </c:lineChart>
      <c:catAx>
        <c:axId val="13882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8465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846592"/>
        <c:scaling>
          <c:orientation val="minMax"/>
          <c:max val="30"/>
          <c:min val="-2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29932079918581606"/>
            </c:manualLayout>
          </c:layout>
          <c:overlay val="0"/>
        </c:title>
        <c:numFmt formatCode="0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828416"/>
        <c:crosses val="autoZero"/>
        <c:crossBetween val="between"/>
      </c:valAx>
      <c:catAx>
        <c:axId val="13884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38854400"/>
        <c:crosses val="autoZero"/>
        <c:auto val="1"/>
        <c:lblAlgn val="ctr"/>
        <c:lblOffset val="100"/>
        <c:noMultiLvlLbl val="0"/>
      </c:catAx>
      <c:valAx>
        <c:axId val="138854400"/>
        <c:scaling>
          <c:orientation val="minMax"/>
          <c:max val="60"/>
          <c:min val="-45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количество месяцев</a:t>
                </a:r>
              </a:p>
            </c:rich>
          </c:tx>
          <c:layout>
            <c:manualLayout>
              <c:xMode val="edge"/>
              <c:yMode val="edge"/>
              <c:x val="0.95639870933949878"/>
              <c:y val="0.24655422633461088"/>
            </c:manualLayout>
          </c:layout>
          <c:overlay val="0"/>
        </c:title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848512"/>
        <c:crosses val="max"/>
        <c:crossBetween val="between"/>
        <c:minorUnit val="1"/>
      </c:valAx>
    </c:plotArea>
    <c:legend>
      <c:legendPos val="b"/>
      <c:layout>
        <c:manualLayout>
          <c:xMode val="edge"/>
          <c:yMode val="edge"/>
          <c:x val="1.4999999999999999E-2"/>
          <c:y val="0.72041500625410926"/>
          <c:w val="0.9200010498687663"/>
          <c:h val="0.26938473195529111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19984052626328E-2"/>
          <c:y val="4.8442988421463461E-2"/>
          <c:w val="0.89269095318781355"/>
          <c:h val="0.668682837059160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3.1.3.11'!$C$4:$C$5</c:f>
              <c:strCache>
                <c:ptCount val="1"/>
                <c:pt idx="0">
                  <c:v>Валютная позиция по балансу</c:v>
                </c:pt>
              </c:strCache>
            </c:strRef>
          </c:tx>
          <c:invertIfNegative val="0"/>
          <c:cat>
            <c:strRef>
              <c:f>'График 3.1.3.11'!$B$6:$B$11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'График 3.1.3.11'!$C$6:$C$11</c:f>
              <c:numCache>
                <c:formatCode>0.00</c:formatCode>
                <c:ptCount val="6"/>
                <c:pt idx="0">
                  <c:v>-10.656397025174035</c:v>
                </c:pt>
                <c:pt idx="1">
                  <c:v>75.629318311797903</c:v>
                </c:pt>
                <c:pt idx="2">
                  <c:v>10.584972853529608</c:v>
                </c:pt>
                <c:pt idx="3">
                  <c:v>-1.7386598919185554</c:v>
                </c:pt>
                <c:pt idx="4">
                  <c:v>18.926911658378366</c:v>
                </c:pt>
                <c:pt idx="5">
                  <c:v>9.6113331918705569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79264"/>
        <c:axId val="137626368"/>
      </c:barChart>
      <c:lineChart>
        <c:grouping val="standard"/>
        <c:varyColors val="0"/>
        <c:ser>
          <c:idx val="1"/>
          <c:order val="1"/>
          <c:tx>
            <c:strRef>
              <c:f>'График 3.1.3.11'!$D$4:$D$5</c:f>
              <c:strCache>
                <c:ptCount val="1"/>
                <c:pt idx="0">
                  <c:v>Нетто валютная позиция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3.1.3.11'!$B$6:$B$11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'График 3.1.3.11'!$D$6:$D$11</c:f>
              <c:numCache>
                <c:formatCode>0.00</c:formatCode>
                <c:ptCount val="6"/>
                <c:pt idx="0">
                  <c:v>0.99461415795546393</c:v>
                </c:pt>
                <c:pt idx="1">
                  <c:v>-1.5563618947568536</c:v>
                </c:pt>
                <c:pt idx="2">
                  <c:v>0.1759866481944273</c:v>
                </c:pt>
                <c:pt idx="3">
                  <c:v>-1.9098185103058078</c:v>
                </c:pt>
                <c:pt idx="4">
                  <c:v>-0.48408634518765509</c:v>
                </c:pt>
                <c:pt idx="5">
                  <c:v>-4.3298095687639613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'График 3.1.3.11'!$E$4:$E$5</c:f>
              <c:strCache>
                <c:ptCount val="1"/>
                <c:pt idx="0">
                  <c:v>Норматив валютной позиции по долл. США и евро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3.1.3.11'!$B$6:$B$11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'График 3.1.3.11'!$E$6:$E$11</c:f>
              <c:numCache>
                <c:formatCode>General</c:formatCode>
                <c:ptCount val="6"/>
                <c:pt idx="0">
                  <c:v>12.5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12.5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3.1.3.11'!$F$4:$F$5</c:f>
              <c:strCache>
                <c:ptCount val="1"/>
                <c:pt idx="0">
                  <c:v>Норматив по валютной позиции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strRef>
              <c:f>'График 3.1.3.11'!$B$6:$B$11</c:f>
              <c:strCache>
                <c:ptCount val="6"/>
                <c:pt idx="0">
                  <c:v>01.2010</c:v>
                </c:pt>
                <c:pt idx="1">
                  <c:v>01.2011</c:v>
                </c:pt>
                <c:pt idx="2">
                  <c:v>01.2012</c:v>
                </c:pt>
                <c:pt idx="3">
                  <c:v>04.2012</c:v>
                </c:pt>
                <c:pt idx="4">
                  <c:v>07.2012</c:v>
                </c:pt>
                <c:pt idx="5">
                  <c:v> 10.2012</c:v>
                </c:pt>
              </c:strCache>
            </c:strRef>
          </c:cat>
          <c:val>
            <c:numRef>
              <c:f>'График 3.1.3.11'!$F$6:$F$11</c:f>
              <c:numCache>
                <c:formatCode>General</c:formatCode>
                <c:ptCount val="6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79264"/>
        <c:axId val="137626368"/>
      </c:lineChart>
      <c:catAx>
        <c:axId val="583792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626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626368"/>
        <c:scaling>
          <c:orientation val="minMax"/>
          <c:min val="-15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4000299013256256E-2"/>
              <c:y val="0.3372449995474703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5837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8711018711018712E-2"/>
          <c:y val="0.80597791655353423"/>
          <c:w val="0.97297406431264699"/>
          <c:h val="0.16288201043835038"/>
        </c:manualLayout>
      </c:layout>
      <c:overlay val="0"/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60869565217392"/>
          <c:y val="9.0909475232832937E-2"/>
          <c:w val="0.77989130434782605"/>
          <c:h val="0.51515369298605329"/>
        </c:manualLayout>
      </c:layout>
      <c:barChart>
        <c:barDir val="bar"/>
        <c:grouping val="stacked"/>
        <c:varyColors val="0"/>
        <c:ser>
          <c:idx val="7"/>
          <c:order val="0"/>
          <c:tx>
            <c:strRef>
              <c:f>'График 3.1.3.12'!$C$4</c:f>
              <c:strCache>
                <c:ptCount val="1"/>
                <c:pt idx="0">
                  <c:v>Хеджирование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3.1.3.12'!$C$5:$C$7</c:f>
              <c:numCache>
                <c:formatCode>#,##0</c:formatCode>
                <c:ptCount val="3"/>
                <c:pt idx="0">
                  <c:v>0</c:v>
                </c:pt>
                <c:pt idx="1">
                  <c:v>10278034</c:v>
                </c:pt>
                <c:pt idx="2">
                  <c:v>71132873</c:v>
                </c:pt>
              </c:numCache>
            </c:numRef>
          </c:val>
        </c:ser>
        <c:ser>
          <c:idx val="1"/>
          <c:order val="1"/>
          <c:tx>
            <c:strRef>
              <c:f>'График 3.1.3.12'!$D$4</c:f>
              <c:strCache>
                <c:ptCount val="1"/>
                <c:pt idx="0">
                  <c:v>Валютный форвард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3.1.3.12'!$D$5:$D$7</c:f>
              <c:numCache>
                <c:formatCode>#,##0</c:formatCode>
                <c:ptCount val="3"/>
                <c:pt idx="0">
                  <c:v>130458134</c:v>
                </c:pt>
                <c:pt idx="1">
                  <c:v>338161494</c:v>
                </c:pt>
                <c:pt idx="2">
                  <c:v>3368566</c:v>
                </c:pt>
              </c:numCache>
            </c:numRef>
          </c:val>
        </c:ser>
        <c:ser>
          <c:idx val="0"/>
          <c:order val="2"/>
          <c:tx>
            <c:strRef>
              <c:f>'График 3.1.3.12'!$E$4</c:f>
              <c:strCache>
                <c:ptCount val="1"/>
                <c:pt idx="0">
                  <c:v>Опционные контракты "колл"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3.1.3.12'!$E$5:$E$7</c:f>
              <c:numCache>
                <c:formatCode>#,##0</c:formatCode>
                <c:ptCount val="3"/>
                <c:pt idx="0">
                  <c:v>1147154</c:v>
                </c:pt>
                <c:pt idx="1">
                  <c:v>0</c:v>
                </c:pt>
                <c:pt idx="2">
                  <c:v>4448125</c:v>
                </c:pt>
              </c:numCache>
            </c:numRef>
          </c:val>
        </c:ser>
        <c:ser>
          <c:idx val="6"/>
          <c:order val="3"/>
          <c:tx>
            <c:strRef>
              <c:f>'График 3.1.3.12'!$F$4</c:f>
              <c:strCache>
                <c:ptCount val="1"/>
                <c:pt idx="0">
                  <c:v>Опционные контракты "пут"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3.1.3.12'!$F$5:$F$7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22016409</c:v>
                </c:pt>
              </c:numCache>
            </c:numRef>
          </c:val>
        </c:ser>
        <c:ser>
          <c:idx val="5"/>
          <c:order val="4"/>
          <c:tx>
            <c:strRef>
              <c:f>'График 3.1.3.12'!$G$4</c:f>
              <c:strCache>
                <c:ptCount val="1"/>
                <c:pt idx="0">
                  <c:v>Плавающий процентный своп 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3.1.3.12'!$G$5:$G$7</c:f>
              <c:numCache>
                <c:formatCode>#,##0</c:formatCode>
                <c:ptCount val="3"/>
                <c:pt idx="0">
                  <c:v>539082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5"/>
          <c:tx>
            <c:strRef>
              <c:f>'График 3.1.3.12'!$H$4</c:f>
              <c:strCache>
                <c:ptCount val="1"/>
                <c:pt idx="0">
                  <c:v>Фиксированный процентный своп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3.1.3.12'!$H$5:$H$7</c:f>
              <c:numCache>
                <c:formatCode>#,##0</c:formatCode>
                <c:ptCount val="3"/>
                <c:pt idx="0">
                  <c:v>38570429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6"/>
          <c:tx>
            <c:strRef>
              <c:f>'График 3.1.3.12'!$I$4</c:f>
              <c:strCache>
                <c:ptCount val="1"/>
                <c:pt idx="0">
                  <c:v>Валютный своп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3.1.3.12'!$I$5:$I$7</c:f>
              <c:numCache>
                <c:formatCode>#,##0</c:formatCode>
                <c:ptCount val="3"/>
                <c:pt idx="0">
                  <c:v>461726289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4"/>
          <c:order val="7"/>
          <c:tx>
            <c:strRef>
              <c:f>'График 3.1.3.12'!$J$4</c:f>
              <c:strCache>
                <c:ptCount val="1"/>
                <c:pt idx="0">
                  <c:v>Прочие ПФИ</c:v>
                </c:pt>
              </c:strCache>
            </c:strRef>
          </c:tx>
          <c:invertIfNegative val="0"/>
          <c:cat>
            <c:strRef>
              <c:f>'График 3.1.3.12'!$B$5:$B$7</c:f>
              <c:strCache>
                <c:ptCount val="3"/>
                <c:pt idx="0">
                  <c:v>1 группа</c:v>
                </c:pt>
                <c:pt idx="1">
                  <c:v>2 группа</c:v>
                </c:pt>
                <c:pt idx="2">
                  <c:v>3 группа</c:v>
                </c:pt>
              </c:strCache>
            </c:strRef>
          </c:cat>
          <c:val>
            <c:numRef>
              <c:f>'График 3.1.3.12'!$J$5:$J$7</c:f>
              <c:numCache>
                <c:formatCode>#,##0</c:formatCode>
                <c:ptCount val="3"/>
                <c:pt idx="0">
                  <c:v>61319602</c:v>
                </c:pt>
                <c:pt idx="1">
                  <c:v>27363609</c:v>
                </c:pt>
                <c:pt idx="2">
                  <c:v>34845067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38885760"/>
        <c:axId val="138903936"/>
      </c:barChart>
      <c:catAx>
        <c:axId val="138885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90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903936"/>
        <c:scaling>
          <c:orientation val="minMax"/>
        </c:scaling>
        <c:delete val="0"/>
        <c:axPos val="b"/>
        <c:majorGridlines>
          <c:spPr>
            <a:ln w="0"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888576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41561403508771932"/>
                <c:y val="0.68737565616797902"/>
              </c:manualLayout>
            </c:layout>
            <c:tx>
              <c:rich>
                <a:bodyPr rot="0" vert="horz"/>
                <a:lstStyle/>
                <a:p>
                  <a:pPr>
                    <a:defRPr b="0">
                      <a:latin typeface="Times New Roman" pitchFamily="18" charset="0"/>
                      <a:cs typeface="Times New Roman" pitchFamily="18" charset="0"/>
                    </a:defRPr>
                  </a:pPr>
                  <a:r>
                    <a:rPr lang="ru-RU" b="0">
                      <a:latin typeface="Times New Roman" pitchFamily="18" charset="0"/>
                      <a:cs typeface="Times New Roman" pitchFamily="18" charset="0"/>
                    </a:rPr>
                    <a:t>млрд. тг.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1.3587051618547681E-2"/>
          <c:y val="0.77922396064128352"/>
          <c:w val="0.98097830719877965"/>
          <c:h val="0.20779311676949475"/>
        </c:manualLayout>
      </c:layout>
      <c:overlay val="0"/>
      <c:txPr>
        <a:bodyPr/>
        <a:lstStyle/>
        <a:p>
          <a:pPr>
            <a:defRPr sz="9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3.1.4.1'!$B$5</c:f>
              <c:strCache>
                <c:ptCount val="1"/>
                <c:pt idx="0">
                  <c:v>k2 базовый сценарий</c:v>
                </c:pt>
              </c:strCache>
            </c:strRef>
          </c:tx>
          <c:spPr>
            <a:ln w="50800"/>
          </c:spPr>
          <c:marker>
            <c:symbol val="none"/>
          </c:marker>
          <c:cat>
            <c:numRef>
              <c:f>'График 3.1.4.1'!$C$4:$K$4</c:f>
              <c:numCache>
                <c:formatCode>mm/yy</c:formatCode>
                <c:ptCount val="9"/>
                <c:pt idx="0">
                  <c:v>40816</c:v>
                </c:pt>
                <c:pt idx="1">
                  <c:v>40908</c:v>
                </c:pt>
                <c:pt idx="2">
                  <c:v>40999</c:v>
                </c:pt>
                <c:pt idx="3">
                  <c:v>41090</c:v>
                </c:pt>
                <c:pt idx="4">
                  <c:v>41182</c:v>
                </c:pt>
                <c:pt idx="5">
                  <c:v>41274</c:v>
                </c:pt>
                <c:pt idx="6">
                  <c:v>41364</c:v>
                </c:pt>
                <c:pt idx="7">
                  <c:v>41455</c:v>
                </c:pt>
                <c:pt idx="8">
                  <c:v>41547</c:v>
                </c:pt>
              </c:numCache>
            </c:numRef>
          </c:cat>
          <c:val>
            <c:numRef>
              <c:f>'График 3.1.4.1'!$C$5:$K$5</c:f>
              <c:numCache>
                <c:formatCode>0.000</c:formatCode>
                <c:ptCount val="9"/>
                <c:pt idx="0">
                  <c:v>0.16255615252789737</c:v>
                </c:pt>
                <c:pt idx="1">
                  <c:v>0.1570379426476618</c:v>
                </c:pt>
                <c:pt idx="2">
                  <c:v>0.15989968838745439</c:v>
                </c:pt>
                <c:pt idx="3">
                  <c:v>0.15603736485574776</c:v>
                </c:pt>
                <c:pt idx="4">
                  <c:v>0.15676278027045687</c:v>
                </c:pt>
                <c:pt idx="5">
                  <c:v>0.15329659762335918</c:v>
                </c:pt>
                <c:pt idx="6">
                  <c:v>0.1494245410846593</c:v>
                </c:pt>
                <c:pt idx="7">
                  <c:v>0.14739835960676134</c:v>
                </c:pt>
                <c:pt idx="8">
                  <c:v>0.1441516951118646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3.1.4.1'!$B$6</c:f>
              <c:strCache>
                <c:ptCount val="1"/>
                <c:pt idx="0">
                  <c:v>k2 стресс сценарий</c:v>
                </c:pt>
              </c:strCache>
            </c:strRef>
          </c:tx>
          <c:spPr>
            <a:ln w="50800"/>
          </c:spPr>
          <c:marker>
            <c:symbol val="none"/>
          </c:marker>
          <c:val>
            <c:numRef>
              <c:f>'График 3.1.4.1'!$C$6:$K$6</c:f>
              <c:numCache>
                <c:formatCode>0.000</c:formatCode>
                <c:ptCount val="9"/>
                <c:pt idx="0">
                  <c:v>0.16255615252789737</c:v>
                </c:pt>
                <c:pt idx="1">
                  <c:v>0.1570379426476618</c:v>
                </c:pt>
                <c:pt idx="2">
                  <c:v>0.15989968838745439</c:v>
                </c:pt>
                <c:pt idx="3">
                  <c:v>0.15603736485574776</c:v>
                </c:pt>
                <c:pt idx="4">
                  <c:v>0.15676278027045687</c:v>
                </c:pt>
                <c:pt idx="5">
                  <c:v>0.14969943186340115</c:v>
                </c:pt>
                <c:pt idx="6">
                  <c:v>0.14307231414174984</c:v>
                </c:pt>
                <c:pt idx="7">
                  <c:v>0.13482835704862994</c:v>
                </c:pt>
                <c:pt idx="8">
                  <c:v>0.12200751268114753</c:v>
                </c:pt>
              </c:numCache>
            </c:numRef>
          </c:val>
          <c:smooth val="0"/>
        </c:ser>
        <c:ser>
          <c:idx val="2"/>
          <c:order val="2"/>
          <c:spPr>
            <a:ln w="50800"/>
          </c:spPr>
          <c:marker>
            <c:symbol val="none"/>
          </c:marker>
          <c:val>
            <c:numRef>
              <c:f>'График 3.1.4.1'!$C$5:$G$5</c:f>
              <c:numCache>
                <c:formatCode>0.000</c:formatCode>
                <c:ptCount val="5"/>
                <c:pt idx="0">
                  <c:v>0.16255615252789737</c:v>
                </c:pt>
                <c:pt idx="1">
                  <c:v>0.1570379426476618</c:v>
                </c:pt>
                <c:pt idx="2">
                  <c:v>0.15989968838745439</c:v>
                </c:pt>
                <c:pt idx="3">
                  <c:v>0.15603736485574776</c:v>
                </c:pt>
                <c:pt idx="4">
                  <c:v>0.15676278027045687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79104"/>
        <c:axId val="140489088"/>
      </c:lineChart>
      <c:catAx>
        <c:axId val="140479104"/>
        <c:scaling>
          <c:orientation val="minMax"/>
        </c:scaling>
        <c:delete val="0"/>
        <c:axPos val="b"/>
        <c:numFmt formatCode="mm/yy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489088"/>
        <c:crosses val="autoZero"/>
        <c:auto val="0"/>
        <c:lblAlgn val="ctr"/>
        <c:lblOffset val="100"/>
        <c:noMultiLvlLbl val="0"/>
      </c:catAx>
      <c:valAx>
        <c:axId val="140489088"/>
        <c:scaling>
          <c:orientation val="minMax"/>
          <c:min val="0"/>
        </c:scaling>
        <c:delete val="0"/>
        <c:axPos val="l"/>
        <c:majorGridlines/>
        <c:numFmt formatCode="0.00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479104"/>
        <c:crosses val="autoZero"/>
        <c:crossBetween val="between"/>
        <c:majorUnit val="5.000000000000001E-2"/>
      </c:valAx>
    </c:plotArea>
    <c:legend>
      <c:legendPos val="b"/>
      <c:legendEntry>
        <c:idx val="2"/>
        <c:delete val="1"/>
      </c:legendEntry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3.1.4.1'!$B$7</c:f>
              <c:strCache>
                <c:ptCount val="1"/>
                <c:pt idx="0">
                  <c:v>k1-2 базовый сценарий</c:v>
                </c:pt>
              </c:strCache>
            </c:strRef>
          </c:tx>
          <c:marker>
            <c:symbol val="none"/>
          </c:marker>
          <c:cat>
            <c:numRef>
              <c:f>'График 3.1.4.1'!$C$4:$K$4</c:f>
              <c:numCache>
                <c:formatCode>mm/yy</c:formatCode>
                <c:ptCount val="9"/>
                <c:pt idx="0">
                  <c:v>40816</c:v>
                </c:pt>
                <c:pt idx="1">
                  <c:v>40908</c:v>
                </c:pt>
                <c:pt idx="2">
                  <c:v>40999</c:v>
                </c:pt>
                <c:pt idx="3">
                  <c:v>41090</c:v>
                </c:pt>
                <c:pt idx="4">
                  <c:v>41182</c:v>
                </c:pt>
                <c:pt idx="5">
                  <c:v>41274</c:v>
                </c:pt>
                <c:pt idx="6">
                  <c:v>41364</c:v>
                </c:pt>
                <c:pt idx="7">
                  <c:v>41455</c:v>
                </c:pt>
                <c:pt idx="8">
                  <c:v>41547</c:v>
                </c:pt>
              </c:numCache>
            </c:numRef>
          </c:cat>
          <c:val>
            <c:numRef>
              <c:f>'График 3.1.4.1'!$C$7:$K$7</c:f>
              <c:numCache>
                <c:formatCode>0.000</c:formatCode>
                <c:ptCount val="9"/>
                <c:pt idx="0">
                  <c:v>0.11807373354666954</c:v>
                </c:pt>
                <c:pt idx="1">
                  <c:v>0.11192717409493845</c:v>
                </c:pt>
                <c:pt idx="2">
                  <c:v>0.12108796509116009</c:v>
                </c:pt>
                <c:pt idx="3">
                  <c:v>0.11541920792506048</c:v>
                </c:pt>
                <c:pt idx="4">
                  <c:v>0.11284198590837453</c:v>
                </c:pt>
                <c:pt idx="5">
                  <c:v>0.10937580326127685</c:v>
                </c:pt>
                <c:pt idx="6">
                  <c:v>0.10550374672257698</c:v>
                </c:pt>
                <c:pt idx="7">
                  <c:v>0.10347756524467903</c:v>
                </c:pt>
                <c:pt idx="8">
                  <c:v>0.10023090074978228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3.1.4.1'!$B$8</c:f>
              <c:strCache>
                <c:ptCount val="1"/>
                <c:pt idx="0">
                  <c:v>k1-2 стресс ценарий</c:v>
                </c:pt>
              </c:strCache>
            </c:strRef>
          </c:tx>
          <c:marker>
            <c:symbol val="none"/>
          </c:marker>
          <c:val>
            <c:numRef>
              <c:f>'График 3.1.4.1'!$C$8:$K$8</c:f>
              <c:numCache>
                <c:formatCode>0.000</c:formatCode>
                <c:ptCount val="9"/>
                <c:pt idx="0">
                  <c:v>0.11807373354666954</c:v>
                </c:pt>
                <c:pt idx="1">
                  <c:v>0.11192717409493845</c:v>
                </c:pt>
                <c:pt idx="2">
                  <c:v>0.12108796509116009</c:v>
                </c:pt>
                <c:pt idx="3">
                  <c:v>0.11541920792506048</c:v>
                </c:pt>
                <c:pt idx="4">
                  <c:v>0.11284198590837453</c:v>
                </c:pt>
                <c:pt idx="5">
                  <c:v>0.10577863750131883</c:v>
                </c:pt>
                <c:pt idx="6">
                  <c:v>9.9151519779667532E-2</c:v>
                </c:pt>
                <c:pt idx="7">
                  <c:v>9.0907562686547649E-2</c:v>
                </c:pt>
                <c:pt idx="8">
                  <c:v>7.8086718319065218E-2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val>
            <c:numRef>
              <c:f>'График 3.1.4.1'!$C$7:$G$7</c:f>
              <c:numCache>
                <c:formatCode>0.000</c:formatCode>
                <c:ptCount val="5"/>
                <c:pt idx="0">
                  <c:v>0.11807373354666954</c:v>
                </c:pt>
                <c:pt idx="1">
                  <c:v>0.11192717409493845</c:v>
                </c:pt>
                <c:pt idx="2">
                  <c:v>0.12108796509116009</c:v>
                </c:pt>
                <c:pt idx="3">
                  <c:v>0.11541920792506048</c:v>
                </c:pt>
                <c:pt idx="4">
                  <c:v>0.11284198590837453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23392"/>
        <c:axId val="140524928"/>
      </c:lineChart>
      <c:catAx>
        <c:axId val="140523392"/>
        <c:scaling>
          <c:orientation val="minMax"/>
        </c:scaling>
        <c:delete val="0"/>
        <c:axPos val="b"/>
        <c:numFmt formatCode="mm/yy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524928"/>
        <c:crosses val="autoZero"/>
        <c:auto val="0"/>
        <c:lblAlgn val="ctr"/>
        <c:lblOffset val="100"/>
        <c:noMultiLvlLbl val="0"/>
      </c:catAx>
      <c:valAx>
        <c:axId val="140524928"/>
        <c:scaling>
          <c:orientation val="minMax"/>
          <c:min val="0"/>
        </c:scaling>
        <c:delete val="0"/>
        <c:axPos val="l"/>
        <c:majorGridlines/>
        <c:numFmt formatCode="0.00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0523392"/>
        <c:crosses val="autoZero"/>
        <c:crossBetween val="between"/>
        <c:majorUnit val="5.000000000000001E-2"/>
      </c:valAx>
    </c:plotArea>
    <c:legend>
      <c:legendPos val="b"/>
      <c:legendEntry>
        <c:idx val="2"/>
        <c:delete val="1"/>
      </c:legendEntry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0726159230093"/>
          <c:y val="6.3923440339188356E-2"/>
          <c:w val="0.76397217847769028"/>
          <c:h val="0.74431916010498689"/>
        </c:manualLayout>
      </c:layout>
      <c:bubbleChart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-9.8050484846950406E-2"/>
                  <c:y val="-0.15148375182743851"/>
                </c:manualLayout>
              </c:layout>
              <c:tx>
                <c:rich>
                  <a:bodyPr/>
                  <a:lstStyle/>
                  <a:p>
                    <a:r>
                      <a:rPr lang="ru-RU">
                        <a:latin typeface="Times New Roman" pitchFamily="18" charset="0"/>
                        <a:cs typeface="Times New Roman" pitchFamily="18" charset="0"/>
                      </a:rPr>
                      <a:t>сен.11</a:t>
                    </a:r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075026795284023"/>
                  <c:y val="-0.14332247557003258"/>
                </c:manualLayout>
              </c:layout>
              <c:tx>
                <c:rich>
                  <a:bodyPr/>
                  <a:lstStyle/>
                  <a:p>
                    <a:r>
                      <a:rPr lang="ru-RU">
                        <a:latin typeface="Times New Roman" pitchFamily="18" charset="0"/>
                        <a:cs typeface="Times New Roman" pitchFamily="18" charset="0"/>
                      </a:rPr>
                      <a:t>мар.12</a:t>
                    </a:r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1270290570591859"/>
                  <c:y val="-0.15152513101986032"/>
                </c:manualLayout>
              </c:layout>
              <c:tx>
                <c:rich>
                  <a:bodyPr/>
                  <a:lstStyle/>
                  <a:p>
                    <a:r>
                      <a:rPr lang="ru-RU">
                        <a:latin typeface="Times New Roman" pitchFamily="18" charset="0"/>
                        <a:cs typeface="Times New Roman" pitchFamily="18" charset="0"/>
                      </a:rPr>
                      <a:t>сен.12</a:t>
                    </a:r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'График 3.1.4.2'!$C$5:$E$5</c:f>
              <c:numCache>
                <c:formatCode>0.0%</c:formatCode>
                <c:ptCount val="3"/>
                <c:pt idx="0">
                  <c:v>0.33984164414045526</c:v>
                </c:pt>
                <c:pt idx="1">
                  <c:v>0.28745704141023093</c:v>
                </c:pt>
                <c:pt idx="2">
                  <c:v>0.22170611882072627</c:v>
                </c:pt>
              </c:numCache>
            </c:numRef>
          </c:xVal>
          <c:yVal>
            <c:numRef>
              <c:f>'График 3.1.4.2'!$C$6:$E$6</c:f>
              <c:numCache>
                <c:formatCode>0.0%</c:formatCode>
                <c:ptCount val="3"/>
                <c:pt idx="0">
                  <c:v>9.1999999999999998E-2</c:v>
                </c:pt>
                <c:pt idx="1">
                  <c:v>3.3664606421846613E-2</c:v>
                </c:pt>
                <c:pt idx="2">
                  <c:v>2.3389073969182998E-2</c:v>
                </c:pt>
              </c:numCache>
            </c:numRef>
          </c:yVal>
          <c:bubbleSize>
            <c:numRef>
              <c:f>'График 3.1.4.2'!$C$7:$E$7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</c:v>
                </c:pt>
              </c:numCache>
            </c:numRef>
          </c:bubbleSize>
          <c:bubble3D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39744000"/>
        <c:axId val="139745920"/>
      </c:bubbleChart>
      <c:valAx>
        <c:axId val="139744000"/>
        <c:scaling>
          <c:orientation val="minMax"/>
          <c:min val="0.2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b="0">
                    <a:latin typeface="Times New Roman" pitchFamily="18" charset="0"/>
                    <a:cs typeface="Times New Roman" pitchFamily="18" charset="0"/>
                  </a:rPr>
                  <a:t>% </a:t>
                </a: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потери капитала банков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39745920"/>
        <c:crosses val="autoZero"/>
        <c:crossBetween val="midCat"/>
      </c:valAx>
      <c:valAx>
        <c:axId val="139745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%    уровень докапитализации </a:t>
                </a:r>
              </a:p>
              <a:p>
                <a:pPr>
                  <a:defRPr b="0"/>
                </a:pPr>
                <a:r>
                  <a:rPr lang="ru-RU" b="0">
                    <a:latin typeface="Times New Roman" pitchFamily="18" charset="0"/>
                    <a:cs typeface="Times New Roman" pitchFamily="18" charset="0"/>
                  </a:rPr>
                  <a:t>(от капитала 1-го уровня)</a:t>
                </a:r>
                <a:endParaRPr lang="en-US" b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7.2221518933927474E-3"/>
              <c:y val="0.19856403942992468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9744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0387795199632"/>
          <c:y val="4.0816326530612242E-2"/>
          <c:w val="0.8431478741826548"/>
          <c:h val="0.6840361979292465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2.1.9'!$C$4</c:f>
              <c:strCache>
                <c:ptCount val="1"/>
                <c:pt idx="0">
                  <c:v>Сырая нефть (Brent) (долл. США/баррель)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2.1.9'!$C$5:$C$73</c:f>
              <c:numCache>
                <c:formatCode>0.0</c:formatCode>
                <c:ptCount val="69"/>
                <c:pt idx="0">
                  <c:v>59.553460518103236</c:v>
                </c:pt>
                <c:pt idx="1">
                  <c:v>63.341129397318277</c:v>
                </c:pt>
                <c:pt idx="2">
                  <c:v>68.13548643134834</c:v>
                </c:pt>
                <c:pt idx="3">
                  <c:v>73.68711334037495</c:v>
                </c:pt>
                <c:pt idx="4">
                  <c:v>73.992764896695832</c:v>
                </c:pt>
                <c:pt idx="5">
                  <c:v>77.162822400632677</c:v>
                </c:pt>
                <c:pt idx="6">
                  <c:v>84.320805864998889</c:v>
                </c:pt>
                <c:pt idx="7">
                  <c:v>79.571047189695562</c:v>
                </c:pt>
                <c:pt idx="8">
                  <c:v>83.885925979884576</c:v>
                </c:pt>
                <c:pt idx="9">
                  <c:v>90.15277600882996</c:v>
                </c:pt>
                <c:pt idx="10">
                  <c:v>101.32413257455531</c:v>
                </c:pt>
                <c:pt idx="11">
                  <c:v>100</c:v>
                </c:pt>
                <c:pt idx="12">
                  <c:v>100.62523852517185</c:v>
                </c:pt>
                <c:pt idx="13">
                  <c:v>103.49964358372659</c:v>
                </c:pt>
                <c:pt idx="14">
                  <c:v>112.72119922368891</c:v>
                </c:pt>
                <c:pt idx="15">
                  <c:v>120.22918961771458</c:v>
                </c:pt>
                <c:pt idx="16">
                  <c:v>135.33972596389665</c:v>
                </c:pt>
                <c:pt idx="17">
                  <c:v>145.06246390309636</c:v>
                </c:pt>
                <c:pt idx="18">
                  <c:v>145.96362812084806</c:v>
                </c:pt>
                <c:pt idx="19">
                  <c:v>124.34557289363184</c:v>
                </c:pt>
                <c:pt idx="20">
                  <c:v>107.90643398778015</c:v>
                </c:pt>
                <c:pt idx="21">
                  <c:v>78.631832056561478</c:v>
                </c:pt>
                <c:pt idx="22">
                  <c:v>57.598092522542665</c:v>
                </c:pt>
                <c:pt idx="23">
                  <c:v>44.26567954478255</c:v>
                </c:pt>
                <c:pt idx="24">
                  <c:v>47.175229565664075</c:v>
                </c:pt>
                <c:pt idx="25">
                  <c:v>46.886716859790511</c:v>
                </c:pt>
                <c:pt idx="26">
                  <c:v>48.589731521814699</c:v>
                </c:pt>
                <c:pt idx="27">
                  <c:v>55.200342840763042</c:v>
                </c:pt>
                <c:pt idx="28">
                  <c:v>62.829685052890078</c:v>
                </c:pt>
                <c:pt idx="29">
                  <c:v>74.934830455120164</c:v>
                </c:pt>
                <c:pt idx="30">
                  <c:v>70.918581221171934</c:v>
                </c:pt>
                <c:pt idx="31">
                  <c:v>79.318490460011134</c:v>
                </c:pt>
                <c:pt idx="32">
                  <c:v>73.769157670328894</c:v>
                </c:pt>
                <c:pt idx="33">
                  <c:v>79.73013115267436</c:v>
                </c:pt>
                <c:pt idx="34">
                  <c:v>84.065851158482971</c:v>
                </c:pt>
                <c:pt idx="35">
                  <c:v>81.719792787654839</c:v>
                </c:pt>
                <c:pt idx="36">
                  <c:v>83.700589517719308</c:v>
                </c:pt>
                <c:pt idx="37">
                  <c:v>80.751075752766752</c:v>
                </c:pt>
                <c:pt idx="38">
                  <c:v>86.887613838859991</c:v>
                </c:pt>
                <c:pt idx="39">
                  <c:v>93.047210138020816</c:v>
                </c:pt>
                <c:pt idx="40">
                  <c:v>83.187037894594411</c:v>
                </c:pt>
                <c:pt idx="41">
                  <c:v>82.218919531280648</c:v>
                </c:pt>
                <c:pt idx="42">
                  <c:v>82.162796384846303</c:v>
                </c:pt>
                <c:pt idx="43">
                  <c:v>84.016846877230535</c:v>
                </c:pt>
                <c:pt idx="44">
                  <c:v>85.160169736450598</c:v>
                </c:pt>
                <c:pt idx="45">
                  <c:v>91.0609758001155</c:v>
                </c:pt>
                <c:pt idx="46">
                  <c:v>93.751481126019968</c:v>
                </c:pt>
                <c:pt idx="47">
                  <c:v>100.48129204801469</c:v>
                </c:pt>
                <c:pt idx="48">
                  <c:v>105.93628213600012</c:v>
                </c:pt>
                <c:pt idx="49">
                  <c:v>113.89755503639606</c:v>
                </c:pt>
                <c:pt idx="50">
                  <c:v>125.56598474389043</c:v>
                </c:pt>
                <c:pt idx="51">
                  <c:v>134.75344839248456</c:v>
                </c:pt>
                <c:pt idx="52">
                  <c:v>125.57926513444718</c:v>
                </c:pt>
                <c:pt idx="53">
                  <c:v>124.96836716883438</c:v>
                </c:pt>
                <c:pt idx="54">
                  <c:v>128.36969473076263</c:v>
                </c:pt>
                <c:pt idx="55">
                  <c:v>120.58059091126056</c:v>
                </c:pt>
                <c:pt idx="56">
                  <c:v>122.33753259659775</c:v>
                </c:pt>
                <c:pt idx="57">
                  <c:v>120.66225785806823</c:v>
                </c:pt>
                <c:pt idx="58">
                  <c:v>121.45893218914323</c:v>
                </c:pt>
                <c:pt idx="59">
                  <c:v>118.38755575064766</c:v>
                </c:pt>
                <c:pt idx="60">
                  <c:v>121.7390512563023</c:v>
                </c:pt>
                <c:pt idx="61">
                  <c:v>130.2079701963151</c:v>
                </c:pt>
                <c:pt idx="62">
                  <c:v>136.25855623737939</c:v>
                </c:pt>
                <c:pt idx="63">
                  <c:v>131.63311497416629</c:v>
                </c:pt>
                <c:pt idx="64">
                  <c:v>121.09129210909528</c:v>
                </c:pt>
                <c:pt idx="65">
                  <c:v>104.77441711630615</c:v>
                </c:pt>
                <c:pt idx="66">
                  <c:v>112.52194195073933</c:v>
                </c:pt>
                <c:pt idx="67">
                  <c:v>124.32367438822747</c:v>
                </c:pt>
                <c:pt idx="68">
                  <c:v>124.17186548797807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2.1.9'!$D$4</c:f>
              <c:strCache>
                <c:ptCount val="1"/>
                <c:pt idx="0">
                  <c:v>Медь (долл. США/метр.тонна)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2.1.9'!$D$5:$D$73</c:f>
              <c:numCache>
                <c:formatCode>0.0</c:formatCode>
                <c:ptCount val="69"/>
                <c:pt idx="0">
                  <c:v>85.957713761337928</c:v>
                </c:pt>
                <c:pt idx="1">
                  <c:v>85.986448384815745</c:v>
                </c:pt>
                <c:pt idx="2">
                  <c:v>97.221617812554157</c:v>
                </c:pt>
                <c:pt idx="3">
                  <c:v>116.80489791534269</c:v>
                </c:pt>
                <c:pt idx="4">
                  <c:v>115.64590830496621</c:v>
                </c:pt>
                <c:pt idx="5">
                  <c:v>112.99505016961895</c:v>
                </c:pt>
                <c:pt idx="6">
                  <c:v>120.11546620599529</c:v>
                </c:pt>
                <c:pt idx="7">
                  <c:v>114.79498424452525</c:v>
                </c:pt>
                <c:pt idx="8">
                  <c:v>115.35761405644416</c:v>
                </c:pt>
                <c:pt idx="9">
                  <c:v>120.60925060603216</c:v>
                </c:pt>
                <c:pt idx="10">
                  <c:v>104.62209839283084</c:v>
                </c:pt>
                <c:pt idx="11">
                  <c:v>100</c:v>
                </c:pt>
                <c:pt idx="12">
                  <c:v>106.16282875470455</c:v>
                </c:pt>
                <c:pt idx="13">
                  <c:v>119.4146131882099</c:v>
                </c:pt>
                <c:pt idx="14">
                  <c:v>126.16858066075309</c:v>
                </c:pt>
                <c:pt idx="15">
                  <c:v>131.03915516819089</c:v>
                </c:pt>
                <c:pt idx="16">
                  <c:v>125.75690579861684</c:v>
                </c:pt>
                <c:pt idx="17">
                  <c:v>124.69061322401338</c:v>
                </c:pt>
                <c:pt idx="18">
                  <c:v>126.42024795462919</c:v>
                </c:pt>
                <c:pt idx="19">
                  <c:v>114.88690577420537</c:v>
                </c:pt>
                <c:pt idx="20">
                  <c:v>104.88798801560054</c:v>
                </c:pt>
                <c:pt idx="21">
                  <c:v>73.606729185241335</c:v>
                </c:pt>
                <c:pt idx="22">
                  <c:v>56.077505571915751</c:v>
                </c:pt>
                <c:pt idx="23">
                  <c:v>46.306221670987078</c:v>
                </c:pt>
                <c:pt idx="24">
                  <c:v>48.878065570809099</c:v>
                </c:pt>
                <c:pt idx="25">
                  <c:v>50.050867786718698</c:v>
                </c:pt>
                <c:pt idx="26">
                  <c:v>53.968074692558005</c:v>
                </c:pt>
                <c:pt idx="27">
                  <c:v>66.846291614419357</c:v>
                </c:pt>
                <c:pt idx="28">
                  <c:v>69.060427314470857</c:v>
                </c:pt>
                <c:pt idx="29">
                  <c:v>75.419352266319265</c:v>
                </c:pt>
                <c:pt idx="30">
                  <c:v>78.622048791574343</c:v>
                </c:pt>
                <c:pt idx="31">
                  <c:v>93.090108395019726</c:v>
                </c:pt>
                <c:pt idx="32">
                  <c:v>93.168338987298711</c:v>
                </c:pt>
                <c:pt idx="33">
                  <c:v>94.826048004322445</c:v>
                </c:pt>
                <c:pt idx="34">
                  <c:v>100.48692725629022</c:v>
                </c:pt>
                <c:pt idx="35">
                  <c:v>104.99252213296865</c:v>
                </c:pt>
                <c:pt idx="36">
                  <c:v>110.768432076333</c:v>
                </c:pt>
                <c:pt idx="37">
                  <c:v>103.27238388485603</c:v>
                </c:pt>
                <c:pt idx="38">
                  <c:v>112.2837285271579</c:v>
                </c:pt>
                <c:pt idx="39">
                  <c:v>116.40821982682509</c:v>
                </c:pt>
                <c:pt idx="40">
                  <c:v>103.3486989912371</c:v>
                </c:pt>
                <c:pt idx="41">
                  <c:v>97.76604219439497</c:v>
                </c:pt>
                <c:pt idx="42">
                  <c:v>101.5113948626896</c:v>
                </c:pt>
                <c:pt idx="43">
                  <c:v>109.91237913275846</c:v>
                </c:pt>
                <c:pt idx="44">
                  <c:v>116.23340936146944</c:v>
                </c:pt>
                <c:pt idx="45">
                  <c:v>124.65695795776978</c:v>
                </c:pt>
                <c:pt idx="46">
                  <c:v>127.19315405014602</c:v>
                </c:pt>
                <c:pt idx="47">
                  <c:v>137.95496000712956</c:v>
                </c:pt>
                <c:pt idx="48">
                  <c:v>143.43874473017607</c:v>
                </c:pt>
                <c:pt idx="49">
                  <c:v>148.5841963462554</c:v>
                </c:pt>
                <c:pt idx="50">
                  <c:v>142.90637041107448</c:v>
                </c:pt>
                <c:pt idx="51">
                  <c:v>142.74737963319339</c:v>
                </c:pt>
                <c:pt idx="52">
                  <c:v>134.73409817150028</c:v>
                </c:pt>
                <c:pt idx="53">
                  <c:v>136.34242280486046</c:v>
                </c:pt>
                <c:pt idx="54">
                  <c:v>145.11846474700369</c:v>
                </c:pt>
                <c:pt idx="55">
                  <c:v>135.34857601408478</c:v>
                </c:pt>
                <c:pt idx="56">
                  <c:v>124.81296346174032</c:v>
                </c:pt>
                <c:pt idx="57">
                  <c:v>111.18983897387241</c:v>
                </c:pt>
                <c:pt idx="58">
                  <c:v>113.99932136141084</c:v>
                </c:pt>
                <c:pt idx="59">
                  <c:v>113.76555722005547</c:v>
                </c:pt>
                <c:pt idx="60">
                  <c:v>120.90817954791602</c:v>
                </c:pt>
                <c:pt idx="61">
                  <c:v>126.93853438476202</c:v>
                </c:pt>
                <c:pt idx="62">
                  <c:v>127.37907172982045</c:v>
                </c:pt>
                <c:pt idx="63">
                  <c:v>124.7314291852024</c:v>
                </c:pt>
                <c:pt idx="64">
                  <c:v>118.98258978207747</c:v>
                </c:pt>
                <c:pt idx="65">
                  <c:v>111.62341905281906</c:v>
                </c:pt>
                <c:pt idx="66">
                  <c:v>114.0480222241932</c:v>
                </c:pt>
                <c:pt idx="67">
                  <c:v>113.01451636316087</c:v>
                </c:pt>
                <c:pt idx="68">
                  <c:v>121.61909936359324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2.1.9'!$E$4</c:f>
              <c:strCache>
                <c:ptCount val="1"/>
                <c:pt idx="0">
                  <c:v>Алюминий (долл. США/метр.тонна)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2.1.9'!$E$5:$E$73</c:f>
              <c:numCache>
                <c:formatCode>0.0</c:formatCode>
                <c:ptCount val="69"/>
                <c:pt idx="0">
                  <c:v>117.67293824724592</c:v>
                </c:pt>
                <c:pt idx="1">
                  <c:v>119.29497568881685</c:v>
                </c:pt>
                <c:pt idx="2">
                  <c:v>115.85063219990288</c:v>
                </c:pt>
                <c:pt idx="3">
                  <c:v>118.53652680232908</c:v>
                </c:pt>
                <c:pt idx="4">
                  <c:v>117.86778004838747</c:v>
                </c:pt>
                <c:pt idx="5">
                  <c:v>112.66682674030054</c:v>
                </c:pt>
                <c:pt idx="6">
                  <c:v>114.99066843475273</c:v>
                </c:pt>
                <c:pt idx="7">
                  <c:v>110.05044929363159</c:v>
                </c:pt>
                <c:pt idx="8">
                  <c:v>100.63471696980612</c:v>
                </c:pt>
                <c:pt idx="9">
                  <c:v>102.71761967026572</c:v>
                </c:pt>
                <c:pt idx="10">
                  <c:v>105.34885592827246</c:v>
                </c:pt>
                <c:pt idx="11">
                  <c:v>100</c:v>
                </c:pt>
                <c:pt idx="12">
                  <c:v>103.02591365941377</c:v>
                </c:pt>
                <c:pt idx="13">
                  <c:v>117.01932889129002</c:v>
                </c:pt>
                <c:pt idx="14">
                  <c:v>125.72383296316306</c:v>
                </c:pt>
                <c:pt idx="15">
                  <c:v>124.71480062646999</c:v>
                </c:pt>
                <c:pt idx="16">
                  <c:v>122.24005315172253</c:v>
                </c:pt>
                <c:pt idx="17">
                  <c:v>124.70786561818436</c:v>
                </c:pt>
                <c:pt idx="18">
                  <c:v>128.89246444668896</c:v>
                </c:pt>
                <c:pt idx="19">
                  <c:v>116.03577645717029</c:v>
                </c:pt>
                <c:pt idx="20">
                  <c:v>106.06299352247488</c:v>
                </c:pt>
                <c:pt idx="21">
                  <c:v>89.166203410090375</c:v>
                </c:pt>
                <c:pt idx="22">
                  <c:v>78.035356263881383</c:v>
                </c:pt>
                <c:pt idx="23">
                  <c:v>63.211229339409179</c:v>
                </c:pt>
                <c:pt idx="24">
                  <c:v>59.849467118510887</c:v>
                </c:pt>
                <c:pt idx="25">
                  <c:v>56.224488264601717</c:v>
                </c:pt>
                <c:pt idx="26">
                  <c:v>53.637195837357908</c:v>
                </c:pt>
                <c:pt idx="27">
                  <c:v>60.425227422796318</c:v>
                </c:pt>
                <c:pt idx="28">
                  <c:v>61.58682994177321</c:v>
                </c:pt>
                <c:pt idx="29">
                  <c:v>66.374877898378728</c:v>
                </c:pt>
                <c:pt idx="30">
                  <c:v>70.195663918445987</c:v>
                </c:pt>
                <c:pt idx="31">
                  <c:v>80.876703283510409</c:v>
                </c:pt>
                <c:pt idx="32">
                  <c:v>77.130584614377156</c:v>
                </c:pt>
                <c:pt idx="33">
                  <c:v>78.814127225796597</c:v>
                </c:pt>
                <c:pt idx="34">
                  <c:v>82.212817896232281</c:v>
                </c:pt>
                <c:pt idx="35">
                  <c:v>91.789579728414211</c:v>
                </c:pt>
                <c:pt idx="36">
                  <c:v>93.641575124557306</c:v>
                </c:pt>
                <c:pt idx="37">
                  <c:v>86.277027432619022</c:v>
                </c:pt>
                <c:pt idx="38">
                  <c:v>92.885005363336688</c:v>
                </c:pt>
                <c:pt idx="39">
                  <c:v>97.276369857407133</c:v>
                </c:pt>
                <c:pt idx="40">
                  <c:v>86.214158512915944</c:v>
                </c:pt>
                <c:pt idx="41">
                  <c:v>81.072475156753924</c:v>
                </c:pt>
                <c:pt idx="42">
                  <c:v>83.578355134270865</c:v>
                </c:pt>
                <c:pt idx="43">
                  <c:v>88.553825668898611</c:v>
                </c:pt>
                <c:pt idx="44">
                  <c:v>91.234181359789133</c:v>
                </c:pt>
                <c:pt idx="45">
                  <c:v>98.416771714988911</c:v>
                </c:pt>
                <c:pt idx="46">
                  <c:v>97.654830312853008</c:v>
                </c:pt>
                <c:pt idx="47">
                  <c:v>99.196765294644251</c:v>
                </c:pt>
                <c:pt idx="48">
                  <c:v>102.55667607099265</c:v>
                </c:pt>
                <c:pt idx="49">
                  <c:v>105.69899153610659</c:v>
                </c:pt>
                <c:pt idx="50">
                  <c:v>107.38039498169158</c:v>
                </c:pt>
                <c:pt idx="51">
                  <c:v>112.53226484182724</c:v>
                </c:pt>
                <c:pt idx="52">
                  <c:v>109.10127749673943</c:v>
                </c:pt>
                <c:pt idx="53">
                  <c:v>107.47541596407075</c:v>
                </c:pt>
                <c:pt idx="54">
                  <c:v>106.11681373431779</c:v>
                </c:pt>
                <c:pt idx="55">
                  <c:v>99.97850750475655</c:v>
                </c:pt>
                <c:pt idx="56">
                  <c:v>96.369707338102785</c:v>
                </c:pt>
                <c:pt idx="57">
                  <c:v>91.629349500770374</c:v>
                </c:pt>
                <c:pt idx="58">
                  <c:v>87.399440106085152</c:v>
                </c:pt>
                <c:pt idx="59">
                  <c:v>84.973587850411192</c:v>
                </c:pt>
                <c:pt idx="60">
                  <c:v>90.098036005653512</c:v>
                </c:pt>
                <c:pt idx="61">
                  <c:v>92.775176581227356</c:v>
                </c:pt>
                <c:pt idx="62">
                  <c:v>91.77689919181006</c:v>
                </c:pt>
                <c:pt idx="63">
                  <c:v>86.171839045961136</c:v>
                </c:pt>
                <c:pt idx="64">
                  <c:v>84.191206215728798</c:v>
                </c:pt>
                <c:pt idx="65">
                  <c:v>79.424035056125803</c:v>
                </c:pt>
                <c:pt idx="66">
                  <c:v>78.83876583228286</c:v>
                </c:pt>
                <c:pt idx="67">
                  <c:v>77.541464725947847</c:v>
                </c:pt>
                <c:pt idx="68">
                  <c:v>86.732937151089502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2.1.9'!$F$4</c:f>
              <c:strCache>
                <c:ptCount val="1"/>
                <c:pt idx="0">
                  <c:v>Золото (долл. США/тр.унция) 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2.1.9'!$F$5:$F$73</c:f>
              <c:numCache>
                <c:formatCode>0.0</c:formatCode>
                <c:ptCount val="69"/>
                <c:pt idx="0">
                  <c:v>78.291227592792723</c:v>
                </c:pt>
                <c:pt idx="1">
                  <c:v>82.397939422565997</c:v>
                </c:pt>
                <c:pt idx="2">
                  <c:v>81.207713612478358</c:v>
                </c:pt>
                <c:pt idx="3">
                  <c:v>84.3216035897739</c:v>
                </c:pt>
                <c:pt idx="4">
                  <c:v>82.887388300889981</c:v>
                </c:pt>
                <c:pt idx="5">
                  <c:v>81.280332998760144</c:v>
                </c:pt>
                <c:pt idx="6">
                  <c:v>82.605350308898764</c:v>
                </c:pt>
                <c:pt idx="7">
                  <c:v>78.97122584719331</c:v>
                </c:pt>
                <c:pt idx="8">
                  <c:v>88.319463305189842</c:v>
                </c:pt>
                <c:pt idx="9">
                  <c:v>93.558789478142785</c:v>
                </c:pt>
                <c:pt idx="10">
                  <c:v>99.930544746037498</c:v>
                </c:pt>
                <c:pt idx="11">
                  <c:v>100</c:v>
                </c:pt>
                <c:pt idx="12">
                  <c:v>110.20834242499701</c:v>
                </c:pt>
                <c:pt idx="13">
                  <c:v>114.59331640786448</c:v>
                </c:pt>
                <c:pt idx="14">
                  <c:v>119.35466729645157</c:v>
                </c:pt>
                <c:pt idx="15">
                  <c:v>112.82933545170071</c:v>
                </c:pt>
                <c:pt idx="16">
                  <c:v>110.39210818702465</c:v>
                </c:pt>
                <c:pt idx="17">
                  <c:v>110.31410521343805</c:v>
                </c:pt>
                <c:pt idx="18">
                  <c:v>116.56412125755038</c:v>
                </c:pt>
                <c:pt idx="19">
                  <c:v>103.9351715179784</c:v>
                </c:pt>
                <c:pt idx="20">
                  <c:v>102.66562716376735</c:v>
                </c:pt>
                <c:pt idx="21">
                  <c:v>99.82648228344938</c:v>
                </c:pt>
                <c:pt idx="22">
                  <c:v>94.341604180197237</c:v>
                </c:pt>
                <c:pt idx="23">
                  <c:v>101.91267638897094</c:v>
                </c:pt>
                <c:pt idx="24">
                  <c:v>106.54535256324242</c:v>
                </c:pt>
                <c:pt idx="25">
                  <c:v>117.0458316112653</c:v>
                </c:pt>
                <c:pt idx="26">
                  <c:v>109.47120881126315</c:v>
                </c:pt>
                <c:pt idx="27">
                  <c:v>110.35350255223905</c:v>
                </c:pt>
                <c:pt idx="28">
                  <c:v>115.13638779004546</c:v>
                </c:pt>
                <c:pt idx="29">
                  <c:v>117.60009017374551</c:v>
                </c:pt>
                <c:pt idx="30">
                  <c:v>115.90778871059248</c:v>
                </c:pt>
                <c:pt idx="31">
                  <c:v>117.90606364763535</c:v>
                </c:pt>
                <c:pt idx="32">
                  <c:v>123.48561782434368</c:v>
                </c:pt>
                <c:pt idx="33">
                  <c:v>129.47850859065954</c:v>
                </c:pt>
                <c:pt idx="34">
                  <c:v>139.56367715652127</c:v>
                </c:pt>
                <c:pt idx="35">
                  <c:v>139.98637919040127</c:v>
                </c:pt>
                <c:pt idx="36">
                  <c:v>138.11123575603708</c:v>
                </c:pt>
                <c:pt idx="37">
                  <c:v>135.92686130955897</c:v>
                </c:pt>
                <c:pt idx="38">
                  <c:v>138.29075012001002</c:v>
                </c:pt>
                <c:pt idx="39">
                  <c:v>142.32714015039696</c:v>
                </c:pt>
                <c:pt idx="40">
                  <c:v>149.16148078172054</c:v>
                </c:pt>
                <c:pt idx="41">
                  <c:v>153.06553699002191</c:v>
                </c:pt>
                <c:pt idx="42">
                  <c:v>147.94535900422423</c:v>
                </c:pt>
                <c:pt idx="43">
                  <c:v>151.02862479670651</c:v>
                </c:pt>
                <c:pt idx="44">
                  <c:v>157.79148663227909</c:v>
                </c:pt>
                <c:pt idx="45">
                  <c:v>166.56273247918762</c:v>
                </c:pt>
                <c:pt idx="46">
                  <c:v>169.75292125362981</c:v>
                </c:pt>
                <c:pt idx="47">
                  <c:v>172.48651139388681</c:v>
                </c:pt>
                <c:pt idx="48">
                  <c:v>168.68199799256072</c:v>
                </c:pt>
                <c:pt idx="49">
                  <c:v>170.44530908661517</c:v>
                </c:pt>
                <c:pt idx="50">
                  <c:v>176.46828014817061</c:v>
                </c:pt>
                <c:pt idx="51">
                  <c:v>183.6139221822047</c:v>
                </c:pt>
                <c:pt idx="52">
                  <c:v>187.54273591437794</c:v>
                </c:pt>
                <c:pt idx="53">
                  <c:v>189.62377688438986</c:v>
                </c:pt>
                <c:pt idx="54">
                  <c:v>195.00407392100141</c:v>
                </c:pt>
                <c:pt idx="55">
                  <c:v>218.09830805209072</c:v>
                </c:pt>
                <c:pt idx="56">
                  <c:v>219.72523845051455</c:v>
                </c:pt>
                <c:pt idx="57">
                  <c:v>206.61870461120625</c:v>
                </c:pt>
                <c:pt idx="58">
                  <c:v>215.61680988905408</c:v>
                </c:pt>
                <c:pt idx="59">
                  <c:v>203.33841455232496</c:v>
                </c:pt>
                <c:pt idx="60">
                  <c:v>205.08361467899761</c:v>
                </c:pt>
                <c:pt idx="61">
                  <c:v>216.33784023144599</c:v>
                </c:pt>
                <c:pt idx="62">
                  <c:v>207.79970425158487</c:v>
                </c:pt>
                <c:pt idx="63">
                  <c:v>204.48273011749427</c:v>
                </c:pt>
                <c:pt idx="64">
                  <c:v>197.02364517097894</c:v>
                </c:pt>
                <c:pt idx="65">
                  <c:v>198.22831670307613</c:v>
                </c:pt>
                <c:pt idx="66">
                  <c:v>197.67477067420984</c:v>
                </c:pt>
                <c:pt idx="67">
                  <c:v>202.14093661677171</c:v>
                </c:pt>
                <c:pt idx="68">
                  <c:v>216.33713467556242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2.1.9'!$G$4</c:f>
              <c:strCache>
                <c:ptCount val="1"/>
                <c:pt idx="0">
                  <c:v>Пшеница (сорт  Hard (Kansas)) (долл. США/тонна)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2.1.9'!$G$5:$G$73</c:f>
              <c:numCache>
                <c:formatCode>0.0</c:formatCode>
                <c:ptCount val="69"/>
                <c:pt idx="0">
                  <c:v>55.053955254449541</c:v>
                </c:pt>
                <c:pt idx="1">
                  <c:v>55.883945621953515</c:v>
                </c:pt>
                <c:pt idx="2">
                  <c:v>55.907918016659117</c:v>
                </c:pt>
                <c:pt idx="3">
                  <c:v>57.695834984689235</c:v>
                </c:pt>
                <c:pt idx="4">
                  <c:v>58.212835506828796</c:v>
                </c:pt>
                <c:pt idx="5">
                  <c:v>64.931397719304627</c:v>
                </c:pt>
                <c:pt idx="6">
                  <c:v>65.447022859157812</c:v>
                </c:pt>
                <c:pt idx="7">
                  <c:v>62.439506267054568</c:v>
                </c:pt>
                <c:pt idx="8">
                  <c:v>87.687561129322518</c:v>
                </c:pt>
                <c:pt idx="9">
                  <c:v>91.585852084330753</c:v>
                </c:pt>
                <c:pt idx="10">
                  <c:v>88.157587037455443</c:v>
                </c:pt>
                <c:pt idx="11">
                  <c:v>100</c:v>
                </c:pt>
                <c:pt idx="12">
                  <c:v>101.38419895601204</c:v>
                </c:pt>
                <c:pt idx="13">
                  <c:v>121.09915582186045</c:v>
                </c:pt>
                <c:pt idx="14">
                  <c:v>124.72880696053387</c:v>
                </c:pt>
                <c:pt idx="15">
                  <c:v>104.49101716148581</c:v>
                </c:pt>
                <c:pt idx="16">
                  <c:v>93.633072813243942</c:v>
                </c:pt>
                <c:pt idx="17">
                  <c:v>95.992715208950443</c:v>
                </c:pt>
                <c:pt idx="18">
                  <c:v>89.721781902897845</c:v>
                </c:pt>
                <c:pt idx="19">
                  <c:v>89.460592608955736</c:v>
                </c:pt>
                <c:pt idx="20">
                  <c:v>78.400464595345738</c:v>
                </c:pt>
                <c:pt idx="21">
                  <c:v>62.302610048099879</c:v>
                </c:pt>
                <c:pt idx="22">
                  <c:v>63.507524935266012</c:v>
                </c:pt>
                <c:pt idx="23">
                  <c:v>61.569074474867733</c:v>
                </c:pt>
                <c:pt idx="24">
                  <c:v>67.413713350178327</c:v>
                </c:pt>
                <c:pt idx="25">
                  <c:v>63.113948305771309</c:v>
                </c:pt>
                <c:pt idx="26">
                  <c:v>59.976307709181377</c:v>
                </c:pt>
                <c:pt idx="27">
                  <c:v>61.654375338572443</c:v>
                </c:pt>
                <c:pt idx="28">
                  <c:v>67.349082729057827</c:v>
                </c:pt>
                <c:pt idx="29">
                  <c:v>67.472153516376025</c:v>
                </c:pt>
                <c:pt idx="30">
                  <c:v>56.42976225494408</c:v>
                </c:pt>
                <c:pt idx="31">
                  <c:v>51.770944898772079</c:v>
                </c:pt>
                <c:pt idx="32">
                  <c:v>46.19754770750756</c:v>
                </c:pt>
                <c:pt idx="33">
                  <c:v>51.252025755382022</c:v>
                </c:pt>
                <c:pt idx="34">
                  <c:v>55.283147773405801</c:v>
                </c:pt>
                <c:pt idx="35">
                  <c:v>53.801354851014203</c:v>
                </c:pt>
                <c:pt idx="36">
                  <c:v>52.505621273828865</c:v>
                </c:pt>
                <c:pt idx="37">
                  <c:v>50.295157483128676</c:v>
                </c:pt>
                <c:pt idx="38">
                  <c:v>49.186811470416842</c:v>
                </c:pt>
                <c:pt idx="39">
                  <c:v>48.884602696148704</c:v>
                </c:pt>
                <c:pt idx="40">
                  <c:v>46.95556607314478</c:v>
                </c:pt>
                <c:pt idx="41">
                  <c:v>44.919019989876276</c:v>
                </c:pt>
                <c:pt idx="42">
                  <c:v>53.332972734601313</c:v>
                </c:pt>
                <c:pt idx="43">
                  <c:v>69.542605118808794</c:v>
                </c:pt>
                <c:pt idx="44">
                  <c:v>71.381681369356784</c:v>
                </c:pt>
                <c:pt idx="45">
                  <c:v>72.260669175228301</c:v>
                </c:pt>
                <c:pt idx="46">
                  <c:v>73.486720008926952</c:v>
                </c:pt>
                <c:pt idx="47">
                  <c:v>82.309992448326497</c:v>
                </c:pt>
                <c:pt idx="48">
                  <c:v>87.692621400273168</c:v>
                </c:pt>
                <c:pt idx="49">
                  <c:v>94.11073172267615</c:v>
                </c:pt>
                <c:pt idx="50">
                  <c:v>85.369622941963627</c:v>
                </c:pt>
                <c:pt idx="51">
                  <c:v>93.744955347169565</c:v>
                </c:pt>
                <c:pt idx="52">
                  <c:v>95.439947339560547</c:v>
                </c:pt>
                <c:pt idx="53">
                  <c:v>84.559342518711404</c:v>
                </c:pt>
                <c:pt idx="54">
                  <c:v>75.625436995003696</c:v>
                </c:pt>
                <c:pt idx="55">
                  <c:v>82.71383629424281</c:v>
                </c:pt>
                <c:pt idx="56">
                  <c:v>79.309268812542598</c:v>
                </c:pt>
                <c:pt idx="57">
                  <c:v>71.091184333301172</c:v>
                </c:pt>
                <c:pt idx="58">
                  <c:v>67.070228291710222</c:v>
                </c:pt>
                <c:pt idx="59">
                  <c:v>63.881064936350072</c:v>
                </c:pt>
                <c:pt idx="60">
                  <c:v>65.358766281634757</c:v>
                </c:pt>
                <c:pt idx="61">
                  <c:v>68.34364462454289</c:v>
                </c:pt>
                <c:pt idx="62">
                  <c:v>68.420315396522355</c:v>
                </c:pt>
                <c:pt idx="63">
                  <c:v>63.615727272136617</c:v>
                </c:pt>
                <c:pt idx="64">
                  <c:v>64.033206416051982</c:v>
                </c:pt>
                <c:pt idx="65">
                  <c:v>64.013052250483653</c:v>
                </c:pt>
                <c:pt idx="66">
                  <c:v>89.016299683625704</c:v>
                </c:pt>
                <c:pt idx="67">
                  <c:v>88.826252470569315</c:v>
                </c:pt>
                <c:pt idx="68">
                  <c:v>90.849293386263327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2.1.9'!$H$4</c:f>
              <c:strCache>
                <c:ptCount val="1"/>
                <c:pt idx="0">
                  <c:v>Цинк (долл. США/метр.тонна)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2.1.9'!$H$5:$H$73</c:f>
              <c:numCache>
                <c:formatCode>0.0</c:formatCode>
                <c:ptCount val="69"/>
                <c:pt idx="0">
                  <c:v>159.84433690289461</c:v>
                </c:pt>
                <c:pt idx="1">
                  <c:v>139.46079288988417</c:v>
                </c:pt>
                <c:pt idx="2">
                  <c:v>136.72340466140108</c:v>
                </c:pt>
                <c:pt idx="3">
                  <c:v>150.68056964904298</c:v>
                </c:pt>
                <c:pt idx="4">
                  <c:v>161.80503470928025</c:v>
                </c:pt>
                <c:pt idx="5">
                  <c:v>152.36312377220037</c:v>
                </c:pt>
                <c:pt idx="6">
                  <c:v>149.10439642585624</c:v>
                </c:pt>
                <c:pt idx="7">
                  <c:v>142.43082104981309</c:v>
                </c:pt>
                <c:pt idx="8">
                  <c:v>121.24706952657543</c:v>
                </c:pt>
                <c:pt idx="9">
                  <c:v>125.12638498623949</c:v>
                </c:pt>
                <c:pt idx="10">
                  <c:v>107.2648702639255</c:v>
                </c:pt>
                <c:pt idx="11">
                  <c:v>100</c:v>
                </c:pt>
                <c:pt idx="12">
                  <c:v>99.258957245895033</c:v>
                </c:pt>
                <c:pt idx="13">
                  <c:v>103.22864440923155</c:v>
                </c:pt>
                <c:pt idx="14">
                  <c:v>104.34534848265207</c:v>
                </c:pt>
                <c:pt idx="15">
                  <c:v>95.672124159824889</c:v>
                </c:pt>
                <c:pt idx="16">
                  <c:v>91.395939167029823</c:v>
                </c:pt>
                <c:pt idx="17">
                  <c:v>80.038089906174832</c:v>
                </c:pt>
                <c:pt idx="18">
                  <c:v>77.950060625238649</c:v>
                </c:pt>
                <c:pt idx="19">
                  <c:v>72.989157873163606</c:v>
                </c:pt>
                <c:pt idx="20">
                  <c:v>73.250543151519381</c:v>
                </c:pt>
                <c:pt idx="21">
                  <c:v>54.711684012432343</c:v>
                </c:pt>
                <c:pt idx="22">
                  <c:v>49.100213443437482</c:v>
                </c:pt>
                <c:pt idx="23">
                  <c:v>46.779255671160186</c:v>
                </c:pt>
                <c:pt idx="24">
                  <c:v>50.450107994108834</c:v>
                </c:pt>
                <c:pt idx="25">
                  <c:v>46.943664928793865</c:v>
                </c:pt>
                <c:pt idx="26">
                  <c:v>48.897092270548299</c:v>
                </c:pt>
                <c:pt idx="27">
                  <c:v>58.202780808540275</c:v>
                </c:pt>
                <c:pt idx="28">
                  <c:v>62.668092955366816</c:v>
                </c:pt>
                <c:pt idx="29">
                  <c:v>65.367132255406858</c:v>
                </c:pt>
                <c:pt idx="30">
                  <c:v>66.378474921537091</c:v>
                </c:pt>
                <c:pt idx="31">
                  <c:v>76.411251018480087</c:v>
                </c:pt>
                <c:pt idx="32">
                  <c:v>78.903295172233896</c:v>
                </c:pt>
                <c:pt idx="33">
                  <c:v>86.95242851553428</c:v>
                </c:pt>
                <c:pt idx="34">
                  <c:v>92.230558901891001</c:v>
                </c:pt>
                <c:pt idx="35">
                  <c:v>99.969390720154806</c:v>
                </c:pt>
                <c:pt idx="36">
                  <c:v>101.61757134359394</c:v>
                </c:pt>
                <c:pt idx="37">
                  <c:v>90.645578921585766</c:v>
                </c:pt>
                <c:pt idx="38">
                  <c:v>95.619708603307075</c:v>
                </c:pt>
                <c:pt idx="39">
                  <c:v>99.428696849880211</c:v>
                </c:pt>
                <c:pt idx="40">
                  <c:v>83.145466451390362</c:v>
                </c:pt>
                <c:pt idx="41">
                  <c:v>73.334043751133223</c:v>
                </c:pt>
                <c:pt idx="42">
                  <c:v>77.554593487271319</c:v>
                </c:pt>
                <c:pt idx="43">
                  <c:v>86.004663309677468</c:v>
                </c:pt>
                <c:pt idx="44">
                  <c:v>90.315679981168614</c:v>
                </c:pt>
                <c:pt idx="45">
                  <c:v>99.663189254847453</c:v>
                </c:pt>
                <c:pt idx="46">
                  <c:v>95.873002745181608</c:v>
                </c:pt>
                <c:pt idx="47">
                  <c:v>96.074648913690041</c:v>
                </c:pt>
                <c:pt idx="48">
                  <c:v>99.894028082558108</c:v>
                </c:pt>
                <c:pt idx="49">
                  <c:v>103.8652507085622</c:v>
                </c:pt>
                <c:pt idx="50">
                  <c:v>98.316033207721659</c:v>
                </c:pt>
                <c:pt idx="51">
                  <c:v>99.186915467401136</c:v>
                </c:pt>
                <c:pt idx="52">
                  <c:v>91.004679214553576</c:v>
                </c:pt>
                <c:pt idx="53">
                  <c:v>93.822705164949454</c:v>
                </c:pt>
                <c:pt idx="54">
                  <c:v>100.67902005968418</c:v>
                </c:pt>
                <c:pt idx="55">
                  <c:v>92.382822899757642</c:v>
                </c:pt>
                <c:pt idx="56">
                  <c:v>87.136168006387393</c:v>
                </c:pt>
                <c:pt idx="57">
                  <c:v>78.578676650687555</c:v>
                </c:pt>
                <c:pt idx="58">
                  <c:v>81.261829251611942</c:v>
                </c:pt>
                <c:pt idx="59">
                  <c:v>79.977351456409494</c:v>
                </c:pt>
                <c:pt idx="60">
                  <c:v>83.21622042885906</c:v>
                </c:pt>
                <c:pt idx="61">
                  <c:v>86.404102912728106</c:v>
                </c:pt>
                <c:pt idx="62">
                  <c:v>85.486196158018117</c:v>
                </c:pt>
                <c:pt idx="63">
                  <c:v>84.079718874498241</c:v>
                </c:pt>
                <c:pt idx="64">
                  <c:v>81.072298449606492</c:v>
                </c:pt>
                <c:pt idx="65">
                  <c:v>78.044818123197345</c:v>
                </c:pt>
                <c:pt idx="66">
                  <c:v>77.584939990902399</c:v>
                </c:pt>
                <c:pt idx="67">
                  <c:v>76.342617032573301</c:v>
                </c:pt>
                <c:pt idx="68">
                  <c:v>84.391336295881587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'График 2.1.9'!$I$4</c:f>
              <c:strCache>
                <c:ptCount val="1"/>
                <c:pt idx="0">
                  <c:v>Железная руда (долл. США/метр.тонна)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2.1.9'!$B$5:$B$73</c:f>
              <c:numCache>
                <c:formatCode>mm/yyyy</c:formatCode>
                <c:ptCount val="69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</c:numCache>
            </c:numRef>
          </c:cat>
          <c:val>
            <c:numRef>
              <c:f>'График 2.1.9'!$I$5:$I$73</c:f>
              <c:numCache>
                <c:formatCode>General</c:formatCode>
                <c:ptCount val="69"/>
                <c:pt idx="11" formatCode="0.0">
                  <c:v>100</c:v>
                </c:pt>
                <c:pt idx="12" formatCode="0.0">
                  <c:v>102.81124497991966</c:v>
                </c:pt>
                <c:pt idx="13" formatCode="0.0">
                  <c:v>99.062918340026769</c:v>
                </c:pt>
                <c:pt idx="14" formatCode="0.0">
                  <c:v>104.41767068273093</c:v>
                </c:pt>
                <c:pt idx="15" formatCode="0.0">
                  <c:v>103.34672021419009</c:v>
                </c:pt>
                <c:pt idx="16" formatCode="0.0">
                  <c:v>98.527443105756362</c:v>
                </c:pt>
                <c:pt idx="17" formatCode="0.0">
                  <c:v>98.125836680053553</c:v>
                </c:pt>
                <c:pt idx="18" formatCode="0.0">
                  <c:v>100.66934404283802</c:v>
                </c:pt>
                <c:pt idx="19" formatCode="0.0">
                  <c:v>94.511378848728242</c:v>
                </c:pt>
                <c:pt idx="20" formatCode="0.0">
                  <c:v>72.824631860776435</c:v>
                </c:pt>
                <c:pt idx="21" formatCode="0.0">
                  <c:v>45.783132530120483</c:v>
                </c:pt>
                <c:pt idx="22" formatCode="0.0">
                  <c:v>38.554216867469883</c:v>
                </c:pt>
                <c:pt idx="23" formatCode="0.0">
                  <c:v>41.874163319946454</c:v>
                </c:pt>
                <c:pt idx="24" formatCode="0.0">
                  <c:v>44.444444444444443</c:v>
                </c:pt>
                <c:pt idx="25" formatCode="0.0">
                  <c:v>45.113788487282463</c:v>
                </c:pt>
                <c:pt idx="26" formatCode="0.0">
                  <c:v>36.412315930388218</c:v>
                </c:pt>
                <c:pt idx="27" formatCode="0.0">
                  <c:v>33.467202141900934</c:v>
                </c:pt>
                <c:pt idx="28" formatCode="0.0">
                  <c:v>36.278447121820619</c:v>
                </c:pt>
                <c:pt idx="29" formatCode="0.0">
                  <c:v>40.91030789825971</c:v>
                </c:pt>
                <c:pt idx="30" formatCode="0.0">
                  <c:v>38.554216867469883</c:v>
                </c:pt>
                <c:pt idx="31" formatCode="0.0">
                  <c:v>56.091030789825972</c:v>
                </c:pt>
                <c:pt idx="32" formatCode="0.0">
                  <c:v>46.157965194109771</c:v>
                </c:pt>
                <c:pt idx="33" formatCode="0.0">
                  <c:v>49.263721552878181</c:v>
                </c:pt>
                <c:pt idx="34" formatCode="0.0">
                  <c:v>55.020080321285135</c:v>
                </c:pt>
                <c:pt idx="35" formatCode="0.0">
                  <c:v>59.437751004016057</c:v>
                </c:pt>
                <c:pt idx="36" formatCode="0.0">
                  <c:v>69.47791164658635</c:v>
                </c:pt>
                <c:pt idx="37" formatCode="0.0">
                  <c:v>69.611780455153948</c:v>
                </c:pt>
                <c:pt idx="38" formatCode="0.0">
                  <c:v>77.858099062918342</c:v>
                </c:pt>
                <c:pt idx="39" formatCode="0.0">
                  <c:v>94.912985274431065</c:v>
                </c:pt>
                <c:pt idx="40" formatCode="0.0">
                  <c:v>91.566265060240966</c:v>
                </c:pt>
                <c:pt idx="41" formatCode="0.0">
                  <c:v>80.85676037483266</c:v>
                </c:pt>
                <c:pt idx="42" formatCode="0.0">
                  <c:v>71.485943775100395</c:v>
                </c:pt>
                <c:pt idx="43" formatCode="0.0">
                  <c:v>81.820615796519419</c:v>
                </c:pt>
                <c:pt idx="44" formatCode="0.0">
                  <c:v>79.384203480589022</c:v>
                </c:pt>
                <c:pt idx="45" formatCode="0.0">
                  <c:v>84.337349397590373</c:v>
                </c:pt>
                <c:pt idx="46" formatCode="0.0">
                  <c:v>88.13922356091031</c:v>
                </c:pt>
                <c:pt idx="47" formatCode="0.0">
                  <c:v>93.975903614457835</c:v>
                </c:pt>
                <c:pt idx="48" formatCode="0.0">
                  <c:v>97.456492637215533</c:v>
                </c:pt>
                <c:pt idx="49" formatCode="0.0">
                  <c:v>102.27576974564927</c:v>
                </c:pt>
                <c:pt idx="50" formatCode="0.0">
                  <c:v>99.732262382864789</c:v>
                </c:pt>
                <c:pt idx="51" formatCode="0.0">
                  <c:v>99.384203480589022</c:v>
                </c:pt>
                <c:pt idx="52" formatCode="0.0">
                  <c:v>95.582329317269071</c:v>
                </c:pt>
                <c:pt idx="53" formatCode="0.0">
                  <c:v>97.054886211512709</c:v>
                </c:pt>
                <c:pt idx="54" formatCode="0.0">
                  <c:v>99.384203480589022</c:v>
                </c:pt>
                <c:pt idx="55" formatCode="0.0">
                  <c:v>100.40160642570282</c:v>
                </c:pt>
                <c:pt idx="56" formatCode="0.0">
                  <c:v>89.959839357429715</c:v>
                </c:pt>
                <c:pt idx="57" formatCode="0.0">
                  <c:v>76.572958500669344</c:v>
                </c:pt>
                <c:pt idx="58" formatCode="0.0">
                  <c:v>77.376171352074962</c:v>
                </c:pt>
                <c:pt idx="59" formatCode="0.0">
                  <c:v>78.500669344042834</c:v>
                </c:pt>
                <c:pt idx="60" formatCode="0.0">
                  <c:v>78.580990629183404</c:v>
                </c:pt>
                <c:pt idx="61" formatCode="0.0">
                  <c:v>79.518072289156621</c:v>
                </c:pt>
                <c:pt idx="62" formatCode="0.0">
                  <c:v>80.589022757697464</c:v>
                </c:pt>
                <c:pt idx="63" formatCode="0.0">
                  <c:v>75.234270414993304</c:v>
                </c:pt>
                <c:pt idx="64" formatCode="0.0">
                  <c:v>73.895582329317264</c:v>
                </c:pt>
                <c:pt idx="65" formatCode="0.0">
                  <c:v>73.761713520749666</c:v>
                </c:pt>
                <c:pt idx="66" formatCode="0.0">
                  <c:v>70.896921017402946</c:v>
                </c:pt>
                <c:pt idx="67" formatCode="0.0">
                  <c:v>61.981258366800539</c:v>
                </c:pt>
                <c:pt idx="68" formatCode="0.0">
                  <c:v>56.224899598393577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10336"/>
        <c:axId val="126112128"/>
      </c:lineChart>
      <c:dateAx>
        <c:axId val="1261103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26112128"/>
        <c:crosses val="autoZero"/>
        <c:auto val="1"/>
        <c:lblOffset val="100"/>
        <c:baseTimeUnit val="months"/>
        <c:majorUnit val="1"/>
        <c:majorTimeUnit val="years"/>
      </c:dateAx>
      <c:valAx>
        <c:axId val="12611212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янв. 2008=100</a:t>
                </a:r>
              </a:p>
            </c:rich>
          </c:tx>
          <c:layout>
            <c:manualLayout>
              <c:xMode val="edge"/>
              <c:yMode val="edge"/>
              <c:x val="2.9245047539086431E-3"/>
              <c:y val="0.3523810649372393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26110336"/>
        <c:crosses val="autoZero"/>
        <c:crossBetween val="midCat"/>
        <c:majorUnit val="20"/>
      </c:valAx>
    </c:plotArea>
    <c:legend>
      <c:legendPos val="r"/>
      <c:layout>
        <c:manualLayout>
          <c:xMode val="edge"/>
          <c:yMode val="edge"/>
          <c:x val="5.0523357518831524E-2"/>
          <c:y val="0.82728628246622549"/>
          <c:w val="0.94649470237499467"/>
          <c:h val="0.1727137175337745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46764185857525E-2"/>
          <c:y val="5.1400554097404488E-2"/>
          <c:w val="0.87309766195543548"/>
          <c:h val="0.49375843808997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3.1.4.3'!$C$4</c:f>
              <c:strCache>
                <c:ptCount val="1"/>
                <c:pt idx="0">
                  <c:v>Основной капитал (СЕТ1)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txPr>
              <a:bodyPr rot="0" vert="horz"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3.1.4.3'!$B$5:$B$14</c:f>
              <c:strCache>
                <c:ptCount val="10"/>
                <c:pt idx="0">
                  <c:v>Базель III 
(2013-2019)</c:v>
                </c:pt>
                <c:pt idx="1">
                  <c:v>Казахстан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Индия
(2013-2018)</c:v>
                </c:pt>
                <c:pt idx="7">
                  <c:v>Китай
(2013-2019)</c:v>
                </c:pt>
                <c:pt idx="8">
                  <c:v>Филипины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'График 3.1.4.3'!$C$5:$C$14</c:f>
              <c:numCache>
                <c:formatCode>0%</c:formatCode>
                <c:ptCount val="10"/>
                <c:pt idx="0" formatCode="0.00%">
                  <c:v>4.4999999999999998E-2</c:v>
                </c:pt>
                <c:pt idx="1">
                  <c:v>7.0000000000000007E-2</c:v>
                </c:pt>
                <c:pt idx="2" formatCode="0.00%">
                  <c:v>4.4999999999999998E-2</c:v>
                </c:pt>
                <c:pt idx="3" formatCode="0.00%">
                  <c:v>9.5000000000000001E-2</c:v>
                </c:pt>
                <c:pt idx="4" formatCode="0.00%">
                  <c:v>6.7000000000000004E-2</c:v>
                </c:pt>
                <c:pt idx="5" formatCode="0.00%">
                  <c:v>4.4999999999999998E-2</c:v>
                </c:pt>
                <c:pt idx="6" formatCode="0.00%">
                  <c:v>5.5E-2</c:v>
                </c:pt>
                <c:pt idx="7">
                  <c:v>0.05</c:v>
                </c:pt>
                <c:pt idx="8">
                  <c:v>0.06</c:v>
                </c:pt>
                <c:pt idx="9" formatCode="0.00%">
                  <c:v>6.5000000000000002E-2</c:v>
                </c:pt>
              </c:numCache>
            </c:numRef>
          </c:val>
        </c:ser>
        <c:ser>
          <c:idx val="1"/>
          <c:order val="1"/>
          <c:tx>
            <c:strRef>
              <c:f>'График 3.1.4.3'!$D$4</c:f>
              <c:strCache>
                <c:ptCount val="1"/>
                <c:pt idx="0">
                  <c:v>Консервационный буфер</c:v>
                </c:pt>
              </c:strCache>
            </c:strRef>
          </c:tx>
          <c:invertIfNegative val="0"/>
          <c:dLbls>
            <c:numFmt formatCode="0.0%" sourceLinked="0"/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3.1.4.3'!$B$5:$B$14</c:f>
              <c:strCache>
                <c:ptCount val="10"/>
                <c:pt idx="0">
                  <c:v>Базель III 
(2013-2019)</c:v>
                </c:pt>
                <c:pt idx="1">
                  <c:v>Казахстан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Индия
(2013-2018)</c:v>
                </c:pt>
                <c:pt idx="7">
                  <c:v>Китай
(2013-2019)</c:v>
                </c:pt>
                <c:pt idx="8">
                  <c:v>Филипины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'График 3.1.4.3'!$D$5:$D$14</c:f>
              <c:numCache>
                <c:formatCode>0%</c:formatCode>
                <c:ptCount val="10"/>
                <c:pt idx="0" formatCode="0.00%">
                  <c:v>2.5000000000000001E-2</c:v>
                </c:pt>
                <c:pt idx="1">
                  <c:v>0.03</c:v>
                </c:pt>
                <c:pt idx="2" formatCode="0.00%">
                  <c:v>2.5000000000000001E-2</c:v>
                </c:pt>
                <c:pt idx="3" formatCode="0.00%">
                  <c:v>2.5000000000000001E-2</c:v>
                </c:pt>
                <c:pt idx="4" formatCode="0.00%">
                  <c:v>2.5000000000000001E-2</c:v>
                </c:pt>
                <c:pt idx="5" formatCode="0.00%">
                  <c:v>8.5000000000000006E-2</c:v>
                </c:pt>
                <c:pt idx="6" formatCode="0.00%">
                  <c:v>2.5000000000000001E-2</c:v>
                </c:pt>
                <c:pt idx="7" formatCode="0.00%">
                  <c:v>2.5000000000000001E-2</c:v>
                </c:pt>
                <c:pt idx="8" formatCode="0.00%">
                  <c:v>2.5000000000000001E-2</c:v>
                </c:pt>
                <c:pt idx="9" formatCode="0.00%">
                  <c:v>2.5000000000000001E-2</c:v>
                </c:pt>
              </c:numCache>
            </c:numRef>
          </c:val>
        </c:ser>
        <c:ser>
          <c:idx val="3"/>
          <c:order val="2"/>
          <c:tx>
            <c:strRef>
              <c:f>'График 3.1.4.3'!$F$4</c:f>
              <c:strCache>
                <c:ptCount val="1"/>
                <c:pt idx="0">
                  <c:v>Контрциклический буфер</c:v>
                </c:pt>
              </c:strCache>
            </c:strRef>
          </c:tx>
          <c:invertIfNegative val="0"/>
          <c:dLbls>
            <c:numFmt formatCode="0.0%" sourceLinked="0"/>
            <c:spPr>
              <a:solidFill>
                <a:schemeClr val="accent4"/>
              </a:solidFill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3.1.4.3'!$B$5:$B$14</c:f>
              <c:strCache>
                <c:ptCount val="10"/>
                <c:pt idx="0">
                  <c:v>Базель III 
(2013-2019)</c:v>
                </c:pt>
                <c:pt idx="1">
                  <c:v>Казахстан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Индия
(2013-2018)</c:v>
                </c:pt>
                <c:pt idx="7">
                  <c:v>Китай
(2013-2019)</c:v>
                </c:pt>
                <c:pt idx="8">
                  <c:v>Филипины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'График 3.1.4.3'!$F$5:$F$14</c:f>
              <c:numCache>
                <c:formatCode>0.0%</c:formatCode>
                <c:ptCount val="10"/>
                <c:pt idx="0">
                  <c:v>2.5000000000000001E-2</c:v>
                </c:pt>
                <c:pt idx="1">
                  <c:v>0.03</c:v>
                </c:pt>
                <c:pt idx="2">
                  <c:v>0.03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</c:numCache>
            </c:numRef>
          </c:val>
        </c:ser>
        <c:ser>
          <c:idx val="4"/>
          <c:order val="3"/>
          <c:tx>
            <c:strRef>
              <c:f>'График 3.1.4.3'!$G$4</c:f>
              <c:strCache>
                <c:ptCount val="1"/>
                <c:pt idx="0">
                  <c:v>Буфер для системообразующих банков</c:v>
                </c:pt>
              </c:strCache>
            </c:strRef>
          </c:tx>
          <c:invertIfNegative val="0"/>
          <c:dLbls>
            <c:dLbl>
              <c:idx val="2"/>
              <c:delete val="1"/>
            </c:dLbl>
            <c:dLbl>
              <c:idx val="5"/>
              <c:tx>
                <c:rich>
                  <a:bodyPr/>
                  <a:lstStyle/>
                  <a:p>
                    <a:r>
                      <a:rPr lang="en-US" sz="800" b="1">
                        <a:solidFill>
                          <a:sysClr val="windowText" lastClr="000000"/>
                        </a:solidFill>
                      </a:rPr>
                      <a:t>1-6%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3.1.4.3'!$B$5:$B$14</c:f>
              <c:strCache>
                <c:ptCount val="10"/>
                <c:pt idx="0">
                  <c:v>Базель III 
(2013-2019)</c:v>
                </c:pt>
                <c:pt idx="1">
                  <c:v>Казахстан
(2013-2019)</c:v>
                </c:pt>
                <c:pt idx="2">
                  <c:v>Австрия
(2013-2016)</c:v>
                </c:pt>
                <c:pt idx="3">
                  <c:v>Швеция **
(2013-2016)</c:v>
                </c:pt>
                <c:pt idx="4">
                  <c:v>Швейцария*
(2013-2018)</c:v>
                </c:pt>
                <c:pt idx="5">
                  <c:v>Швейцария**
(2013-2018)</c:v>
                </c:pt>
                <c:pt idx="6">
                  <c:v>Индия
(2013-2018)</c:v>
                </c:pt>
                <c:pt idx="7">
                  <c:v>Китай
(2013-2019)</c:v>
                </c:pt>
                <c:pt idx="8">
                  <c:v>Филипины
(2013-2014)</c:v>
                </c:pt>
                <c:pt idx="9">
                  <c:v>Сингапур
(2015-2019)</c:v>
                </c:pt>
              </c:strCache>
            </c:strRef>
          </c:cat>
          <c:val>
            <c:numRef>
              <c:f>'График 3.1.4.3'!$G$5:$G$14</c:f>
              <c:numCache>
                <c:formatCode>0%</c:formatCode>
                <c:ptCount val="10"/>
                <c:pt idx="0" formatCode="0.00%">
                  <c:v>2.5000000000000001E-2</c:v>
                </c:pt>
                <c:pt idx="1">
                  <c:v>0.01</c:v>
                </c:pt>
                <c:pt idx="2">
                  <c:v>0.03</c:v>
                </c:pt>
                <c:pt idx="5">
                  <c:v>0.06</c:v>
                </c:pt>
                <c:pt idx="7">
                  <c:v>0.01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137503872"/>
        <c:axId val="137505408"/>
      </c:barChart>
      <c:catAx>
        <c:axId val="13750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37505408"/>
        <c:crosses val="autoZero"/>
        <c:auto val="1"/>
        <c:lblAlgn val="ctr"/>
        <c:lblOffset val="100"/>
        <c:noMultiLvlLbl val="0"/>
      </c:catAx>
      <c:valAx>
        <c:axId val="137505408"/>
        <c:scaling>
          <c:orientation val="minMax"/>
          <c:max val="0.24000000000000002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crossAx val="137503872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1.1471902832229654E-2"/>
          <c:y val="0.81085564304461943"/>
          <c:w val="0.96026180827814922"/>
          <c:h val="0.1387370262927660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02888146659209E-2"/>
          <c:y val="3.6025641025641028E-2"/>
          <c:w val="0.89488858998191445"/>
          <c:h val="0.6806750117773739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3.1.4.4'!$E$4</c:f>
              <c:strCache>
                <c:ptCount val="1"/>
                <c:pt idx="0">
                  <c:v>Отклонение при росте кредитования 60% в год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3.1.4.4'!$B$5:$B$45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'График 3.1.4.4'!$E$5:$E$44</c:f>
              <c:numCache>
                <c:formatCode>0.00</c:formatCode>
                <c:ptCount val="40"/>
                <c:pt idx="0">
                  <c:v>3.7746559378861484</c:v>
                </c:pt>
                <c:pt idx="1">
                  <c:v>3.1720779137696375</c:v>
                </c:pt>
                <c:pt idx="2">
                  <c:v>4.6284628631267282</c:v>
                </c:pt>
                <c:pt idx="3">
                  <c:v>9.1154396424173569</c:v>
                </c:pt>
                <c:pt idx="4">
                  <c:v>13.210181414556907</c:v>
                </c:pt>
                <c:pt idx="5">
                  <c:v>15.388782111740554</c:v>
                </c:pt>
                <c:pt idx="6">
                  <c:v>23.065948847433333</c:v>
                </c:pt>
                <c:pt idx="7">
                  <c:v>23.340353943069424</c:v>
                </c:pt>
                <c:pt idx="8">
                  <c:v>20.592377406310163</c:v>
                </c:pt>
                <c:pt idx="9">
                  <c:v>17.093396328550668</c:v>
                </c:pt>
                <c:pt idx="10">
                  <c:v>12.915944053876309</c:v>
                </c:pt>
                <c:pt idx="11">
                  <c:v>8.6408562208098516</c:v>
                </c:pt>
                <c:pt idx="12">
                  <c:v>7.8890700605771542</c:v>
                </c:pt>
                <c:pt idx="13">
                  <c:v>11.957482022316476</c:v>
                </c:pt>
                <c:pt idx="14">
                  <c:v>12.179503133370183</c:v>
                </c:pt>
                <c:pt idx="15">
                  <c:v>11.309257581132719</c:v>
                </c:pt>
                <c:pt idx="16">
                  <c:v>3.7130804632680778</c:v>
                </c:pt>
                <c:pt idx="17">
                  <c:v>0.39998006750783333</c:v>
                </c:pt>
                <c:pt idx="18">
                  <c:v>-3.2145348494924448</c:v>
                </c:pt>
                <c:pt idx="19">
                  <c:v>-5.5839135456061939</c:v>
                </c:pt>
                <c:pt idx="20">
                  <c:v>-9.0281698739392695</c:v>
                </c:pt>
                <c:pt idx="21">
                  <c:v>-11.10913299848383</c:v>
                </c:pt>
                <c:pt idx="22">
                  <c:v>-12.219902418940322</c:v>
                </c:pt>
                <c:pt idx="23">
                  <c:v>-13.278952844448526</c:v>
                </c:pt>
                <c:pt idx="24">
                  <c:v>-15.853810041188328</c:v>
                </c:pt>
                <c:pt idx="25">
                  <c:v>-17.116819496513745</c:v>
                </c:pt>
                <c:pt idx="26">
                  <c:v>-17.743897116719779</c:v>
                </c:pt>
                <c:pt idx="27">
                  <c:v>-0.99418639733455194</c:v>
                </c:pt>
                <c:pt idx="28">
                  <c:v>4.2811202332776901</c:v>
                </c:pt>
                <c:pt idx="29">
                  <c:v>1.9192925109644889</c:v>
                </c:pt>
                <c:pt idx="30">
                  <c:v>2.4900367190189598</c:v>
                </c:pt>
                <c:pt idx="31">
                  <c:v>2.5</c:v>
                </c:pt>
                <c:pt idx="32">
                  <c:v>3</c:v>
                </c:pt>
                <c:pt idx="33">
                  <c:v>3.3</c:v>
                </c:pt>
                <c:pt idx="34">
                  <c:v>3.5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3.1.4.4'!$H$4</c:f>
              <c:strCache>
                <c:ptCount val="1"/>
                <c:pt idx="0">
                  <c:v>Отклонение при росте кредитования 13% в год от скользящего тренда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3.1.4.4'!$B$5:$B$45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'График 3.1.4.4'!$H$5:$H$45</c:f>
              <c:numCache>
                <c:formatCode>0.00</c:formatCode>
                <c:ptCount val="41"/>
                <c:pt idx="0">
                  <c:v>-15.920939454392752</c:v>
                </c:pt>
                <c:pt idx="1">
                  <c:v>-15.268071461267361</c:v>
                </c:pt>
                <c:pt idx="2">
                  <c:v>-12.558320696504872</c:v>
                </c:pt>
                <c:pt idx="3">
                  <c:v>-6.8202003238585434</c:v>
                </c:pt>
                <c:pt idx="4">
                  <c:v>-1.4766378106419964</c:v>
                </c:pt>
                <c:pt idx="5">
                  <c:v>1.9483971931605524</c:v>
                </c:pt>
                <c:pt idx="6">
                  <c:v>10.869581899383029</c:v>
                </c:pt>
                <c:pt idx="7">
                  <c:v>12.385583864990728</c:v>
                </c:pt>
                <c:pt idx="8">
                  <c:v>10.87684115074336</c:v>
                </c:pt>
                <c:pt idx="9">
                  <c:v>8.6147679475846672</c:v>
                </c:pt>
                <c:pt idx="10">
                  <c:v>5.6720074977145032</c:v>
                </c:pt>
                <c:pt idx="11">
                  <c:v>2.6294838115158541</c:v>
                </c:pt>
                <c:pt idx="12">
                  <c:v>3.1082783139660535</c:v>
                </c:pt>
                <c:pt idx="13">
                  <c:v>8.4054250659110821</c:v>
                </c:pt>
                <c:pt idx="14">
                  <c:v>9.8544749433303807</c:v>
                </c:pt>
                <c:pt idx="15">
                  <c:v>10.209740961072718</c:v>
                </c:pt>
                <c:pt idx="16">
                  <c:v>3.8377024129020754</c:v>
                </c:pt>
                <c:pt idx="17">
                  <c:v>1.7475462641412278</c:v>
                </c:pt>
                <c:pt idx="18">
                  <c:v>-0.64503963346734849</c:v>
                </c:pt>
                <c:pt idx="19">
                  <c:v>-1.7933398158512972</c:v>
                </c:pt>
                <c:pt idx="20">
                  <c:v>-4.0172118043582685</c:v>
                </c:pt>
                <c:pt idx="21">
                  <c:v>-4.8783339396317302</c:v>
                </c:pt>
                <c:pt idx="22">
                  <c:v>-4.7696648505937205</c:v>
                </c:pt>
                <c:pt idx="23">
                  <c:v>-4.6095461730530261</c:v>
                </c:pt>
                <c:pt idx="24">
                  <c:v>-5.9654186677024335</c:v>
                </c:pt>
                <c:pt idx="25">
                  <c:v>-6.0095213050008489</c:v>
                </c:pt>
                <c:pt idx="26">
                  <c:v>-5.4177285589011817</c:v>
                </c:pt>
                <c:pt idx="27">
                  <c:v>-2.6719549986782205</c:v>
                </c:pt>
                <c:pt idx="28">
                  <c:v>-2.8587242628659055</c:v>
                </c:pt>
                <c:pt idx="29">
                  <c:v>-2.3904183463366842</c:v>
                </c:pt>
                <c:pt idx="30">
                  <c:v>-1.5581449827786891</c:v>
                </c:pt>
                <c:pt idx="31">
                  <c:v>0.74160620073598338</c:v>
                </c:pt>
                <c:pt idx="32">
                  <c:v>0.1495188874580009</c:v>
                </c:pt>
                <c:pt idx="33">
                  <c:v>0.25946495286690308</c:v>
                </c:pt>
                <c:pt idx="34">
                  <c:v>0.78000624352531389</c:v>
                </c:pt>
                <c:pt idx="35">
                  <c:v>2.8279423464743836</c:v>
                </c:pt>
                <c:pt idx="36">
                  <c:v>1.9999987425754</c:v>
                </c:pt>
                <c:pt idx="37">
                  <c:v>1.8970253075531112</c:v>
                </c:pt>
                <c:pt idx="38">
                  <c:v>2.2298177398414118</c:v>
                </c:pt>
                <c:pt idx="39">
                  <c:v>4.1279318185702856</c:v>
                </c:pt>
                <c:pt idx="40">
                  <c:v>3.1550251393977931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3.1.4.4'!$K$4</c:f>
              <c:strCache>
                <c:ptCount val="1"/>
                <c:pt idx="0">
                  <c:v>Отклонение при росте кредитования 13% в год от тренда за весь период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3.1.4.4'!$B$5:$B$45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'График 3.1.4.4'!$K$5:$K$45</c:f>
              <c:numCache>
                <c:formatCode>0.00</c:formatCode>
                <c:ptCount val="41"/>
                <c:pt idx="0">
                  <c:v>-15.666052193676649</c:v>
                </c:pt>
                <c:pt idx="1">
                  <c:v>-15.01583548513446</c:v>
                </c:pt>
                <c:pt idx="2">
                  <c:v>-12.308736637988069</c:v>
                </c:pt>
                <c:pt idx="3">
                  <c:v>-6.5732700910584398</c:v>
                </c:pt>
                <c:pt idx="4">
                  <c:v>-1.2323652048693958</c:v>
                </c:pt>
                <c:pt idx="5">
                  <c:v>2.190005862510354</c:v>
                </c:pt>
                <c:pt idx="6">
                  <c:v>11.10851721519483</c:v>
                </c:pt>
                <c:pt idx="7">
                  <c:v>12.621832690252724</c:v>
                </c:pt>
                <c:pt idx="8">
                  <c:v>11.110386039686659</c:v>
                </c:pt>
                <c:pt idx="9">
                  <c:v>8.8455865446514679</c:v>
                </c:pt>
                <c:pt idx="10">
                  <c:v>5.9000719630271092</c:v>
                </c:pt>
                <c:pt idx="11">
                  <c:v>2.8547602331643489</c:v>
                </c:pt>
                <c:pt idx="12">
                  <c:v>3.3307261359375531</c:v>
                </c:pt>
                <c:pt idx="13">
                  <c:v>8.6249965332324763</c:v>
                </c:pt>
                <c:pt idx="14">
                  <c:v>10.071114538323982</c:v>
                </c:pt>
                <c:pt idx="15">
                  <c:v>10.423384862047314</c:v>
                </c:pt>
                <c:pt idx="16">
                  <c:v>4.0482779477213739</c:v>
                </c:pt>
                <c:pt idx="17">
                  <c:v>1.9549713702701297</c:v>
                </c:pt>
                <c:pt idx="18">
                  <c:v>-0.44085694715304413</c:v>
                </c:pt>
                <c:pt idx="19">
                  <c:v>-1.592501983352598</c:v>
                </c:pt>
                <c:pt idx="20">
                  <c:v>-3.8198322102224722</c:v>
                </c:pt>
                <c:pt idx="21">
                  <c:v>-4.6845374292885253</c:v>
                </c:pt>
                <c:pt idx="22">
                  <c:v>-4.5795882282039173</c:v>
                </c:pt>
                <c:pt idx="23">
                  <c:v>-4.4233386927177278</c:v>
                </c:pt>
                <c:pt idx="24">
                  <c:v>-5.783242516648631</c:v>
                </c:pt>
                <c:pt idx="25">
                  <c:v>-5.8315520566425469</c:v>
                </c:pt>
                <c:pt idx="26">
                  <c:v>-5.24415563018038</c:v>
                </c:pt>
                <c:pt idx="27">
                  <c:v>-3.0404124335641427</c:v>
                </c:pt>
                <c:pt idx="28">
                  <c:v>-3.6489461782390968</c:v>
                </c:pt>
                <c:pt idx="29">
                  <c:v>-3.558718010905249</c:v>
                </c:pt>
                <c:pt idx="30">
                  <c:v>-2.9901241458700909</c:v>
                </c:pt>
                <c:pt idx="31">
                  <c:v>-0.78726110221584378</c:v>
                </c:pt>
                <c:pt idx="32">
                  <c:v>-1.396650847397801</c:v>
                </c:pt>
                <c:pt idx="33">
                  <c:v>-1.3072270654920324</c:v>
                </c:pt>
                <c:pt idx="34">
                  <c:v>-0.73936413892078789</c:v>
                </c:pt>
                <c:pt idx="35">
                  <c:v>1.4628576163913536</c:v>
                </c:pt>
                <c:pt idx="36">
                  <c:v>0.8529268092474922</c:v>
                </c:pt>
                <c:pt idx="37">
                  <c:v>0.94191470653235854</c:v>
                </c:pt>
                <c:pt idx="38">
                  <c:v>1.5094462528408137</c:v>
                </c:pt>
                <c:pt idx="39">
                  <c:v>3.7114348364109588</c:v>
                </c:pt>
                <c:pt idx="40">
                  <c:v>3.101357148182192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3.1.4.4'!$L$4</c:f>
              <c:strCache>
                <c:ptCount val="1"/>
                <c:pt idx="0">
                  <c:v>Пороговое значение отклонения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'График 3.1.4.4'!$B$5:$B$45</c:f>
              <c:numCache>
                <c:formatCode>m/d/yyyy</c:formatCode>
                <c:ptCount val="41"/>
                <c:pt idx="0">
                  <c:v>38718</c:v>
                </c:pt>
                <c:pt idx="1">
                  <c:v>38808</c:v>
                </c:pt>
                <c:pt idx="2">
                  <c:v>38899</c:v>
                </c:pt>
                <c:pt idx="3">
                  <c:v>38991</c:v>
                </c:pt>
                <c:pt idx="4">
                  <c:v>39083</c:v>
                </c:pt>
                <c:pt idx="5">
                  <c:v>39173</c:v>
                </c:pt>
                <c:pt idx="6">
                  <c:v>39264</c:v>
                </c:pt>
                <c:pt idx="7">
                  <c:v>39356</c:v>
                </c:pt>
                <c:pt idx="8">
                  <c:v>39448</c:v>
                </c:pt>
                <c:pt idx="9">
                  <c:v>39539</c:v>
                </c:pt>
                <c:pt idx="10">
                  <c:v>39630</c:v>
                </c:pt>
                <c:pt idx="11">
                  <c:v>39722</c:v>
                </c:pt>
                <c:pt idx="12">
                  <c:v>39814</c:v>
                </c:pt>
                <c:pt idx="13">
                  <c:v>39904</c:v>
                </c:pt>
                <c:pt idx="14">
                  <c:v>39995</c:v>
                </c:pt>
                <c:pt idx="15">
                  <c:v>40087</c:v>
                </c:pt>
                <c:pt idx="16">
                  <c:v>40179</c:v>
                </c:pt>
                <c:pt idx="17">
                  <c:v>40269</c:v>
                </c:pt>
                <c:pt idx="18">
                  <c:v>40360</c:v>
                </c:pt>
                <c:pt idx="19">
                  <c:v>40452</c:v>
                </c:pt>
                <c:pt idx="20">
                  <c:v>40544</c:v>
                </c:pt>
                <c:pt idx="21">
                  <c:v>40634</c:v>
                </c:pt>
                <c:pt idx="22">
                  <c:v>40725</c:v>
                </c:pt>
                <c:pt idx="23">
                  <c:v>40817</c:v>
                </c:pt>
                <c:pt idx="24">
                  <c:v>40909</c:v>
                </c:pt>
                <c:pt idx="25">
                  <c:v>41000</c:v>
                </c:pt>
                <c:pt idx="26">
                  <c:v>41091</c:v>
                </c:pt>
                <c:pt idx="27">
                  <c:v>41183</c:v>
                </c:pt>
                <c:pt idx="28">
                  <c:v>41275</c:v>
                </c:pt>
                <c:pt idx="29">
                  <c:v>41365</c:v>
                </c:pt>
                <c:pt idx="30">
                  <c:v>41456</c:v>
                </c:pt>
                <c:pt idx="31">
                  <c:v>41548</c:v>
                </c:pt>
                <c:pt idx="32">
                  <c:v>41640</c:v>
                </c:pt>
                <c:pt idx="33">
                  <c:v>41730</c:v>
                </c:pt>
                <c:pt idx="34">
                  <c:v>41821</c:v>
                </c:pt>
                <c:pt idx="35">
                  <c:v>41913</c:v>
                </c:pt>
                <c:pt idx="36">
                  <c:v>42005</c:v>
                </c:pt>
                <c:pt idx="37">
                  <c:v>42095</c:v>
                </c:pt>
                <c:pt idx="38">
                  <c:v>42186</c:v>
                </c:pt>
                <c:pt idx="39">
                  <c:v>42278</c:v>
                </c:pt>
                <c:pt idx="40">
                  <c:v>42370</c:v>
                </c:pt>
              </c:numCache>
            </c:numRef>
          </c:cat>
          <c:val>
            <c:numRef>
              <c:f>'График 3.1.4.4'!$L$5:$L$45</c:f>
              <c:numCache>
                <c:formatCode>General</c:formatCode>
                <c:ptCount val="4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66400"/>
        <c:axId val="139367936"/>
      </c:lineChart>
      <c:catAx>
        <c:axId val="1393664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39367936"/>
        <c:crosses val="autoZero"/>
        <c:auto val="0"/>
        <c:lblAlgn val="ctr"/>
        <c:lblOffset val="100"/>
        <c:noMultiLvlLbl val="0"/>
      </c:catAx>
      <c:valAx>
        <c:axId val="139367936"/>
        <c:scaling>
          <c:orientation val="minMax"/>
          <c:max val="25"/>
          <c:min val="-18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9366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557211298683635E-2"/>
          <c:y val="0.81759169526886066"/>
          <c:w val="0.91271741704072018"/>
          <c:h val="0.18240830473113934"/>
        </c:manualLayout>
      </c:layout>
      <c:overlay val="1"/>
      <c:spPr>
        <a:ln>
          <a:noFill/>
        </a:ln>
      </c:spPr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231772316864753E-2"/>
          <c:y val="3.5801833182067193E-2"/>
          <c:w val="0.88267024600121213"/>
          <c:h val="0.55387123668364979"/>
        </c:manualLayout>
      </c:layout>
      <c:areaChart>
        <c:grouping val="standard"/>
        <c:varyColors val="0"/>
        <c:ser>
          <c:idx val="0"/>
          <c:order val="0"/>
          <c:tx>
            <c:strRef>
              <c:f>'График 3.1.4.5'!$C$23</c:f>
              <c:strCache>
                <c:ptCount val="1"/>
                <c:pt idx="0">
                  <c:v>Экстра буфер к минимальному Общему уровню капитала (правая ось)</c:v>
                </c:pt>
              </c:strCache>
            </c:strRef>
          </c:tx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3.1.4.5'!$C$24:$C$31</c:f>
              <c:numCache>
                <c:formatCode>0.0</c:formatCode>
                <c:ptCount val="8"/>
                <c:pt idx="0">
                  <c:v>490.08699999999999</c:v>
                </c:pt>
                <c:pt idx="1">
                  <c:v>618.29999999999995</c:v>
                </c:pt>
                <c:pt idx="2">
                  <c:v>519.09900000000005</c:v>
                </c:pt>
                <c:pt idx="3">
                  <c:v>422.41899999999998</c:v>
                </c:pt>
                <c:pt idx="4">
                  <c:v>365.22300000000001</c:v>
                </c:pt>
                <c:pt idx="5">
                  <c:v>248.86500000000001</c:v>
                </c:pt>
                <c:pt idx="6">
                  <c:v>158.10900000000001</c:v>
                </c:pt>
                <c:pt idx="7">
                  <c:v>78.257000000000005</c:v>
                </c:pt>
              </c:numCache>
            </c:numRef>
          </c:val>
        </c:ser>
        <c:ser>
          <c:idx val="1"/>
          <c:order val="1"/>
          <c:tx>
            <c:strRef>
              <c:f>'График 3.1.4.5'!$D$23</c:f>
              <c:strCache>
                <c:ptCount val="1"/>
                <c:pt idx="0">
                  <c:v>Экстра буфер к минимальному Общему уровню капитала + консервационный капитал (правая ось)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3.1.4.5'!$D$24:$D$31</c:f>
              <c:numCache>
                <c:formatCode>General</c:formatCode>
                <c:ptCount val="8"/>
                <c:pt idx="0" formatCode="0.0">
                  <c:v>490.08699999999999</c:v>
                </c:pt>
                <c:pt idx="1">
                  <c:v>618.29999999999995</c:v>
                </c:pt>
                <c:pt idx="2" formatCode="0.0">
                  <c:v>380.78199999999998</c:v>
                </c:pt>
                <c:pt idx="3" formatCode="0.0">
                  <c:v>250.19300000000001</c:v>
                </c:pt>
                <c:pt idx="4" formatCode="0.0">
                  <c:v>172.78299999999999</c:v>
                </c:pt>
                <c:pt idx="5" formatCode="0.0">
                  <c:v>96.903000000000006</c:v>
                </c:pt>
                <c:pt idx="6" formatCode="0.0">
                  <c:v>54.877000000000002</c:v>
                </c:pt>
                <c:pt idx="7" formatCode="0.0">
                  <c:v>21.966999999999999</c:v>
                </c:pt>
              </c:numCache>
            </c:numRef>
          </c:val>
        </c:ser>
        <c:ser>
          <c:idx val="4"/>
          <c:order val="4"/>
          <c:tx>
            <c:strRef>
              <c:f>'График 3.1.4.5'!$G$23</c:f>
              <c:strCache>
                <c:ptCount val="1"/>
                <c:pt idx="0">
                  <c:v>Недостаток капитала к минимальному Общему уровню капитала + консервационный капитал (правая ось)</c:v>
                </c:pt>
              </c:strCache>
            </c:strRef>
          </c:tx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3.1.4.5'!$G$24:$G$31</c:f>
              <c:numCache>
                <c:formatCode>General</c:formatCode>
                <c:ptCount val="8"/>
                <c:pt idx="3" formatCode="0.0">
                  <c:v>-5.4922800775000002</c:v>
                </c:pt>
                <c:pt idx="4" formatCode="0.0">
                  <c:v>-44.462983078888897</c:v>
                </c:pt>
                <c:pt idx="5" formatCode="0.0">
                  <c:v>-104.745717718194</c:v>
                </c:pt>
                <c:pt idx="6" formatCode="0.0">
                  <c:v>-198.88414324125</c:v>
                </c:pt>
                <c:pt idx="7" formatCode="0.0">
                  <c:v>-323.90909285875</c:v>
                </c:pt>
              </c:numCache>
            </c:numRef>
          </c:val>
        </c:ser>
        <c:ser>
          <c:idx val="6"/>
          <c:order val="6"/>
          <c:tx>
            <c:strRef>
              <c:f>'График 3.1.4.5'!$I$23</c:f>
              <c:strCache>
                <c:ptCount val="1"/>
                <c:pt idx="0">
                  <c:v>Недостаток капитала к минимальному Общему уровню капитала (правая ось)</c:v>
                </c:pt>
              </c:strCache>
            </c:strRef>
          </c:tx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3.1.4.5'!$I$24:$I$31</c:f>
              <c:numCache>
                <c:formatCode>General</c:formatCode>
                <c:ptCount val="8"/>
                <c:pt idx="5" formatCode="0.0">
                  <c:v>-19.805936694444402</c:v>
                </c:pt>
                <c:pt idx="6" formatCode="0.0">
                  <c:v>-65.213079120000003</c:v>
                </c:pt>
                <c:pt idx="7" formatCode="0.0">
                  <c:v>-143.29592867375001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440896"/>
        <c:axId val="141438976"/>
      </c:areaChart>
      <c:lineChart>
        <c:grouping val="standard"/>
        <c:varyColors val="0"/>
        <c:ser>
          <c:idx val="2"/>
          <c:order val="2"/>
          <c:tx>
            <c:strRef>
              <c:f>'График 3.1.4.5'!$E$23</c:f>
              <c:strCache>
                <c:ptCount val="1"/>
                <c:pt idx="0">
                  <c:v>Экстра буфер к минимальному Общему уровню капитала (левая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3.1.4.5'!$E$24:$E$31</c:f>
              <c:numCache>
                <c:formatCode>0.00</c:formatCode>
                <c:ptCount val="8"/>
                <c:pt idx="0">
                  <c:v>0.06</c:v>
                </c:pt>
                <c:pt idx="1">
                  <c:v>7.8299999999999995E-2</c:v>
                </c:pt>
                <c:pt idx="2">
                  <c:v>6.5699999999999995E-2</c:v>
                </c:pt>
                <c:pt idx="3">
                  <c:v>5.3499999999999999E-2</c:v>
                </c:pt>
                <c:pt idx="4">
                  <c:v>4.6199999999999998E-2</c:v>
                </c:pt>
                <c:pt idx="5">
                  <c:v>4.4600000000000001E-2</c:v>
                </c:pt>
                <c:pt idx="6">
                  <c:v>3.0499999999999999E-2</c:v>
                </c:pt>
                <c:pt idx="7">
                  <c:v>2.9700000000000001E-2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3.1.4.5'!$F$23</c:f>
              <c:strCache>
                <c:ptCount val="1"/>
                <c:pt idx="0">
                  <c:v>Экстра буфер к минимальному Общему уровню капитала + консервационный капитал (левая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3.1.4.5'!$F$24:$F$31</c:f>
              <c:numCache>
                <c:formatCode>0.00</c:formatCode>
                <c:ptCount val="8"/>
                <c:pt idx="0">
                  <c:v>0.06</c:v>
                </c:pt>
                <c:pt idx="1">
                  <c:v>7.8299999999999995E-2</c:v>
                </c:pt>
                <c:pt idx="2">
                  <c:v>4.82E-2</c:v>
                </c:pt>
                <c:pt idx="3">
                  <c:v>3.8199999999999998E-2</c:v>
                </c:pt>
                <c:pt idx="4">
                  <c:v>3.09E-2</c:v>
                </c:pt>
                <c:pt idx="5">
                  <c:v>3.6700000000000003E-2</c:v>
                </c:pt>
                <c:pt idx="6">
                  <c:v>2.4799999999999999E-2</c:v>
                </c:pt>
                <c:pt idx="7">
                  <c:v>1.44E-2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3.1.4.5'!$H$23</c:f>
              <c:strCache>
                <c:ptCount val="1"/>
                <c:pt idx="0">
                  <c:v>Недостаток капитала к минимальному Общему уровню капитала + консервационный капитал (левая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3.1.4.5'!$H$24:$H$31</c:f>
              <c:numCache>
                <c:formatCode>General</c:formatCode>
                <c:ptCount val="8"/>
                <c:pt idx="3" formatCode="0.00">
                  <c:v>-4.0921208625241297E-3</c:v>
                </c:pt>
                <c:pt idx="4" formatCode="0.00">
                  <c:v>-1.9233709539345199E-2</c:v>
                </c:pt>
                <c:pt idx="5" formatCode="0.00">
                  <c:v>-1.9918288551867398E-2</c:v>
                </c:pt>
                <c:pt idx="6" formatCode="0.00">
                  <c:v>-3.4967988388471198E-2</c:v>
                </c:pt>
                <c:pt idx="7" formatCode="0.00">
                  <c:v>-5.0778012837220998E-2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'График 3.1.4.5'!$J$23</c:f>
              <c:strCache>
                <c:ptCount val="1"/>
                <c:pt idx="0">
                  <c:v>Недостаток капитала минимальному Общему уровню капитала (левая ось)</c:v>
                </c:pt>
              </c:strCache>
            </c:strRef>
          </c:tx>
          <c:spPr>
            <a:ln w="38100"/>
          </c:spPr>
          <c:marker>
            <c:symbol val="circle"/>
            <c:size val="3"/>
          </c:marker>
          <c:cat>
            <c:numRef>
              <c:f>'График 3.1.4.5'!$B$24:$B$31</c:f>
              <c:numCache>
                <c:formatCode>m/d/yyyy</c:formatCode>
                <c:ptCount val="8"/>
                <c:pt idx="0">
                  <c:v>41091</c:v>
                </c:pt>
                <c:pt idx="1">
                  <c:v>41456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  <c:pt idx="5">
                  <c:v>42736</c:v>
                </c:pt>
                <c:pt idx="6">
                  <c:v>43101</c:v>
                </c:pt>
                <c:pt idx="7">
                  <c:v>43466</c:v>
                </c:pt>
              </c:numCache>
            </c:numRef>
          </c:cat>
          <c:val>
            <c:numRef>
              <c:f>'График 3.1.4.5'!$J$24:$J$31</c:f>
              <c:numCache>
                <c:formatCode>General</c:formatCode>
                <c:ptCount val="8"/>
                <c:pt idx="5" formatCode="0.00">
                  <c:v>-8.5676130380121802E-3</c:v>
                </c:pt>
                <c:pt idx="6" formatCode="0.00">
                  <c:v>-1.9918288551867398E-2</c:v>
                </c:pt>
                <c:pt idx="7" formatCode="0.00">
                  <c:v>-2.7248938837867099E-2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31168"/>
        <c:axId val="141432704"/>
      </c:lineChart>
      <c:catAx>
        <c:axId val="1414311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141432704"/>
        <c:crossesAt val="0"/>
        <c:auto val="0"/>
        <c:lblAlgn val="ctr"/>
        <c:lblOffset val="100"/>
        <c:noMultiLvlLbl val="0"/>
      </c:catAx>
      <c:valAx>
        <c:axId val="14143270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в % от</a:t>
                </a:r>
                <a:r>
                  <a:rPr lang="en-US" b="0"/>
                  <a:t>  RWA</a:t>
                </a:r>
                <a:r>
                  <a:rPr lang="ru-RU" b="0"/>
                  <a:t> 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141431168"/>
        <c:crosses val="autoZero"/>
        <c:crossBetween val="between"/>
      </c:valAx>
      <c:valAx>
        <c:axId val="141438976"/>
        <c:scaling>
          <c:orientation val="minMax"/>
          <c:max val="700"/>
          <c:min val="-5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млрд. тг.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41440896"/>
        <c:crosses val="max"/>
        <c:crossBetween val="between"/>
        <c:majorUnit val="100"/>
      </c:valAx>
      <c:dateAx>
        <c:axId val="1414408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1438976"/>
        <c:crossesAt val="0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2.3523344411669905E-2"/>
          <c:y val="0.66937378415933302"/>
          <c:w val="0.97647668393782383"/>
          <c:h val="0.3176905974988420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4198364156556"/>
          <c:y val="4.8231511254019289E-2"/>
          <c:w val="0.85542336420558052"/>
          <c:h val="0.4758842443729903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3.2.1.1'!$D$4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invertIfNegative val="0"/>
          <c:cat>
            <c:multiLvlStrRef>
              <c:f>'График 3.2.1.1'!$B$5:$C$23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Премии</c:v>
                  </c:pt>
                  <c:pt idx="10">
                    <c:v>Выплаты</c:v>
                  </c:pt>
                </c:lvl>
              </c:multiLvlStrCache>
            </c:multiLvlStrRef>
          </c:cat>
          <c:val>
            <c:numRef>
              <c:f>'График 3.2.1.1'!$D$5:$D$23</c:f>
              <c:numCache>
                <c:formatCode>0.0</c:formatCode>
                <c:ptCount val="19"/>
                <c:pt idx="0">
                  <c:v>26.489310233942515</c:v>
                </c:pt>
                <c:pt idx="1">
                  <c:v>25.318700768909743</c:v>
                </c:pt>
                <c:pt idx="2">
                  <c:v>19.49526308491615</c:v>
                </c:pt>
                <c:pt idx="3">
                  <c:v>21.44450673584349</c:v>
                </c:pt>
                <c:pt idx="4">
                  <c:v>26.442922890362041</c:v>
                </c:pt>
                <c:pt idx="5">
                  <c:v>25.901960322962513</c:v>
                </c:pt>
                <c:pt idx="6">
                  <c:v>15.228182755250558</c:v>
                </c:pt>
                <c:pt idx="7">
                  <c:v>19.55103869672018</c:v>
                </c:pt>
                <c:pt idx="8">
                  <c:v>22.750907214038758</c:v>
                </c:pt>
                <c:pt idx="10">
                  <c:v>37.963665983428697</c:v>
                </c:pt>
                <c:pt idx="11">
                  <c:v>36.967062581337039</c:v>
                </c:pt>
                <c:pt idx="12">
                  <c:v>33.912053185169484</c:v>
                </c:pt>
                <c:pt idx="13">
                  <c:v>32.142840310189442</c:v>
                </c:pt>
                <c:pt idx="14">
                  <c:v>27.038980976368116</c:v>
                </c:pt>
                <c:pt idx="15">
                  <c:v>27.208269259664991</c:v>
                </c:pt>
                <c:pt idx="16">
                  <c:v>27.050746999755081</c:v>
                </c:pt>
                <c:pt idx="17">
                  <c:v>24.777728355996381</c:v>
                </c:pt>
                <c:pt idx="18">
                  <c:v>24.973876813593272</c:v>
                </c:pt>
              </c:numCache>
            </c:numRef>
          </c:val>
        </c:ser>
        <c:ser>
          <c:idx val="1"/>
          <c:order val="1"/>
          <c:tx>
            <c:strRef>
              <c:f>'График 3.2.1.1'!$E$4</c:f>
              <c:strCache>
                <c:ptCount val="1"/>
                <c:pt idx="0">
                  <c:v>Страхование жизни</c:v>
                </c:pt>
              </c:strCache>
            </c:strRef>
          </c:tx>
          <c:invertIfNegative val="0"/>
          <c:cat>
            <c:multiLvlStrRef>
              <c:f>'График 3.2.1.1'!$B$5:$C$23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Премии</c:v>
                  </c:pt>
                  <c:pt idx="10">
                    <c:v>Выплаты</c:v>
                  </c:pt>
                </c:lvl>
              </c:multiLvlStrCache>
            </c:multiLvlStrRef>
          </c:cat>
          <c:val>
            <c:numRef>
              <c:f>'График 3.2.1.1'!$E$5:$E$23</c:f>
              <c:numCache>
                <c:formatCode>0.0</c:formatCode>
                <c:ptCount val="19"/>
                <c:pt idx="0">
                  <c:v>1.1098215698567973</c:v>
                </c:pt>
                <c:pt idx="1">
                  <c:v>1.1826807445451717</c:v>
                </c:pt>
                <c:pt idx="2">
                  <c:v>1.0243999557146051</c:v>
                </c:pt>
                <c:pt idx="3">
                  <c:v>1.5458723351021264</c:v>
                </c:pt>
                <c:pt idx="4">
                  <c:v>2.6759015990047192</c:v>
                </c:pt>
                <c:pt idx="5">
                  <c:v>3.687914793207927</c:v>
                </c:pt>
                <c:pt idx="6">
                  <c:v>4.7848814666811412</c:v>
                </c:pt>
                <c:pt idx="7">
                  <c:v>5.8549200057103938</c:v>
                </c:pt>
                <c:pt idx="8">
                  <c:v>6.6105008046329266</c:v>
                </c:pt>
                <c:pt idx="10">
                  <c:v>0.64826508742997924</c:v>
                </c:pt>
                <c:pt idx="11">
                  <c:v>0.65001513030777081</c:v>
                </c:pt>
                <c:pt idx="12">
                  <c:v>0.91151334682518359</c:v>
                </c:pt>
                <c:pt idx="13">
                  <c:v>0.6717498914539265</c:v>
                </c:pt>
                <c:pt idx="14">
                  <c:v>0.51621544323532409</c:v>
                </c:pt>
                <c:pt idx="15">
                  <c:v>0.56677756207783991</c:v>
                </c:pt>
                <c:pt idx="16">
                  <c:v>0.54037880643317826</c:v>
                </c:pt>
                <c:pt idx="17">
                  <c:v>0.67059148587837081</c:v>
                </c:pt>
                <c:pt idx="18">
                  <c:v>0.67470475702682264</c:v>
                </c:pt>
              </c:numCache>
            </c:numRef>
          </c:val>
        </c:ser>
        <c:ser>
          <c:idx val="2"/>
          <c:order val="2"/>
          <c:tx>
            <c:strRef>
              <c:f>'График 3.2.1.1'!$F$4</c:f>
              <c:strCache>
                <c:ptCount val="1"/>
                <c:pt idx="0">
                  <c:v>Аннуитетное страхование</c:v>
                </c:pt>
              </c:strCache>
            </c:strRef>
          </c:tx>
          <c:invertIfNegative val="0"/>
          <c:cat>
            <c:multiLvlStrRef>
              <c:f>'График 3.2.1.1'!$B$5:$C$23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Премии</c:v>
                  </c:pt>
                  <c:pt idx="10">
                    <c:v>Выплаты</c:v>
                  </c:pt>
                </c:lvl>
              </c:multiLvlStrCache>
            </c:multiLvlStrRef>
          </c:cat>
          <c:val>
            <c:numRef>
              <c:f>'График 3.2.1.1'!$F$5:$F$23</c:f>
              <c:numCache>
                <c:formatCode>0.0</c:formatCode>
                <c:ptCount val="19"/>
                <c:pt idx="0">
                  <c:v>10.815223427059999</c:v>
                </c:pt>
                <c:pt idx="1">
                  <c:v>12.139213019312152</c:v>
                </c:pt>
                <c:pt idx="2">
                  <c:v>9.8730078531471506</c:v>
                </c:pt>
                <c:pt idx="3">
                  <c:v>11.321794587963863</c:v>
                </c:pt>
                <c:pt idx="4">
                  <c:v>12.25431087600125</c:v>
                </c:pt>
                <c:pt idx="5">
                  <c:v>13.676095645425109</c:v>
                </c:pt>
                <c:pt idx="6">
                  <c:v>13.527978891959508</c:v>
                </c:pt>
                <c:pt idx="7">
                  <c:v>17.389713191728674</c:v>
                </c:pt>
                <c:pt idx="8">
                  <c:v>17.015951956169939</c:v>
                </c:pt>
                <c:pt idx="10">
                  <c:v>20.503334957970846</c:v>
                </c:pt>
                <c:pt idx="11">
                  <c:v>23.43786255264866</c:v>
                </c:pt>
                <c:pt idx="12">
                  <c:v>26.225519317092171</c:v>
                </c:pt>
                <c:pt idx="13">
                  <c:v>28.217783255246449</c:v>
                </c:pt>
                <c:pt idx="14">
                  <c:v>27.767260670518269</c:v>
                </c:pt>
                <c:pt idx="15">
                  <c:v>31.982234882442967</c:v>
                </c:pt>
                <c:pt idx="16">
                  <c:v>40.723977467548366</c:v>
                </c:pt>
                <c:pt idx="17">
                  <c:v>43.948516449630162</c:v>
                </c:pt>
                <c:pt idx="18">
                  <c:v>43.824483071047432</c:v>
                </c:pt>
              </c:numCache>
            </c:numRef>
          </c:val>
        </c:ser>
        <c:ser>
          <c:idx val="3"/>
          <c:order val="3"/>
          <c:tx>
            <c:strRef>
              <c:f>'График 3.2.1.1'!$G$4</c:f>
              <c:strCache>
                <c:ptCount val="1"/>
                <c:pt idx="0">
                  <c:v>Страхование от несчастных случаев</c:v>
                </c:pt>
              </c:strCache>
            </c:strRef>
          </c:tx>
          <c:invertIfNegative val="0"/>
          <c:cat>
            <c:multiLvlStrRef>
              <c:f>'График 3.2.1.1'!$B$5:$C$23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Премии</c:v>
                  </c:pt>
                  <c:pt idx="10">
                    <c:v>Выплаты</c:v>
                  </c:pt>
                </c:lvl>
              </c:multiLvlStrCache>
            </c:multiLvlStrRef>
          </c:cat>
          <c:val>
            <c:numRef>
              <c:f>'График 3.2.1.1'!$G$5:$G$23</c:f>
              <c:numCache>
                <c:formatCode>0.0</c:formatCode>
                <c:ptCount val="19"/>
                <c:pt idx="0">
                  <c:v>4.427744284333559</c:v>
                </c:pt>
                <c:pt idx="1">
                  <c:v>4.8262104629099625</c:v>
                </c:pt>
                <c:pt idx="2">
                  <c:v>4.585167086869216</c:v>
                </c:pt>
                <c:pt idx="3">
                  <c:v>5.4670894155860319</c:v>
                </c:pt>
                <c:pt idx="4">
                  <c:v>6.1268985915799528</c:v>
                </c:pt>
                <c:pt idx="5">
                  <c:v>6.3092885136239518</c:v>
                </c:pt>
                <c:pt idx="6">
                  <c:v>7.2070259007102679</c:v>
                </c:pt>
                <c:pt idx="7">
                  <c:v>9.00011615876282</c:v>
                </c:pt>
                <c:pt idx="8">
                  <c:v>8.4075897783607321</c:v>
                </c:pt>
                <c:pt idx="10">
                  <c:v>2.1350193955013119</c:v>
                </c:pt>
                <c:pt idx="11">
                  <c:v>2.0419480010865465</c:v>
                </c:pt>
                <c:pt idx="12">
                  <c:v>1.0780374534420241</c:v>
                </c:pt>
                <c:pt idx="13">
                  <c:v>1.2337581794653707</c:v>
                </c:pt>
                <c:pt idx="14">
                  <c:v>1.0318952158579928</c:v>
                </c:pt>
                <c:pt idx="15">
                  <c:v>0.9364163119965333</c:v>
                </c:pt>
                <c:pt idx="16">
                  <c:v>0.76769532206710744</c:v>
                </c:pt>
                <c:pt idx="17">
                  <c:v>0.63239439017122845</c:v>
                </c:pt>
                <c:pt idx="18">
                  <c:v>0.5129296868358052</c:v>
                </c:pt>
              </c:numCache>
            </c:numRef>
          </c:val>
        </c:ser>
        <c:ser>
          <c:idx val="4"/>
          <c:order val="4"/>
          <c:tx>
            <c:strRef>
              <c:f>'График 3.2.1.1'!$H$4</c:f>
              <c:strCache>
                <c:ptCount val="1"/>
                <c:pt idx="0">
                  <c:v>Страхование на случай болезни</c:v>
                </c:pt>
              </c:strCache>
            </c:strRef>
          </c:tx>
          <c:invertIfNegative val="0"/>
          <c:cat>
            <c:multiLvlStrRef>
              <c:f>'График 3.2.1.1'!$B$5:$C$23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Премии</c:v>
                  </c:pt>
                  <c:pt idx="10">
                    <c:v>Выплаты</c:v>
                  </c:pt>
                </c:lvl>
              </c:multiLvlStrCache>
            </c:multiLvlStrRef>
          </c:cat>
          <c:val>
            <c:numRef>
              <c:f>'График 3.2.1.1'!$H$5:$H$23</c:f>
              <c:numCache>
                <c:formatCode>0.0</c:formatCode>
                <c:ptCount val="19"/>
                <c:pt idx="0">
                  <c:v>7.6619844724694923</c:v>
                </c:pt>
                <c:pt idx="1">
                  <c:v>6.9618377002548621</c:v>
                </c:pt>
                <c:pt idx="2">
                  <c:v>13.446708660067481</c:v>
                </c:pt>
                <c:pt idx="3">
                  <c:v>9.481784646850139</c:v>
                </c:pt>
                <c:pt idx="4">
                  <c:v>8.1659660737039239</c:v>
                </c:pt>
                <c:pt idx="5">
                  <c:v>6.8184439094386429</c:v>
                </c:pt>
                <c:pt idx="6">
                  <c:v>14.797055987949905</c:v>
                </c:pt>
                <c:pt idx="7">
                  <c:v>11.030317778650661</c:v>
                </c:pt>
                <c:pt idx="8">
                  <c:v>8.5759574338587399</c:v>
                </c:pt>
                <c:pt idx="10">
                  <c:v>26.33599551332982</c:v>
                </c:pt>
                <c:pt idx="11">
                  <c:v>25.385068411921235</c:v>
                </c:pt>
                <c:pt idx="12">
                  <c:v>20.602129280190891</c:v>
                </c:pt>
                <c:pt idx="13">
                  <c:v>22.031450254860548</c:v>
                </c:pt>
                <c:pt idx="14">
                  <c:v>19.282657667142221</c:v>
                </c:pt>
                <c:pt idx="15">
                  <c:v>19.56616387352684</c:v>
                </c:pt>
                <c:pt idx="16">
                  <c:v>14.46938525593926</c:v>
                </c:pt>
                <c:pt idx="17">
                  <c:v>13.966953047454597</c:v>
                </c:pt>
                <c:pt idx="18">
                  <c:v>15.35590081682183</c:v>
                </c:pt>
              </c:numCache>
            </c:numRef>
          </c:val>
        </c:ser>
        <c:ser>
          <c:idx val="5"/>
          <c:order val="5"/>
          <c:tx>
            <c:strRef>
              <c:f>'График 3.2.1.1'!$I$4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invertIfNegative val="0"/>
          <c:cat>
            <c:multiLvlStrRef>
              <c:f>'График 3.2.1.1'!$B$5:$C$23</c:f>
              <c:multiLvlStrCache>
                <c:ptCount val="19"/>
                <c:lvl>
                  <c:pt idx="0">
                    <c:v>10.2010</c:v>
                  </c:pt>
                  <c:pt idx="1">
                    <c:v>01.2011</c:v>
                  </c:pt>
                  <c:pt idx="2">
                    <c:v>04.2011</c:v>
                  </c:pt>
                  <c:pt idx="3">
                    <c:v>07.2011</c:v>
                  </c:pt>
                  <c:pt idx="4">
                    <c:v>10.2011</c:v>
                  </c:pt>
                  <c:pt idx="5">
                    <c:v>01.2012</c:v>
                  </c:pt>
                  <c:pt idx="6">
                    <c:v>04.2012</c:v>
                  </c:pt>
                  <c:pt idx="7">
                    <c:v>07.2012</c:v>
                  </c:pt>
                  <c:pt idx="8">
                    <c:v>10.2012</c:v>
                  </c:pt>
                  <c:pt idx="10">
                    <c:v>10.2010</c:v>
                  </c:pt>
                  <c:pt idx="11">
                    <c:v>01.2011</c:v>
                  </c:pt>
                  <c:pt idx="12">
                    <c:v>04.2011</c:v>
                  </c:pt>
                  <c:pt idx="13">
                    <c:v>07.2011</c:v>
                  </c:pt>
                  <c:pt idx="14">
                    <c:v>10.2011</c:v>
                  </c:pt>
                  <c:pt idx="15">
                    <c:v>01.2012</c:v>
                  </c:pt>
                  <c:pt idx="16">
                    <c:v>04.2012</c:v>
                  </c:pt>
                  <c:pt idx="17">
                    <c:v>07.2012</c:v>
                  </c:pt>
                  <c:pt idx="18">
                    <c:v>10.2012</c:v>
                  </c:pt>
                </c:lvl>
                <c:lvl>
                  <c:pt idx="0">
                    <c:v>Премии</c:v>
                  </c:pt>
                  <c:pt idx="10">
                    <c:v>Выплаты</c:v>
                  </c:pt>
                </c:lvl>
              </c:multiLvlStrCache>
            </c:multiLvlStrRef>
          </c:cat>
          <c:val>
            <c:numRef>
              <c:f>'График 3.2.1.1'!$I$5:$I$23</c:f>
              <c:numCache>
                <c:formatCode>0.0</c:formatCode>
                <c:ptCount val="19"/>
                <c:pt idx="0">
                  <c:v>49.495916012337645</c:v>
                </c:pt>
                <c:pt idx="1">
                  <c:v>49.571357304068115</c:v>
                </c:pt>
                <c:pt idx="2">
                  <c:v>51.575453359285397</c:v>
                </c:pt>
                <c:pt idx="3">
                  <c:v>50.738952278654345</c:v>
                </c:pt>
                <c:pt idx="4">
                  <c:v>44.33399996934812</c:v>
                </c:pt>
                <c:pt idx="5">
                  <c:v>43.60629681534185</c:v>
                </c:pt>
                <c:pt idx="6">
                  <c:v>44.399181538072661</c:v>
                </c:pt>
                <c:pt idx="7">
                  <c:v>37.173894168427267</c:v>
                </c:pt>
                <c:pt idx="8">
                  <c:v>36.639092812938905</c:v>
                </c:pt>
                <c:pt idx="10">
                  <c:v>12.413719062339345</c:v>
                </c:pt>
                <c:pt idx="11">
                  <c:v>11.518043322698752</c:v>
                </c:pt>
                <c:pt idx="12">
                  <c:v>17.270747417280248</c:v>
                </c:pt>
                <c:pt idx="13">
                  <c:v>15.702418108784261</c:v>
                </c:pt>
                <c:pt idx="14">
                  <c:v>24.36299002687808</c:v>
                </c:pt>
                <c:pt idx="15">
                  <c:v>19.740138110290825</c:v>
                </c:pt>
                <c:pt idx="16">
                  <c:v>16.447816148257001</c:v>
                </c:pt>
                <c:pt idx="17">
                  <c:v>16.003816270869269</c:v>
                </c:pt>
                <c:pt idx="18">
                  <c:v>14.658104854674839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80064"/>
        <c:axId val="137481600"/>
      </c:barChart>
      <c:catAx>
        <c:axId val="13748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900"/>
            </a:pPr>
            <a:endParaRPr lang="ru-RU"/>
          </a:p>
        </c:txPr>
        <c:crossAx val="137481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48160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7480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4886633146760268E-2"/>
          <c:y val="0.78027867095391212"/>
          <c:w val="0.91633304873035459"/>
          <c:h val="0.1843515541264737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21945137157108"/>
          <c:y val="6.3025339386939064E-2"/>
          <c:w val="0.82294264339152123"/>
          <c:h val="0.4621858221708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3.2.1.2'!$B$5</c:f>
              <c:strCache>
                <c:ptCount val="1"/>
                <c:pt idx="0">
                  <c:v>Передано на перестрахование</c:v>
                </c:pt>
              </c:strCache>
            </c:strRef>
          </c:tx>
          <c:invertIfNegative val="0"/>
          <c:cat>
            <c:numRef>
              <c:f>'График 3.2.1.2'!$C$4:$K$4</c:f>
              <c:numCache>
                <c:formatCode>mm/yyyy</c:formatCode>
                <c:ptCount val="9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</c:numCache>
            </c:numRef>
          </c:cat>
          <c:val>
            <c:numRef>
              <c:f>'График 3.2.1.2'!$C$5:$K$5</c:f>
              <c:numCache>
                <c:formatCode>0%</c:formatCode>
                <c:ptCount val="9"/>
                <c:pt idx="0">
                  <c:v>0.17350195305233579</c:v>
                </c:pt>
                <c:pt idx="1">
                  <c:v>0.41250037014274515</c:v>
                </c:pt>
                <c:pt idx="2">
                  <c:v>0.31433270202211483</c:v>
                </c:pt>
                <c:pt idx="3">
                  <c:v>0.17650069325326884</c:v>
                </c:pt>
                <c:pt idx="4">
                  <c:v>0.30524247777851471</c:v>
                </c:pt>
                <c:pt idx="5">
                  <c:v>0.1980805120960005</c:v>
                </c:pt>
                <c:pt idx="6">
                  <c:v>0.26015493304581783</c:v>
                </c:pt>
                <c:pt idx="7">
                  <c:v>0.339527712689353</c:v>
                </c:pt>
                <c:pt idx="8">
                  <c:v>0.30898905861551601</c:v>
                </c:pt>
              </c:numCache>
            </c:numRef>
          </c:val>
        </c:ser>
        <c:ser>
          <c:idx val="1"/>
          <c:order val="1"/>
          <c:tx>
            <c:strRef>
              <c:f>'График 3.2.1.2'!$B$6</c:f>
              <c:strCache>
                <c:ptCount val="1"/>
                <c:pt idx="0">
                  <c:v>Передано на перестрахование нерезидентам</c:v>
                </c:pt>
              </c:strCache>
            </c:strRef>
          </c:tx>
          <c:invertIfNegative val="0"/>
          <c:cat>
            <c:numRef>
              <c:f>'График 3.2.1.2'!$C$4:$K$4</c:f>
              <c:numCache>
                <c:formatCode>mm/yyyy</c:formatCode>
                <c:ptCount val="9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</c:numCache>
            </c:numRef>
          </c:cat>
          <c:val>
            <c:numRef>
              <c:f>'График 3.2.1.2'!$C$6:$K$6</c:f>
              <c:numCache>
                <c:formatCode>0%</c:formatCode>
                <c:ptCount val="9"/>
                <c:pt idx="0">
                  <c:v>0.11396700555728753</c:v>
                </c:pt>
                <c:pt idx="1">
                  <c:v>0.3950336814790239</c:v>
                </c:pt>
                <c:pt idx="2">
                  <c:v>0.24444456535765277</c:v>
                </c:pt>
                <c:pt idx="3">
                  <c:v>0.10781277221277941</c:v>
                </c:pt>
                <c:pt idx="4">
                  <c:v>0.25607434691700826</c:v>
                </c:pt>
                <c:pt idx="5">
                  <c:v>0.15367496686027229</c:v>
                </c:pt>
                <c:pt idx="6">
                  <c:v>0.17611747092300428</c:v>
                </c:pt>
                <c:pt idx="7">
                  <c:v>0.315716418508591</c:v>
                </c:pt>
                <c:pt idx="8">
                  <c:v>0.25618641655898977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36864"/>
        <c:axId val="139238400"/>
      </c:barChart>
      <c:lineChart>
        <c:grouping val="standard"/>
        <c:varyColors val="0"/>
        <c:ser>
          <c:idx val="2"/>
          <c:order val="2"/>
          <c:tx>
            <c:strRef>
              <c:f>'График 3.2.1.2'!$B$7</c:f>
              <c:strCache>
                <c:ptCount val="1"/>
                <c:pt idx="0">
                  <c:v>Возмещение по рискам, полученное по договорам перестрахования от нерезидентов</c:v>
                </c:pt>
              </c:strCache>
            </c:strRef>
          </c:tx>
          <c:spPr>
            <a:ln w="50800"/>
          </c:spPr>
          <c:marker>
            <c:symbol val="square"/>
            <c:size val="4"/>
          </c:marker>
          <c:cat>
            <c:numRef>
              <c:f>'График 3.2.1.2'!$C$4:$K$4</c:f>
              <c:numCache>
                <c:formatCode>mm/yyyy</c:formatCode>
                <c:ptCount val="9"/>
                <c:pt idx="0">
                  <c:v>40940</c:v>
                </c:pt>
                <c:pt idx="1">
                  <c:v>40969</c:v>
                </c:pt>
                <c:pt idx="2">
                  <c:v>41000</c:v>
                </c:pt>
                <c:pt idx="3">
                  <c:v>41030</c:v>
                </c:pt>
                <c:pt idx="4">
                  <c:v>41061</c:v>
                </c:pt>
                <c:pt idx="5">
                  <c:v>41091</c:v>
                </c:pt>
                <c:pt idx="6">
                  <c:v>41122</c:v>
                </c:pt>
                <c:pt idx="7">
                  <c:v>41153</c:v>
                </c:pt>
                <c:pt idx="8">
                  <c:v>41183</c:v>
                </c:pt>
              </c:numCache>
            </c:numRef>
          </c:cat>
          <c:val>
            <c:numRef>
              <c:f>'График 3.2.1.2'!$C$7:$K$7</c:f>
              <c:numCache>
                <c:formatCode>0%</c:formatCode>
                <c:ptCount val="9"/>
                <c:pt idx="0">
                  <c:v>1.2776005299613329E-2</c:v>
                </c:pt>
                <c:pt idx="1">
                  <c:v>9.7475399637056773E-2</c:v>
                </c:pt>
                <c:pt idx="2">
                  <c:v>7.7591765311405089E-2</c:v>
                </c:pt>
                <c:pt idx="3">
                  <c:v>0.14810478115500159</c:v>
                </c:pt>
                <c:pt idx="4">
                  <c:v>0.12243513203300323</c:v>
                </c:pt>
                <c:pt idx="5">
                  <c:v>0.12678671787431289</c:v>
                </c:pt>
                <c:pt idx="6">
                  <c:v>0.11492536201698883</c:v>
                </c:pt>
                <c:pt idx="7">
                  <c:v>9.0664047974380269E-2</c:v>
                </c:pt>
                <c:pt idx="8">
                  <c:v>9.2647267397450106E-2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36864"/>
        <c:axId val="139238400"/>
      </c:lineChart>
      <c:dateAx>
        <c:axId val="1392368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9238400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3923840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39236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4962593516209476E-2"/>
          <c:y val="0.64706014689340308"/>
          <c:w val="0.97506234413965087"/>
          <c:h val="0.3193281722137674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54137727698427"/>
          <c:y val="6.1983471074380167E-2"/>
          <c:w val="0.83060330911487446"/>
          <c:h val="0.632231404958677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3.2.1.3'!$B$5</c:f>
              <c:strCache>
                <c:ptCount val="1"/>
                <c:pt idx="0">
                  <c:v>Казахстан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3.2.1.3'!$F$5:$J$5</c:f>
              <c:numCache>
                <c:formatCode>0.0%</c:formatCode>
                <c:ptCount val="5"/>
                <c:pt idx="0">
                  <c:v>0.13700000000000001</c:v>
                </c:pt>
                <c:pt idx="1">
                  <c:v>0.129</c:v>
                </c:pt>
                <c:pt idx="2">
                  <c:v>0.114</c:v>
                </c:pt>
                <c:pt idx="3">
                  <c:v>0.219</c:v>
                </c:pt>
                <c:pt idx="4">
                  <c:v>0.15334358167285059</c:v>
                </c:pt>
              </c:numCache>
            </c:numRef>
          </c:val>
        </c:ser>
        <c:ser>
          <c:idx val="1"/>
          <c:order val="1"/>
          <c:tx>
            <c:strRef>
              <c:f>'График 3.2.1.3'!$B$6</c:f>
              <c:strCache>
                <c:ptCount val="1"/>
                <c:pt idx="0">
                  <c:v>РФ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3.2.1.3'!$F$6:$J$6</c:f>
              <c:numCache>
                <c:formatCode>0.0%</c:formatCode>
                <c:ptCount val="5"/>
                <c:pt idx="0">
                  <c:v>0.34599999999999997</c:v>
                </c:pt>
                <c:pt idx="1">
                  <c:v>0.38500000000000001</c:v>
                </c:pt>
                <c:pt idx="2">
                  <c:v>0.29499999999999998</c:v>
                </c:pt>
                <c:pt idx="3">
                  <c:v>0.19700000000000001</c:v>
                </c:pt>
                <c:pt idx="4">
                  <c:v>0.19383644187669252</c:v>
                </c:pt>
              </c:numCache>
            </c:numRef>
          </c:val>
        </c:ser>
        <c:ser>
          <c:idx val="2"/>
          <c:order val="2"/>
          <c:tx>
            <c:strRef>
              <c:f>'График 3.2.1.3'!$B$7</c:f>
              <c:strCache>
                <c:ptCount val="1"/>
                <c:pt idx="0">
                  <c:v>Великобритания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3.2.1.3'!$F$7:$J$7</c:f>
              <c:numCache>
                <c:formatCode>0.0%</c:formatCode>
                <c:ptCount val="5"/>
                <c:pt idx="0">
                  <c:v>0.159</c:v>
                </c:pt>
                <c:pt idx="1">
                  <c:v>0.191</c:v>
                </c:pt>
                <c:pt idx="2">
                  <c:v>0.215</c:v>
                </c:pt>
                <c:pt idx="3">
                  <c:v>0.14099999999999999</c:v>
                </c:pt>
                <c:pt idx="4">
                  <c:v>0.21073387955343101</c:v>
                </c:pt>
              </c:numCache>
            </c:numRef>
          </c:val>
        </c:ser>
        <c:ser>
          <c:idx val="3"/>
          <c:order val="3"/>
          <c:tx>
            <c:strRef>
              <c:f>'График 3.2.1.3'!$B$8</c:f>
              <c:strCache>
                <c:ptCount val="1"/>
                <c:pt idx="0">
                  <c:v>Германия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3.2.1.3'!$F$8:$J$8</c:f>
              <c:numCache>
                <c:formatCode>0.0%</c:formatCode>
                <c:ptCount val="5"/>
                <c:pt idx="0">
                  <c:v>0.13500000000000001</c:v>
                </c:pt>
                <c:pt idx="1">
                  <c:v>7.8E-2</c:v>
                </c:pt>
                <c:pt idx="2">
                  <c:v>9.2999999999999999E-2</c:v>
                </c:pt>
                <c:pt idx="3">
                  <c:v>7.9000000000000001E-2</c:v>
                </c:pt>
                <c:pt idx="4">
                  <c:v>9.2318751388543646E-2</c:v>
                </c:pt>
              </c:numCache>
            </c:numRef>
          </c:val>
        </c:ser>
        <c:ser>
          <c:idx val="4"/>
          <c:order val="4"/>
          <c:tx>
            <c:strRef>
              <c:f>'График 3.2.1.3'!$B$9</c:f>
              <c:strCache>
                <c:ptCount val="1"/>
                <c:pt idx="0">
                  <c:v>Швейцария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3.2.1.3'!$F$9:$J$9</c:f>
              <c:numCache>
                <c:formatCode>0.0%</c:formatCode>
                <c:ptCount val="5"/>
                <c:pt idx="0">
                  <c:v>1.9E-2</c:v>
                </c:pt>
                <c:pt idx="1">
                  <c:v>2.5999999999999999E-2</c:v>
                </c:pt>
                <c:pt idx="2">
                  <c:v>2.8000000000000001E-2</c:v>
                </c:pt>
                <c:pt idx="3">
                  <c:v>3.2000000000000001E-2</c:v>
                </c:pt>
                <c:pt idx="4">
                  <c:v>5.5004521534283465E-2</c:v>
                </c:pt>
              </c:numCache>
            </c:numRef>
          </c:val>
        </c:ser>
        <c:ser>
          <c:idx val="5"/>
          <c:order val="5"/>
          <c:tx>
            <c:strRef>
              <c:f>'График 3.2.1.3'!$B$10</c:f>
              <c:strCache>
                <c:ptCount val="1"/>
                <c:pt idx="0">
                  <c:v>США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3.2.1.3'!$F$10:$J$10</c:f>
              <c:numCache>
                <c:formatCode>0.0%</c:formatCode>
                <c:ptCount val="5"/>
                <c:pt idx="0">
                  <c:v>1.2999999999999999E-2</c:v>
                </c:pt>
                <c:pt idx="1">
                  <c:v>4.5999999999999999E-2</c:v>
                </c:pt>
                <c:pt idx="2">
                  <c:v>5.1999999999999998E-2</c:v>
                </c:pt>
                <c:pt idx="3">
                  <c:v>4.3999999999999997E-2</c:v>
                </c:pt>
                <c:pt idx="4">
                  <c:v>4.493690716995806E-2</c:v>
                </c:pt>
              </c:numCache>
            </c:numRef>
          </c:val>
        </c:ser>
        <c:ser>
          <c:idx val="6"/>
          <c:order val="6"/>
          <c:tx>
            <c:strRef>
              <c:f>'График 3.2.1.3'!$B$11</c:f>
              <c:strCache>
                <c:ptCount val="1"/>
                <c:pt idx="0">
                  <c:v>Другие</c:v>
                </c:pt>
              </c:strCache>
            </c:strRef>
          </c:tx>
          <c:invertIfNegative val="0"/>
          <c:cat>
            <c:strRef>
              <c:f>'График 3.2.1.3'!$F$4:$J$4</c:f>
              <c:strCache>
                <c:ptCount val="5"/>
                <c:pt idx="0">
                  <c:v>01.2009</c:v>
                </c:pt>
                <c:pt idx="1">
                  <c:v>01.2010</c:v>
                </c:pt>
                <c:pt idx="2">
                  <c:v>01.2011</c:v>
                </c:pt>
                <c:pt idx="3">
                  <c:v>01.2012</c:v>
                </c:pt>
                <c:pt idx="4">
                  <c:v>01.2012</c:v>
                </c:pt>
              </c:strCache>
            </c:strRef>
          </c:cat>
          <c:val>
            <c:numRef>
              <c:f>'График 3.2.1.3'!$F$11:$J$11</c:f>
              <c:numCache>
                <c:formatCode>0.0%</c:formatCode>
                <c:ptCount val="5"/>
                <c:pt idx="0">
                  <c:v>0.191</c:v>
                </c:pt>
                <c:pt idx="1">
                  <c:v>0.14499999999999999</c:v>
                </c:pt>
                <c:pt idx="2">
                  <c:v>0.20300000000000001</c:v>
                </c:pt>
                <c:pt idx="3">
                  <c:v>0.28799999999999992</c:v>
                </c:pt>
                <c:pt idx="4">
                  <c:v>0.16300463124249301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959744"/>
        <c:axId val="140961280"/>
      </c:barChart>
      <c:catAx>
        <c:axId val="14095974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0961280"/>
        <c:crosses val="autoZero"/>
        <c:auto val="1"/>
        <c:lblAlgn val="ctr"/>
        <c:lblOffset val="100"/>
        <c:noMultiLvlLbl val="0"/>
      </c:catAx>
      <c:valAx>
        <c:axId val="14096128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crossAx val="140959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930811927197624"/>
          <c:y val="0.81404958677685946"/>
          <c:w val="0.83515683490383374"/>
          <c:h val="0.1735537190082644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2949747561873"/>
          <c:y val="5.4151720004583154E-2"/>
          <c:w val="0.78239702207774064"/>
          <c:h val="0.512636282710053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3.2.1.4'!$B$5</c:f>
              <c:strCache>
                <c:ptCount val="1"/>
                <c:pt idx="0">
                  <c:v>ГЦБ РК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3.2.1.4'!$C$5:$F$5</c:f>
              <c:numCache>
                <c:formatCode>0.0</c:formatCode>
                <c:ptCount val="4"/>
                <c:pt idx="0">
                  <c:v>17.28</c:v>
                </c:pt>
                <c:pt idx="1">
                  <c:v>18.37</c:v>
                </c:pt>
                <c:pt idx="2">
                  <c:v>18.09</c:v>
                </c:pt>
                <c:pt idx="3">
                  <c:v>18.329999999999998</c:v>
                </c:pt>
              </c:numCache>
            </c:numRef>
          </c:val>
        </c:ser>
        <c:ser>
          <c:idx val="1"/>
          <c:order val="1"/>
          <c:tx>
            <c:strRef>
              <c:f>'График 3.2.1.4'!$B$6</c:f>
              <c:strCache>
                <c:ptCount val="1"/>
                <c:pt idx="0">
                  <c:v>Вклады в банках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3.2.1.4'!$C$6:$F$6</c:f>
              <c:numCache>
                <c:formatCode>0.0</c:formatCode>
                <c:ptCount val="4"/>
                <c:pt idx="0">
                  <c:v>32.4</c:v>
                </c:pt>
                <c:pt idx="1">
                  <c:v>31.46</c:v>
                </c:pt>
                <c:pt idx="2">
                  <c:v>31.63</c:v>
                </c:pt>
                <c:pt idx="3">
                  <c:v>30.64</c:v>
                </c:pt>
              </c:numCache>
            </c:numRef>
          </c:val>
        </c:ser>
        <c:ser>
          <c:idx val="2"/>
          <c:order val="2"/>
          <c:tx>
            <c:strRef>
              <c:f>'График 3.2.1.4'!$B$7</c:f>
              <c:strCache>
                <c:ptCount val="1"/>
                <c:pt idx="0">
                  <c:v>НЦБ эмитентов РК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3.2.1.4'!$C$7:$F$7</c:f>
              <c:numCache>
                <c:formatCode>0.0</c:formatCode>
                <c:ptCount val="4"/>
                <c:pt idx="0">
                  <c:v>35.479999999999997</c:v>
                </c:pt>
                <c:pt idx="1">
                  <c:v>37.81</c:v>
                </c:pt>
                <c:pt idx="2">
                  <c:v>37.729999999999997</c:v>
                </c:pt>
                <c:pt idx="3">
                  <c:v>39.28</c:v>
                </c:pt>
              </c:numCache>
            </c:numRef>
          </c:val>
        </c:ser>
        <c:ser>
          <c:idx val="3"/>
          <c:order val="3"/>
          <c:tx>
            <c:strRef>
              <c:f>'График 3.2.1.4'!$B$8</c:f>
              <c:strCache>
                <c:ptCount val="1"/>
                <c:pt idx="0">
                  <c:v>Операции "Обратное РЕПО"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3.2.1.4'!$C$8:$F$8</c:f>
              <c:numCache>
                <c:formatCode>0.0</c:formatCode>
                <c:ptCount val="4"/>
                <c:pt idx="0">
                  <c:v>3.41</c:v>
                </c:pt>
                <c:pt idx="1">
                  <c:v>1.76</c:v>
                </c:pt>
                <c:pt idx="2">
                  <c:v>2.11</c:v>
                </c:pt>
                <c:pt idx="3">
                  <c:v>2.42</c:v>
                </c:pt>
              </c:numCache>
            </c:numRef>
          </c:val>
        </c:ser>
        <c:ser>
          <c:idx val="4"/>
          <c:order val="4"/>
          <c:tx>
            <c:strRef>
              <c:f>'График 3.2.1.4'!$B$9</c:f>
              <c:strCache>
                <c:ptCount val="1"/>
                <c:pt idx="0">
                  <c:v>ГЦБ иностранных эмитентов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3.2.1.4'!$C$9:$F$9</c:f>
              <c:numCache>
                <c:formatCode>0.0</c:formatCode>
                <c:ptCount val="4"/>
                <c:pt idx="0">
                  <c:v>2.5</c:v>
                </c:pt>
                <c:pt idx="1">
                  <c:v>2.29</c:v>
                </c:pt>
                <c:pt idx="2">
                  <c:v>2.59</c:v>
                </c:pt>
                <c:pt idx="3">
                  <c:v>2.4500000000000002</c:v>
                </c:pt>
              </c:numCache>
            </c:numRef>
          </c:val>
        </c:ser>
        <c:ser>
          <c:idx val="5"/>
          <c:order val="5"/>
          <c:tx>
            <c:strRef>
              <c:f>'График 3.2.1.4'!$B$10</c:f>
              <c:strCache>
                <c:ptCount val="1"/>
                <c:pt idx="0">
                  <c:v>НЦБ иностранных эмитентов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3.2.1.4'!$C$10:$F$10</c:f>
              <c:numCache>
                <c:formatCode>0.0</c:formatCode>
                <c:ptCount val="4"/>
                <c:pt idx="0">
                  <c:v>5.53</c:v>
                </c:pt>
                <c:pt idx="1">
                  <c:v>4.74</c:v>
                </c:pt>
                <c:pt idx="2">
                  <c:v>4.9000000000000004</c:v>
                </c:pt>
                <c:pt idx="3">
                  <c:v>3.88</c:v>
                </c:pt>
              </c:numCache>
            </c:numRef>
          </c:val>
        </c:ser>
        <c:ser>
          <c:idx val="6"/>
          <c:order val="6"/>
          <c:tx>
            <c:strRef>
              <c:f>'График 3.2.1.4'!$B$11</c:f>
              <c:strCache>
                <c:ptCount val="1"/>
                <c:pt idx="0">
                  <c:v>Ценные бумаги международных финансовых организаций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3.2.1.4'!$C$11:$F$11</c:f>
              <c:numCache>
                <c:formatCode>0.0</c:formatCode>
                <c:ptCount val="4"/>
                <c:pt idx="0">
                  <c:v>3.27</c:v>
                </c:pt>
                <c:pt idx="1">
                  <c:v>3.42</c:v>
                </c:pt>
                <c:pt idx="2">
                  <c:v>2.82</c:v>
                </c:pt>
                <c:pt idx="3">
                  <c:v>2.9</c:v>
                </c:pt>
              </c:numCache>
            </c:numRef>
          </c:val>
        </c:ser>
        <c:ser>
          <c:idx val="7"/>
          <c:order val="7"/>
          <c:tx>
            <c:strRef>
              <c:f>'График 3.2.1.4'!$B$12</c:f>
              <c:strCache>
                <c:ptCount val="1"/>
                <c:pt idx="0">
                  <c:v>Прочие финансовые инструменты</c:v>
                </c:pt>
              </c:strCache>
            </c:strRef>
          </c:tx>
          <c:invertIfNegative val="0"/>
          <c:cat>
            <c:numRef>
              <c:f>'График 3.2.1.4'!$C$4:$F$4</c:f>
              <c:numCache>
                <c:formatCode>mm/yyyy</c:formatCode>
                <c:ptCount val="4"/>
                <c:pt idx="0">
                  <c:v>40909</c:v>
                </c:pt>
                <c:pt idx="1">
                  <c:v>41000</c:v>
                </c:pt>
                <c:pt idx="2">
                  <c:v>41091</c:v>
                </c:pt>
                <c:pt idx="3">
                  <c:v>41183</c:v>
                </c:pt>
              </c:numCache>
            </c:numRef>
          </c:cat>
          <c:val>
            <c:numRef>
              <c:f>'График 3.2.1.4'!$C$12:$F$12</c:f>
              <c:numCache>
                <c:formatCode>0.0</c:formatCode>
                <c:ptCount val="4"/>
                <c:pt idx="0">
                  <c:v>0.13</c:v>
                </c:pt>
                <c:pt idx="1">
                  <c:v>0.15</c:v>
                </c:pt>
                <c:pt idx="2">
                  <c:v>0.13</c:v>
                </c:pt>
                <c:pt idx="3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41028352"/>
        <c:axId val="142676736"/>
      </c:barChart>
      <c:dateAx>
        <c:axId val="1410283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2676736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14267673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102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328443357783211"/>
          <c:y val="0.65824421766773733"/>
          <c:w val="0.83211186621232236"/>
          <c:h val="0.3357408302301562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535762877815"/>
          <c:y val="5.0000162760946487E-2"/>
          <c:w val="0.76041860051117072"/>
          <c:h val="0.48222362204724412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'График 3.2.1.5'!$B$5</c:f>
              <c:strCache>
                <c:ptCount val="1"/>
                <c:pt idx="0">
                  <c:v>Страховые премии, принятые по договорам страхования</c:v>
                </c:pt>
              </c:strCache>
            </c:strRef>
          </c:tx>
          <c:invertIfNegative val="0"/>
          <c:cat>
            <c:strRef>
              <c:f>'График 3.2.1.5'!$C$4:$H$4</c:f>
              <c:strCache>
                <c:ptCount val="6"/>
                <c:pt idx="0">
                  <c:v>10.2007</c:v>
                </c:pt>
                <c:pt idx="1">
                  <c:v>10.2008</c:v>
                </c:pt>
                <c:pt idx="2">
                  <c:v>10.2009</c:v>
                </c:pt>
                <c:pt idx="3">
                  <c:v>10.2010</c:v>
                </c:pt>
                <c:pt idx="4">
                  <c:v>10.2011</c:v>
                </c:pt>
                <c:pt idx="5">
                  <c:v>10.2012</c:v>
                </c:pt>
              </c:strCache>
            </c:strRef>
          </c:cat>
          <c:val>
            <c:numRef>
              <c:f>'График 3.2.1.5'!$C$5:$H$5</c:f>
              <c:numCache>
                <c:formatCode>#,##0</c:formatCode>
                <c:ptCount val="6"/>
                <c:pt idx="0">
                  <c:v>112747.20299999999</c:v>
                </c:pt>
                <c:pt idx="1">
                  <c:v>108832.656</c:v>
                </c:pt>
                <c:pt idx="2">
                  <c:v>83965.061000000002</c:v>
                </c:pt>
                <c:pt idx="3">
                  <c:v>106142.82799999999</c:v>
                </c:pt>
                <c:pt idx="4">
                  <c:v>121583.531</c:v>
                </c:pt>
                <c:pt idx="5">
                  <c:v>155313.679</c:v>
                </c:pt>
              </c:numCache>
            </c:numRef>
          </c:val>
        </c:ser>
        <c:ser>
          <c:idx val="0"/>
          <c:order val="1"/>
          <c:tx>
            <c:strRef>
              <c:f>'График 3.2.1.5'!$B$6</c:f>
              <c:strCache>
                <c:ptCount val="1"/>
                <c:pt idx="0">
                  <c:v>Расходы по выплате комиссионного вознаграждения по страховой деятельности</c:v>
                </c:pt>
              </c:strCache>
            </c:strRef>
          </c:tx>
          <c:invertIfNegative val="0"/>
          <c:cat>
            <c:strRef>
              <c:f>'График 3.2.1.5'!$C$4:$H$4</c:f>
              <c:strCache>
                <c:ptCount val="6"/>
                <c:pt idx="0">
                  <c:v>10.2007</c:v>
                </c:pt>
                <c:pt idx="1">
                  <c:v>10.2008</c:v>
                </c:pt>
                <c:pt idx="2">
                  <c:v>10.2009</c:v>
                </c:pt>
                <c:pt idx="3">
                  <c:v>10.2010</c:v>
                </c:pt>
                <c:pt idx="4">
                  <c:v>10.2011</c:v>
                </c:pt>
                <c:pt idx="5">
                  <c:v>10.2012</c:v>
                </c:pt>
              </c:strCache>
            </c:strRef>
          </c:cat>
          <c:val>
            <c:numRef>
              <c:f>'График 3.2.1.5'!$C$6:$H$6</c:f>
              <c:numCache>
                <c:formatCode>#,##0</c:formatCode>
                <c:ptCount val="6"/>
                <c:pt idx="0">
                  <c:v>13659.218999999999</c:v>
                </c:pt>
                <c:pt idx="1">
                  <c:v>10255.214</c:v>
                </c:pt>
                <c:pt idx="2">
                  <c:v>9789.5930000000008</c:v>
                </c:pt>
                <c:pt idx="3">
                  <c:v>8803.2009999999991</c:v>
                </c:pt>
                <c:pt idx="4">
                  <c:v>11028.713</c:v>
                </c:pt>
                <c:pt idx="5">
                  <c:v>20479.427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241728"/>
        <c:axId val="141247616"/>
      </c:barChart>
      <c:lineChart>
        <c:grouping val="standard"/>
        <c:varyColors val="0"/>
        <c:ser>
          <c:idx val="2"/>
          <c:order val="2"/>
          <c:tx>
            <c:strRef>
              <c:f>'График 3.2.1.5'!$B$7</c:f>
              <c:strCache>
                <c:ptCount val="1"/>
                <c:pt idx="0">
                  <c:v>Доля расходов по выплате комиссионного вознаграждения в совокупном объеме принятых страховых премий, % (правая ось)</c:v>
                </c:pt>
              </c:strCache>
            </c:strRef>
          </c:tx>
          <c:spPr>
            <a:ln w="50800"/>
          </c:spPr>
          <c:marker>
            <c:symbol val="triangle"/>
            <c:size val="5"/>
          </c:marker>
          <c:cat>
            <c:strRef>
              <c:f>'График 3.2.1.5'!$C$4:$H$4</c:f>
              <c:strCache>
                <c:ptCount val="6"/>
                <c:pt idx="0">
                  <c:v>10.2007</c:v>
                </c:pt>
                <c:pt idx="1">
                  <c:v>10.2008</c:v>
                </c:pt>
                <c:pt idx="2">
                  <c:v>10.2009</c:v>
                </c:pt>
                <c:pt idx="3">
                  <c:v>10.2010</c:v>
                </c:pt>
                <c:pt idx="4">
                  <c:v>10.2011</c:v>
                </c:pt>
                <c:pt idx="5">
                  <c:v>10.2012</c:v>
                </c:pt>
              </c:strCache>
            </c:strRef>
          </c:cat>
          <c:val>
            <c:numRef>
              <c:f>'График 3.2.1.5'!$C$7:$H$7</c:f>
              <c:numCache>
                <c:formatCode>0%</c:formatCode>
                <c:ptCount val="6"/>
                <c:pt idx="0">
                  <c:v>0.12114907187542381</c:v>
                </c:pt>
                <c:pt idx="1">
                  <c:v>9.4229199000711694E-2</c:v>
                </c:pt>
                <c:pt idx="2">
                  <c:v>0.1165912688374037</c:v>
                </c:pt>
                <c:pt idx="3">
                  <c:v>8.2937313484807471E-2</c:v>
                </c:pt>
                <c:pt idx="4">
                  <c:v>9.0708938203151873E-2</c:v>
                </c:pt>
                <c:pt idx="5">
                  <c:v>0.13185848878127471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49152"/>
        <c:axId val="141255040"/>
      </c:lineChart>
      <c:catAx>
        <c:axId val="14124172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1247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124761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1241728"/>
        <c:crosses val="autoZero"/>
        <c:crossBetween val="between"/>
      </c:valAx>
      <c:catAx>
        <c:axId val="141249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41255040"/>
        <c:crosses val="autoZero"/>
        <c:auto val="0"/>
        <c:lblAlgn val="ctr"/>
        <c:lblOffset val="100"/>
        <c:noMultiLvlLbl val="0"/>
      </c:catAx>
      <c:valAx>
        <c:axId val="14125504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124915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4.9479265091863518E-2"/>
          <c:y val="0.6555576552930884"/>
          <c:w val="0.9401065616797899"/>
          <c:h val="0.3022232720909886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5293020542973"/>
          <c:y val="6.3025339386939064E-2"/>
          <c:w val="0.72984761233204054"/>
          <c:h val="0.52941285085028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3.2.2.1'!$B$5</c:f>
              <c:strCache>
                <c:ptCount val="1"/>
                <c:pt idx="0">
                  <c:v>Население отчисляющее взносы в НПС</c:v>
                </c:pt>
              </c:strCache>
            </c:strRef>
          </c:tx>
          <c:invertIfNegative val="0"/>
          <c:cat>
            <c:numRef>
              <c:f>'График 3.2.2.1'!$C$4:$M$4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'График 3.2.2.1'!$C$5:$M$5</c:f>
              <c:numCache>
                <c:formatCode>General</c:formatCode>
                <c:ptCount val="11"/>
                <c:pt idx="0">
                  <c:v>2103200</c:v>
                </c:pt>
                <c:pt idx="1">
                  <c:v>2675130</c:v>
                </c:pt>
                <c:pt idx="2">
                  <c:v>2991684</c:v>
                </c:pt>
                <c:pt idx="3">
                  <c:v>3051934</c:v>
                </c:pt>
                <c:pt idx="4">
                  <c:v>3237006</c:v>
                </c:pt>
                <c:pt idx="5">
                  <c:v>3505761</c:v>
                </c:pt>
                <c:pt idx="6">
                  <c:v>3622084</c:v>
                </c:pt>
                <c:pt idx="7">
                  <c:v>3740354</c:v>
                </c:pt>
                <c:pt idx="8">
                  <c:v>3763632</c:v>
                </c:pt>
                <c:pt idx="9">
                  <c:v>3851688</c:v>
                </c:pt>
                <c:pt idx="10">
                  <c:v>3724860</c:v>
                </c:pt>
              </c:numCache>
            </c:numRef>
          </c:val>
        </c:ser>
        <c:ser>
          <c:idx val="1"/>
          <c:order val="1"/>
          <c:tx>
            <c:strRef>
              <c:f>'График 3.2.2.1'!$B$6</c:f>
              <c:strCache>
                <c:ptCount val="1"/>
                <c:pt idx="0">
                  <c:v>Население занятое в экономике</c:v>
                </c:pt>
              </c:strCache>
            </c:strRef>
          </c:tx>
          <c:invertIfNegative val="0"/>
          <c:cat>
            <c:numRef>
              <c:f>'График 3.2.2.1'!$C$4:$M$4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'График 3.2.2.1'!$C$6:$M$6</c:f>
              <c:numCache>
                <c:formatCode>General</c:formatCode>
                <c:ptCount val="11"/>
                <c:pt idx="0">
                  <c:v>6698826</c:v>
                </c:pt>
                <c:pt idx="1">
                  <c:v>6708930</c:v>
                </c:pt>
                <c:pt idx="2">
                  <c:v>6985200</c:v>
                </c:pt>
                <c:pt idx="3">
                  <c:v>7181800</c:v>
                </c:pt>
                <c:pt idx="4">
                  <c:v>7261000</c:v>
                </c:pt>
                <c:pt idx="5">
                  <c:v>7403500</c:v>
                </c:pt>
                <c:pt idx="6">
                  <c:v>7631100</c:v>
                </c:pt>
                <c:pt idx="7">
                  <c:v>7857200</c:v>
                </c:pt>
                <c:pt idx="8">
                  <c:v>7903400</c:v>
                </c:pt>
                <c:pt idx="9">
                  <c:v>8114200</c:v>
                </c:pt>
                <c:pt idx="10">
                  <c:v>8301600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294592"/>
        <c:axId val="143262464"/>
      </c:barChart>
      <c:lineChart>
        <c:grouping val="standard"/>
        <c:varyColors val="0"/>
        <c:ser>
          <c:idx val="2"/>
          <c:order val="2"/>
          <c:tx>
            <c:strRef>
              <c:f>'График 3.2.2.1'!$B$7</c:f>
              <c:strCache>
                <c:ptCount val="1"/>
                <c:pt idx="0">
                  <c:v>Доля отчисляющих взносы к занятым в экономике</c:v>
                </c:pt>
              </c:strCache>
            </c:strRef>
          </c:tx>
          <c:spPr>
            <a:ln w="50800"/>
          </c:spPr>
          <c:marker>
            <c:symbol val="square"/>
            <c:size val="4"/>
          </c:marker>
          <c:cat>
            <c:numRef>
              <c:f>'График 3.2.2.1'!$C$4:$M$4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'График 3.2.2.1'!$C$7:$M$7</c:f>
              <c:numCache>
                <c:formatCode>0.00</c:formatCode>
                <c:ptCount val="11"/>
                <c:pt idx="0">
                  <c:v>31.396546200782048</c:v>
                </c:pt>
                <c:pt idx="1">
                  <c:v>39.874167713778505</c:v>
                </c:pt>
                <c:pt idx="2">
                  <c:v>42.828895378800894</c:v>
                </c:pt>
                <c:pt idx="3">
                  <c:v>42.495391127572475</c:v>
                </c:pt>
                <c:pt idx="4">
                  <c:v>44.580718909241149</c:v>
                </c:pt>
                <c:pt idx="5">
                  <c:v>47.352752076720471</c:v>
                </c:pt>
                <c:pt idx="6">
                  <c:v>47.464769168271943</c:v>
                </c:pt>
                <c:pt idx="7">
                  <c:v>47.604159242478239</c:v>
                </c:pt>
                <c:pt idx="8">
                  <c:v>47.620416529594856</c:v>
                </c:pt>
                <c:pt idx="9">
                  <c:v>47.468487343176157</c:v>
                </c:pt>
                <c:pt idx="10">
                  <c:v>44.869181844463718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64768"/>
        <c:axId val="143278848"/>
      </c:lineChart>
      <c:catAx>
        <c:axId val="14129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3262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326246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млн. человек</a:t>
                </a:r>
              </a:p>
            </c:rich>
          </c:tx>
          <c:layout>
            <c:manualLayout>
              <c:xMode val="edge"/>
              <c:yMode val="edge"/>
              <c:x val="7.0251683655822086E-3"/>
              <c:y val="0.1680678376741368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1294592"/>
        <c:crosses val="autoZero"/>
        <c:crossBetween val="between"/>
        <c:dispUnits>
          <c:builtInUnit val="millions"/>
        </c:dispUnits>
      </c:valAx>
      <c:catAx>
        <c:axId val="14326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278848"/>
        <c:crosses val="autoZero"/>
        <c:auto val="1"/>
        <c:lblAlgn val="ctr"/>
        <c:lblOffset val="100"/>
        <c:noMultiLvlLbl val="0"/>
      </c:catAx>
      <c:valAx>
        <c:axId val="143278848"/>
        <c:scaling>
          <c:orientation val="minMax"/>
          <c:max val="10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0.94089483000671426"/>
              <c:y val="0.2857146061870471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3264768"/>
        <c:crosses val="max"/>
        <c:crossBetween val="between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26027397260273"/>
          <c:y val="4.4999999999999998E-2"/>
          <c:w val="0.76164383561643834"/>
          <c:h val="0.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'График 3.2.2.2'!$C$4</c:f>
              <c:strCache>
                <c:ptCount val="1"/>
                <c:pt idx="0">
                  <c:v>Накопление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ru-RU"/>
                      <a:t>43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5504620141662E-2"/>
                  <c:y val="-2.6162729658792579E-3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38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3.2.2.2'!$B$5:$B$6</c:f>
              <c:strCache>
                <c:ptCount val="2"/>
                <c:pt idx="0">
                  <c:v>Мужчины</c:v>
                </c:pt>
                <c:pt idx="1">
                  <c:v>Женщины</c:v>
                </c:pt>
              </c:strCache>
            </c:strRef>
          </c:cat>
          <c:val>
            <c:numRef>
              <c:f>'График 3.2.2.2'!$C$5:$C$6</c:f>
              <c:numCache>
                <c:formatCode>General</c:formatCode>
                <c:ptCount val="2"/>
                <c:pt idx="0">
                  <c:v>63</c:v>
                </c:pt>
                <c:pt idx="1">
                  <c:v>58</c:v>
                </c:pt>
              </c:numCache>
            </c:numRef>
          </c:val>
        </c:ser>
        <c:ser>
          <c:idx val="1"/>
          <c:order val="1"/>
          <c:tx>
            <c:strRef>
              <c:f>'График 3.2.2.2'!$D$4</c:f>
              <c:strCache>
                <c:ptCount val="1"/>
                <c:pt idx="0">
                  <c:v>Расходование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3.2.2.2'!$B$5:$B$6</c:f>
              <c:strCache>
                <c:ptCount val="2"/>
                <c:pt idx="0">
                  <c:v>Мужчины</c:v>
                </c:pt>
                <c:pt idx="1">
                  <c:v>Женщины</c:v>
                </c:pt>
              </c:strCache>
            </c:strRef>
          </c:cat>
          <c:val>
            <c:numRef>
              <c:f>'График 3.2.2.2'!$D$5:$D$6</c:f>
              <c:numCache>
                <c:formatCode>General</c:formatCode>
                <c:ptCount val="2"/>
                <c:pt idx="0">
                  <c:v>12</c:v>
                </c:pt>
                <c:pt idx="1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794496"/>
        <c:axId val="140813056"/>
      </c:barChart>
      <c:catAx>
        <c:axId val="1407944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/>
                  <a:t>58 лет
     </a:t>
                </a:r>
              </a:p>
            </c:rich>
          </c:tx>
          <c:layout>
            <c:manualLayout>
              <c:xMode val="edge"/>
              <c:yMode val="edge"/>
              <c:x val="0.51780821917808217"/>
              <c:y val="0.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081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813056"/>
        <c:scaling>
          <c:orientation val="minMax"/>
          <c:max val="100"/>
          <c:min val="20"/>
        </c:scaling>
        <c:delete val="0"/>
        <c:axPos val="b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63 года</a:t>
                </a:r>
              </a:p>
            </c:rich>
          </c:tx>
          <c:layout>
            <c:manualLayout>
              <c:xMode val="edge"/>
              <c:yMode val="edge"/>
              <c:x val="0.58630136986301373"/>
              <c:y val="0.395000000000000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40794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77554944947569"/>
          <c:y val="0.8850000527164803"/>
          <c:w val="0.55222017455745032"/>
          <c:h val="9.99999999999999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4" Type="http://schemas.openxmlformats.org/officeDocument/2006/relationships/chart" Target="../charts/chart5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9.xml"/><Relationship Id="rId1" Type="http://schemas.openxmlformats.org/officeDocument/2006/relationships/chart" Target="../charts/chart108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7.xml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19050</xdr:rowOff>
    </xdr:from>
    <xdr:to>
      <xdr:col>8</xdr:col>
      <xdr:colOff>361950</xdr:colOff>
      <xdr:row>32</xdr:row>
      <xdr:rowOff>19050</xdr:rowOff>
    </xdr:to>
    <xdr:graphicFrame macro="">
      <xdr:nvGraphicFramePr>
        <xdr:cNvPr id="2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19049</xdr:rowOff>
    </xdr:from>
    <xdr:to>
      <xdr:col>6</xdr:col>
      <xdr:colOff>9525</xdr:colOff>
      <xdr:row>33</xdr:row>
      <xdr:rowOff>180974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3</xdr:row>
      <xdr:rowOff>19050</xdr:rowOff>
    </xdr:from>
    <xdr:to>
      <xdr:col>13</xdr:col>
      <xdr:colOff>428625</xdr:colOff>
      <xdr:row>15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2</xdr:row>
      <xdr:rowOff>47625</xdr:rowOff>
    </xdr:from>
    <xdr:to>
      <xdr:col>14</xdr:col>
      <xdr:colOff>495300</xdr:colOff>
      <xdr:row>18</xdr:row>
      <xdr:rowOff>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9525</xdr:rowOff>
    </xdr:from>
    <xdr:to>
      <xdr:col>13</xdr:col>
      <xdr:colOff>9525</xdr:colOff>
      <xdr:row>18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11</xdr:row>
      <xdr:rowOff>152400</xdr:rowOff>
    </xdr:from>
    <xdr:to>
      <xdr:col>6</xdr:col>
      <xdr:colOff>542925</xdr:colOff>
      <xdr:row>31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533400</xdr:colOff>
      <xdr:row>0</xdr:row>
      <xdr:rowOff>142875</xdr:rowOff>
    </xdr:from>
    <xdr:to>
      <xdr:col>28</xdr:col>
      <xdr:colOff>323850</xdr:colOff>
      <xdr:row>1</xdr:row>
      <xdr:rowOff>0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48</xdr:row>
      <xdr:rowOff>0</xdr:rowOff>
    </xdr:from>
    <xdr:to>
      <xdr:col>11</xdr:col>
      <xdr:colOff>200025</xdr:colOff>
      <xdr:row>63</xdr:row>
      <xdr:rowOff>66675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47</xdr:row>
      <xdr:rowOff>152399</xdr:rowOff>
    </xdr:from>
    <xdr:to>
      <xdr:col>5</xdr:col>
      <xdr:colOff>762000</xdr:colOff>
      <xdr:row>67</xdr:row>
      <xdr:rowOff>57150</xdr:rowOff>
    </xdr:to>
    <xdr:graphicFrame macro="">
      <xdr:nvGraphicFramePr>
        <xdr:cNvPr id="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5</xdr:col>
      <xdr:colOff>28575</xdr:colOff>
      <xdr:row>28</xdr:row>
      <xdr:rowOff>57150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0</xdr:rowOff>
    </xdr:from>
    <xdr:to>
      <xdr:col>5</xdr:col>
      <xdr:colOff>171450</xdr:colOff>
      <xdr:row>28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9525</xdr:rowOff>
    </xdr:from>
    <xdr:to>
      <xdr:col>5</xdr:col>
      <xdr:colOff>285750</xdr:colOff>
      <xdr:row>24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17</xdr:row>
      <xdr:rowOff>19050</xdr:rowOff>
    </xdr:from>
    <xdr:to>
      <xdr:col>4</xdr:col>
      <xdr:colOff>514350</xdr:colOff>
      <xdr:row>34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11</xdr:row>
      <xdr:rowOff>33617</xdr:rowOff>
    </xdr:from>
    <xdr:to>
      <xdr:col>7</xdr:col>
      <xdr:colOff>593912</xdr:colOff>
      <xdr:row>32</xdr:row>
      <xdr:rowOff>179294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24</xdr:row>
      <xdr:rowOff>0</xdr:rowOff>
    </xdr:from>
    <xdr:to>
      <xdr:col>4</xdr:col>
      <xdr:colOff>95250</xdr:colOff>
      <xdr:row>24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9</xdr:row>
      <xdr:rowOff>19050</xdr:rowOff>
    </xdr:from>
    <xdr:to>
      <xdr:col>4</xdr:col>
      <xdr:colOff>95250</xdr:colOff>
      <xdr:row>22</xdr:row>
      <xdr:rowOff>152400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24</xdr:row>
      <xdr:rowOff>0</xdr:rowOff>
    </xdr:from>
    <xdr:to>
      <xdr:col>4</xdr:col>
      <xdr:colOff>95250</xdr:colOff>
      <xdr:row>24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0</xdr:rowOff>
    </xdr:from>
    <xdr:to>
      <xdr:col>5</xdr:col>
      <xdr:colOff>9525</xdr:colOff>
      <xdr:row>23</xdr:row>
      <xdr:rowOff>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33337</xdr:rowOff>
    </xdr:from>
    <xdr:to>
      <xdr:col>11</xdr:col>
      <xdr:colOff>190500</xdr:colOff>
      <xdr:row>14</xdr:row>
      <xdr:rowOff>185737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2</xdr:row>
      <xdr:rowOff>28575</xdr:rowOff>
    </xdr:from>
    <xdr:to>
      <xdr:col>15</xdr:col>
      <xdr:colOff>428625</xdr:colOff>
      <xdr:row>19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209550</xdr:colOff>
      <xdr:row>18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</xdr:row>
      <xdr:rowOff>47625</xdr:rowOff>
    </xdr:from>
    <xdr:to>
      <xdr:col>15</xdr:col>
      <xdr:colOff>257175</xdr:colOff>
      <xdr:row>17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19051</xdr:rowOff>
    </xdr:from>
    <xdr:to>
      <xdr:col>5</xdr:col>
      <xdr:colOff>323850</xdr:colOff>
      <xdr:row>39</xdr:row>
      <xdr:rowOff>76201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38100</xdr:rowOff>
    </xdr:from>
    <xdr:to>
      <xdr:col>14</xdr:col>
      <xdr:colOff>19050</xdr:colOff>
      <xdr:row>20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</xdr:row>
      <xdr:rowOff>42862</xdr:rowOff>
    </xdr:from>
    <xdr:to>
      <xdr:col>13</xdr:col>
      <xdr:colOff>409575</xdr:colOff>
      <xdr:row>13</xdr:row>
      <xdr:rowOff>133351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2</xdr:row>
      <xdr:rowOff>52386</xdr:rowOff>
    </xdr:from>
    <xdr:to>
      <xdr:col>14</xdr:col>
      <xdr:colOff>1171575</xdr:colOff>
      <xdr:row>17</xdr:row>
      <xdr:rowOff>180974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9527</xdr:rowOff>
    </xdr:from>
    <xdr:to>
      <xdr:col>5</xdr:col>
      <xdr:colOff>590550</xdr:colOff>
      <xdr:row>29</xdr:row>
      <xdr:rowOff>190501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47625</xdr:rowOff>
    </xdr:from>
    <xdr:to>
      <xdr:col>4</xdr:col>
      <xdr:colOff>200025</xdr:colOff>
      <xdr:row>24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16</xdr:row>
      <xdr:rowOff>28576</xdr:rowOff>
    </xdr:from>
    <xdr:to>
      <xdr:col>6</xdr:col>
      <xdr:colOff>561975</xdr:colOff>
      <xdr:row>34</xdr:row>
      <xdr:rowOff>28576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9</xdr:row>
      <xdr:rowOff>104775</xdr:rowOff>
    </xdr:from>
    <xdr:to>
      <xdr:col>5</xdr:col>
      <xdr:colOff>95250</xdr:colOff>
      <xdr:row>25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152400</xdr:rowOff>
    </xdr:from>
    <xdr:to>
      <xdr:col>6</xdr:col>
      <xdr:colOff>542925</xdr:colOff>
      <xdr:row>33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0</xdr:rowOff>
    </xdr:from>
    <xdr:to>
      <xdr:col>11</xdr:col>
      <xdr:colOff>590550</xdr:colOff>
      <xdr:row>20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0</xdr:row>
      <xdr:rowOff>0</xdr:rowOff>
    </xdr:from>
    <xdr:to>
      <xdr:col>4</xdr:col>
      <xdr:colOff>390525</xdr:colOff>
      <xdr:row>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12</xdr:row>
      <xdr:rowOff>85725</xdr:rowOff>
    </xdr:from>
    <xdr:to>
      <xdr:col>5</xdr:col>
      <xdr:colOff>219075</xdr:colOff>
      <xdr:row>31</xdr:row>
      <xdr:rowOff>47625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8</xdr:col>
      <xdr:colOff>200025</xdr:colOff>
      <xdr:row>35</xdr:row>
      <xdr:rowOff>180975</xdr:rowOff>
    </xdr:to>
    <xdr:graphicFrame macro="">
      <xdr:nvGraphicFramePr>
        <xdr:cNvPr id="2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20</xdr:row>
      <xdr:rowOff>0</xdr:rowOff>
    </xdr:from>
    <xdr:to>
      <xdr:col>20</xdr:col>
      <xdr:colOff>409575</xdr:colOff>
      <xdr:row>35</xdr:row>
      <xdr:rowOff>85725</xdr:rowOff>
    </xdr:to>
    <xdr:graphicFrame macro="">
      <xdr:nvGraphicFramePr>
        <xdr:cNvPr id="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19050</xdr:rowOff>
    </xdr:from>
    <xdr:to>
      <xdr:col>8</xdr:col>
      <xdr:colOff>590550</xdr:colOff>
      <xdr:row>37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19050</xdr:rowOff>
    </xdr:from>
    <xdr:to>
      <xdr:col>5</xdr:col>
      <xdr:colOff>933450</xdr:colOff>
      <xdr:row>40</xdr:row>
      <xdr:rowOff>142875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</xdr:row>
      <xdr:rowOff>123825</xdr:rowOff>
    </xdr:from>
    <xdr:to>
      <xdr:col>0</xdr:col>
      <xdr:colOff>552450</xdr:colOff>
      <xdr:row>1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552450</xdr:colOff>
      <xdr:row>1</xdr:row>
      <xdr:rowOff>123825</xdr:rowOff>
    </xdr:from>
    <xdr:to>
      <xdr:col>2</xdr:col>
      <xdr:colOff>323850</xdr:colOff>
      <xdr:row>1</xdr:row>
      <xdr:rowOff>123825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552450</xdr:colOff>
      <xdr:row>31</xdr:row>
      <xdr:rowOff>238125</xdr:rowOff>
    </xdr:from>
    <xdr:to>
      <xdr:col>3</xdr:col>
      <xdr:colOff>571500</xdr:colOff>
      <xdr:row>31</xdr:row>
      <xdr:rowOff>238125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16</xdr:row>
      <xdr:rowOff>47625</xdr:rowOff>
    </xdr:from>
    <xdr:to>
      <xdr:col>9</xdr:col>
      <xdr:colOff>238125</xdr:colOff>
      <xdr:row>41</xdr:row>
      <xdr:rowOff>104775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13</xdr:row>
      <xdr:rowOff>19050</xdr:rowOff>
    </xdr:from>
    <xdr:to>
      <xdr:col>9</xdr:col>
      <xdr:colOff>590550</xdr:colOff>
      <xdr:row>33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19050</xdr:rowOff>
    </xdr:from>
    <xdr:to>
      <xdr:col>8</xdr:col>
      <xdr:colOff>304800</xdr:colOff>
      <xdr:row>34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16</xdr:row>
      <xdr:rowOff>152400</xdr:rowOff>
    </xdr:from>
    <xdr:to>
      <xdr:col>9</xdr:col>
      <xdr:colOff>276225</xdr:colOff>
      <xdr:row>16</xdr:row>
      <xdr:rowOff>152400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6477000" y="291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7</xdr:col>
      <xdr:colOff>28575</xdr:colOff>
      <xdr:row>33</xdr:row>
      <xdr:rowOff>123825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28575</xdr:rowOff>
    </xdr:from>
    <xdr:to>
      <xdr:col>6</xdr:col>
      <xdr:colOff>457200</xdr:colOff>
      <xdr:row>31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4</xdr:row>
      <xdr:rowOff>0</xdr:rowOff>
    </xdr:from>
    <xdr:to>
      <xdr:col>15</xdr:col>
      <xdr:colOff>238125</xdr:colOff>
      <xdr:row>4</xdr:row>
      <xdr:rowOff>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409575</xdr:colOff>
      <xdr:row>4</xdr:row>
      <xdr:rowOff>0</xdr:rowOff>
    </xdr:from>
    <xdr:to>
      <xdr:col>11</xdr:col>
      <xdr:colOff>571500</xdr:colOff>
      <xdr:row>4</xdr:row>
      <xdr:rowOff>0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895350</xdr:colOff>
      <xdr:row>4</xdr:row>
      <xdr:rowOff>0</xdr:rowOff>
    </xdr:from>
    <xdr:to>
      <xdr:col>10</xdr:col>
      <xdr:colOff>809625</xdr:colOff>
      <xdr:row>4</xdr:row>
      <xdr:rowOff>0</xdr:rowOff>
    </xdr:to>
    <xdr:graphicFrame macro="">
      <xdr:nvGraphicFramePr>
        <xdr:cNvPr id="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57150</xdr:colOff>
      <xdr:row>9</xdr:row>
      <xdr:rowOff>85725</xdr:rowOff>
    </xdr:from>
    <xdr:to>
      <xdr:col>4</xdr:col>
      <xdr:colOff>942975</xdr:colOff>
      <xdr:row>25</xdr:row>
      <xdr:rowOff>581025</xdr:rowOff>
    </xdr:to>
    <xdr:graphicFrame macro="">
      <xdr:nvGraphicFramePr>
        <xdr:cNvPr id="5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28575</xdr:rowOff>
    </xdr:from>
    <xdr:to>
      <xdr:col>6</xdr:col>
      <xdr:colOff>428625</xdr:colOff>
      <xdr:row>37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123825</xdr:rowOff>
    </xdr:from>
    <xdr:to>
      <xdr:col>5</xdr:col>
      <xdr:colOff>923925</xdr:colOff>
      <xdr:row>44</xdr:row>
      <xdr:rowOff>142875</xdr:rowOff>
    </xdr:to>
    <xdr:graphicFrame macro="">
      <xdr:nvGraphicFramePr>
        <xdr:cNvPr id="2" name="Диаграмма 10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7</xdr:col>
      <xdr:colOff>85725</xdr:colOff>
      <xdr:row>35</xdr:row>
      <xdr:rowOff>114300</xdr:rowOff>
    </xdr:to>
    <xdr:graphicFrame macro="">
      <xdr:nvGraphicFramePr>
        <xdr:cNvPr id="2" name="Диаграмма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</xdr:row>
      <xdr:rowOff>28575</xdr:rowOff>
    </xdr:from>
    <xdr:to>
      <xdr:col>5</xdr:col>
      <xdr:colOff>609600</xdr:colOff>
      <xdr:row>27</xdr:row>
      <xdr:rowOff>66675</xdr:rowOff>
    </xdr:to>
    <xdr:graphicFrame macro="">
      <xdr:nvGraphicFramePr>
        <xdr:cNvPr id="2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7</xdr:col>
      <xdr:colOff>9526</xdr:colOff>
      <xdr:row>31</xdr:row>
      <xdr:rowOff>142875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0</xdr:rowOff>
    </xdr:from>
    <xdr:to>
      <xdr:col>6</xdr:col>
      <xdr:colOff>523875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219075</xdr:colOff>
      <xdr:row>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0</xdr:rowOff>
    </xdr:to>
    <xdr:graphicFrame macro="">
      <xdr:nvGraphicFramePr>
        <xdr:cNvPr id="4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190500</xdr:colOff>
      <xdr:row>0</xdr:row>
      <xdr:rowOff>0</xdr:rowOff>
    </xdr:from>
    <xdr:to>
      <xdr:col>6</xdr:col>
      <xdr:colOff>523875</xdr:colOff>
      <xdr:row>0</xdr:row>
      <xdr:rowOff>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219075</xdr:colOff>
      <xdr:row>0</xdr:row>
      <xdr:rowOff>0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771525</xdr:colOff>
      <xdr:row>16</xdr:row>
      <xdr:rowOff>9525</xdr:rowOff>
    </xdr:from>
    <xdr:to>
      <xdr:col>5</xdr:col>
      <xdr:colOff>409575</xdr:colOff>
      <xdr:row>35</xdr:row>
      <xdr:rowOff>485775</xdr:rowOff>
    </xdr:to>
    <xdr:graphicFrame macro="">
      <xdr:nvGraphicFramePr>
        <xdr:cNvPr id="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19050</xdr:rowOff>
    </xdr:from>
    <xdr:to>
      <xdr:col>6</xdr:col>
      <xdr:colOff>342900</xdr:colOff>
      <xdr:row>35</xdr:row>
      <xdr:rowOff>76200</xdr:rowOff>
    </xdr:to>
    <xdr:graphicFrame macro="">
      <xdr:nvGraphicFramePr>
        <xdr:cNvPr id="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0</xdr:rowOff>
    </xdr:from>
    <xdr:to>
      <xdr:col>5</xdr:col>
      <xdr:colOff>0</xdr:colOff>
      <xdr:row>1</xdr:row>
      <xdr:rowOff>0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409575</xdr:colOff>
      <xdr:row>1</xdr:row>
      <xdr:rowOff>0</xdr:rowOff>
    </xdr:from>
    <xdr:to>
      <xdr:col>13</xdr:col>
      <xdr:colOff>28575</xdr:colOff>
      <xdr:row>1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11</xdr:row>
      <xdr:rowOff>38100</xdr:rowOff>
    </xdr:from>
    <xdr:to>
      <xdr:col>9</xdr:col>
      <xdr:colOff>428625</xdr:colOff>
      <xdr:row>33</xdr:row>
      <xdr:rowOff>123825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40</xdr:row>
      <xdr:rowOff>0</xdr:rowOff>
    </xdr:from>
    <xdr:to>
      <xdr:col>10</xdr:col>
      <xdr:colOff>1295400</xdr:colOff>
      <xdr:row>40</xdr:row>
      <xdr:rowOff>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733425</xdr:colOff>
      <xdr:row>12</xdr:row>
      <xdr:rowOff>38100</xdr:rowOff>
    </xdr:from>
    <xdr:to>
      <xdr:col>5</xdr:col>
      <xdr:colOff>981075</xdr:colOff>
      <xdr:row>35</xdr:row>
      <xdr:rowOff>57150</xdr:rowOff>
    </xdr:to>
    <xdr:graphicFrame macro="">
      <xdr:nvGraphicFramePr>
        <xdr:cNvPr id="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19050</xdr:rowOff>
    </xdr:from>
    <xdr:to>
      <xdr:col>7</xdr:col>
      <xdr:colOff>171450</xdr:colOff>
      <xdr:row>30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104775</xdr:rowOff>
    </xdr:from>
    <xdr:to>
      <xdr:col>7</xdr:col>
      <xdr:colOff>85725</xdr:colOff>
      <xdr:row>25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200025</xdr:colOff>
      <xdr:row>10</xdr:row>
      <xdr:rowOff>171450</xdr:rowOff>
    </xdr:from>
    <xdr:to>
      <xdr:col>5</xdr:col>
      <xdr:colOff>342900</xdr:colOff>
      <xdr:row>20</xdr:row>
      <xdr:rowOff>152400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33850" y="2114550"/>
          <a:ext cx="13620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69696" mc:Ignorable="a14" a14:legacySpreadsheetColorIndex="55">
            <a:alpha val="39999"/>
          </a:srgbClr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352425</xdr:colOff>
      <xdr:row>10</xdr:row>
      <xdr:rowOff>171450</xdr:rowOff>
    </xdr:from>
    <xdr:to>
      <xdr:col>6</xdr:col>
      <xdr:colOff>371475</xdr:colOff>
      <xdr:row>20</xdr:row>
      <xdr:rowOff>152400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5505450" y="2114550"/>
          <a:ext cx="628650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9FF" mc:Ignorable="a14" a14:legacySpreadsheetColorIndex="46">
            <a:alpha val="30196"/>
          </a:srgbClr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485776</xdr:colOff>
      <xdr:row>10</xdr:row>
      <xdr:rowOff>171450</xdr:rowOff>
    </xdr:from>
    <xdr:to>
      <xdr:col>3</xdr:col>
      <xdr:colOff>190501</xdr:colOff>
      <xdr:row>20</xdr:row>
      <xdr:rowOff>142875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704976" y="2114550"/>
          <a:ext cx="2419350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99FF" mc:Ignorable="a14" a14:legacySpreadsheetColorIndex="46">
            <a:alpha val="30196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0</xdr:colOff>
      <xdr:row>26</xdr:row>
      <xdr:rowOff>180975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47625</xdr:rowOff>
    </xdr:from>
    <xdr:to>
      <xdr:col>5</xdr:col>
      <xdr:colOff>47625</xdr:colOff>
      <xdr:row>27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19050</xdr:rowOff>
    </xdr:from>
    <xdr:to>
      <xdr:col>9</xdr:col>
      <xdr:colOff>247650</xdr:colOff>
      <xdr:row>33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161925</xdr:rowOff>
    </xdr:from>
    <xdr:to>
      <xdr:col>8</xdr:col>
      <xdr:colOff>390525</xdr:colOff>
      <xdr:row>29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20</xdr:row>
      <xdr:rowOff>9525</xdr:rowOff>
    </xdr:from>
    <xdr:to>
      <xdr:col>7</xdr:col>
      <xdr:colOff>266700</xdr:colOff>
      <xdr:row>39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27</xdr:row>
      <xdr:rowOff>28575</xdr:rowOff>
    </xdr:from>
    <xdr:to>
      <xdr:col>6</xdr:col>
      <xdr:colOff>542925</xdr:colOff>
      <xdr:row>45</xdr:row>
      <xdr:rowOff>95250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13</xdr:row>
      <xdr:rowOff>23812</xdr:rowOff>
    </xdr:from>
    <xdr:to>
      <xdr:col>7</xdr:col>
      <xdr:colOff>47625</xdr:colOff>
      <xdr:row>30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0.8337</cdr:x>
      <cdr:y>0.75719</cdr:y>
    </cdr:from>
    <cdr:to>
      <cdr:x>0.99615</cdr:x>
      <cdr:y>0.86901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129335" y="2257428"/>
          <a:ext cx="804615" cy="333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Совокупные обязательства</a:t>
          </a:r>
          <a:endParaRPr lang="ru-RU" sz="800"/>
        </a:p>
      </cdr:txBody>
    </cdr:sp>
  </cdr:relSizeAnchor>
  <cdr:relSizeAnchor xmlns:cdr="http://schemas.openxmlformats.org/drawingml/2006/chartDrawing">
    <cdr:from>
      <cdr:x>0.04423</cdr:x>
      <cdr:y>0.73802</cdr:y>
    </cdr:from>
    <cdr:to>
      <cdr:x>0.18462</cdr:x>
      <cdr:y>0.8754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9075" y="2200275"/>
          <a:ext cx="695325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Вклады клиентов</a:t>
          </a:r>
          <a:endParaRPr lang="ru-RU" sz="800"/>
        </a:p>
      </cdr:txBody>
    </cdr:sp>
  </cdr:relSizeAnchor>
  <cdr:relSizeAnchor xmlns:cdr="http://schemas.openxmlformats.org/drawingml/2006/chartDrawing">
    <cdr:from>
      <cdr:x>0.16923</cdr:x>
      <cdr:y>0.74867</cdr:y>
    </cdr:from>
    <cdr:to>
      <cdr:x>0.32271</cdr:x>
      <cdr:y>0.86049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38200" y="2232025"/>
          <a:ext cx="760165" cy="333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Займы привлеченые</a:t>
          </a:r>
          <a:endParaRPr lang="ru-RU" sz="800"/>
        </a:p>
      </cdr:txBody>
    </cdr:sp>
  </cdr:relSizeAnchor>
  <cdr:relSizeAnchor xmlns:cdr="http://schemas.openxmlformats.org/drawingml/2006/chartDrawing">
    <cdr:from>
      <cdr:x>0.30256</cdr:x>
      <cdr:y>0.75506</cdr:y>
    </cdr:from>
    <cdr:to>
      <cdr:x>0.46501</cdr:x>
      <cdr:y>0.89776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498600" y="2251075"/>
          <a:ext cx="804615" cy="425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Субордини-рованный долг</a:t>
          </a:r>
          <a:endParaRPr lang="ru-RU" sz="800"/>
        </a:p>
      </cdr:txBody>
    </cdr:sp>
  </cdr:relSizeAnchor>
  <cdr:relSizeAnchor xmlns:cdr="http://schemas.openxmlformats.org/drawingml/2006/chartDrawing">
    <cdr:from>
      <cdr:x>0.44103</cdr:x>
      <cdr:y>0.75506</cdr:y>
    </cdr:from>
    <cdr:to>
      <cdr:x>0.60962</cdr:x>
      <cdr:y>0.86688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84401" y="2251075"/>
          <a:ext cx="835024" cy="333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Выпущенные в обращение ЦБ</a:t>
          </a:r>
          <a:endParaRPr lang="ru-RU" sz="800"/>
        </a:p>
      </cdr:txBody>
    </cdr:sp>
  </cdr:relSizeAnchor>
  <cdr:relSizeAnchor xmlns:cdr="http://schemas.openxmlformats.org/drawingml/2006/chartDrawing">
    <cdr:from>
      <cdr:x>0.71603</cdr:x>
      <cdr:y>0.75186</cdr:y>
    </cdr:from>
    <cdr:to>
      <cdr:x>0.85769</cdr:x>
      <cdr:y>0.90415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546475" y="2241549"/>
          <a:ext cx="701675" cy="454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Внешнее фондирова-ние</a:t>
          </a:r>
          <a:endParaRPr lang="ru-RU" sz="800"/>
        </a:p>
      </cdr:txBody>
    </cdr:sp>
  </cdr:relSizeAnchor>
  <cdr:relSizeAnchor xmlns:cdr="http://schemas.openxmlformats.org/drawingml/2006/chartDrawing">
    <cdr:from>
      <cdr:x>0.58141</cdr:x>
      <cdr:y>0.74867</cdr:y>
    </cdr:from>
    <cdr:to>
      <cdr:x>0.74231</cdr:x>
      <cdr:y>0.90415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879726" y="2232025"/>
          <a:ext cx="796924" cy="463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 baseline="0">
              <a:latin typeface="Times New Roman" pitchFamily="18" charset="0"/>
            </a:rPr>
            <a:t>Межбанковс-кие вклады и займы</a:t>
          </a:r>
          <a:endParaRPr lang="ru-RU" sz="8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3</xdr:col>
      <xdr:colOff>381000</xdr:colOff>
      <xdr:row>30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18</xdr:row>
      <xdr:rowOff>28575</xdr:rowOff>
    </xdr:from>
    <xdr:to>
      <xdr:col>7</xdr:col>
      <xdr:colOff>361950</xdr:colOff>
      <xdr:row>41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282054</xdr:colOff>
      <xdr:row>37</xdr:row>
      <xdr:rowOff>0</xdr:rowOff>
    </xdr:to>
    <xdr:graphicFrame macro="">
      <xdr:nvGraphicFramePr>
        <xdr:cNvPr id="2" name="Диаграмма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11</xdr:row>
      <xdr:rowOff>28575</xdr:rowOff>
    </xdr:from>
    <xdr:to>
      <xdr:col>8</xdr:col>
      <xdr:colOff>9526</xdr:colOff>
      <xdr:row>28</xdr:row>
      <xdr:rowOff>9525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14</xdr:row>
      <xdr:rowOff>66674</xdr:rowOff>
    </xdr:from>
    <xdr:to>
      <xdr:col>5</xdr:col>
      <xdr:colOff>47625</xdr:colOff>
      <xdr:row>39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314325</xdr:colOff>
      <xdr:row>34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19051</xdr:rowOff>
    </xdr:from>
    <xdr:to>
      <xdr:col>7</xdr:col>
      <xdr:colOff>466725</xdr:colOff>
      <xdr:row>28</xdr:row>
      <xdr:rowOff>152401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14286</xdr:rowOff>
    </xdr:from>
    <xdr:to>
      <xdr:col>6</xdr:col>
      <xdr:colOff>466725</xdr:colOff>
      <xdr:row>23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9525</xdr:colOff>
      <xdr:row>11</xdr:row>
      <xdr:rowOff>0</xdr:rowOff>
    </xdr:from>
    <xdr:to>
      <xdr:col>16</xdr:col>
      <xdr:colOff>95250</xdr:colOff>
      <xdr:row>23</xdr:row>
      <xdr:rowOff>119063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9683</xdr:colOff>
      <xdr:row>10</xdr:row>
      <xdr:rowOff>142877</xdr:rowOff>
    </xdr:from>
    <xdr:to>
      <xdr:col>5</xdr:col>
      <xdr:colOff>428624</xdr:colOff>
      <xdr:row>24</xdr:row>
      <xdr:rowOff>28575</xdr:rowOff>
    </xdr:to>
    <xdr:graphicFrame macro="">
      <xdr:nvGraphicFramePr>
        <xdr:cNvPr id="2" name="Диаграмма 1" descr="\sdc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28575</xdr:rowOff>
    </xdr:from>
    <xdr:to>
      <xdr:col>8</xdr:col>
      <xdr:colOff>9525</xdr:colOff>
      <xdr:row>30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0.06726</cdr:x>
      <cdr:y>0.90054</cdr:y>
    </cdr:from>
    <cdr:to>
      <cdr:x>0.97168</cdr:x>
      <cdr:y>0.97849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61950" y="3190875"/>
          <a:ext cx="48672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0.06726</cdr:x>
      <cdr:y>0.90054</cdr:y>
    </cdr:from>
    <cdr:to>
      <cdr:x>0.97168</cdr:x>
      <cdr:y>0.97849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361950" y="3190875"/>
          <a:ext cx="48672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0.2178</cdr:x>
      <cdr:y>0.60586</cdr:y>
    </cdr:from>
    <cdr:to>
      <cdr:x>0.25317</cdr:x>
      <cdr:y>0.69381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111900" y="1546578"/>
          <a:ext cx="180572" cy="2245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0.68649</cdr:x>
      <cdr:y>0.54071</cdr:y>
    </cdr:from>
    <cdr:to>
      <cdr:x>0.7276</cdr:x>
      <cdr:y>0.64179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04696" y="1380268"/>
          <a:ext cx="209895" cy="258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0.67049</cdr:x>
      <cdr:y>0.17448</cdr:y>
    </cdr:from>
    <cdr:to>
      <cdr:x>0.70426</cdr:x>
      <cdr:y>0.26243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423037" y="445384"/>
          <a:ext cx="172404" cy="2245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0.46519</cdr:x>
      <cdr:y>0.53856</cdr:y>
    </cdr:from>
    <cdr:to>
      <cdr:x>0.49896</cdr:x>
      <cdr:y>0.62651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374900" y="1374775"/>
          <a:ext cx="172404" cy="2245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 b="1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17</xdr:row>
      <xdr:rowOff>19050</xdr:rowOff>
    </xdr:from>
    <xdr:to>
      <xdr:col>6</xdr:col>
      <xdr:colOff>609600</xdr:colOff>
      <xdr:row>31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48</xdr:row>
      <xdr:rowOff>19050</xdr:rowOff>
    </xdr:from>
    <xdr:to>
      <xdr:col>6</xdr:col>
      <xdr:colOff>152400</xdr:colOff>
      <xdr:row>66</xdr:row>
      <xdr:rowOff>76200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34</xdr:row>
      <xdr:rowOff>9525</xdr:rowOff>
    </xdr:from>
    <xdr:to>
      <xdr:col>8</xdr:col>
      <xdr:colOff>781049</xdr:colOff>
      <xdr:row>52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26</xdr:row>
      <xdr:rowOff>0</xdr:rowOff>
    </xdr:from>
    <xdr:to>
      <xdr:col>6</xdr:col>
      <xdr:colOff>904875</xdr:colOff>
      <xdr:row>44</xdr:row>
      <xdr:rowOff>47625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5</xdr:col>
      <xdr:colOff>114300</xdr:colOff>
      <xdr:row>24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5</xdr:col>
      <xdr:colOff>342900</xdr:colOff>
      <xdr:row>28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19050</xdr:rowOff>
    </xdr:from>
    <xdr:to>
      <xdr:col>3</xdr:col>
      <xdr:colOff>866775</xdr:colOff>
      <xdr:row>33</xdr:row>
      <xdr:rowOff>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9525</xdr:rowOff>
    </xdr:from>
    <xdr:to>
      <xdr:col>4</xdr:col>
      <xdr:colOff>590550</xdr:colOff>
      <xdr:row>27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19050</xdr:rowOff>
    </xdr:from>
    <xdr:to>
      <xdr:col>5</xdr:col>
      <xdr:colOff>114300</xdr:colOff>
      <xdr:row>23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38099</xdr:rowOff>
    </xdr:from>
    <xdr:to>
      <xdr:col>5</xdr:col>
      <xdr:colOff>247649</xdr:colOff>
      <xdr:row>30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5</xdr:col>
      <xdr:colOff>9525</xdr:colOff>
      <xdr:row>20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647701</xdr:colOff>
      <xdr:row>10</xdr:row>
      <xdr:rowOff>9525</xdr:rowOff>
    </xdr:from>
    <xdr:to>
      <xdr:col>4</xdr:col>
      <xdr:colOff>590551</xdr:colOff>
      <xdr:row>23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23131</xdr:rowOff>
    </xdr:from>
    <xdr:to>
      <xdr:col>18</xdr:col>
      <xdr:colOff>59872</xdr:colOff>
      <xdr:row>25</xdr:row>
      <xdr:rowOff>80281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28575</xdr:rowOff>
    </xdr:from>
    <xdr:to>
      <xdr:col>6</xdr:col>
      <xdr:colOff>19050</xdr:colOff>
      <xdr:row>32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17</xdr:row>
      <xdr:rowOff>19050</xdr:rowOff>
    </xdr:from>
    <xdr:to>
      <xdr:col>7</xdr:col>
      <xdr:colOff>9526</xdr:colOff>
      <xdr:row>33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5</xdr:col>
      <xdr:colOff>790575</xdr:colOff>
      <xdr:row>22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11</xdr:row>
      <xdr:rowOff>28574</xdr:rowOff>
    </xdr:from>
    <xdr:to>
      <xdr:col>5</xdr:col>
      <xdr:colOff>104775</xdr:colOff>
      <xdr:row>21</xdr:row>
      <xdr:rowOff>152399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257175</xdr:colOff>
      <xdr:row>11</xdr:row>
      <xdr:rowOff>19050</xdr:rowOff>
    </xdr:from>
    <xdr:to>
      <xdr:col>9</xdr:col>
      <xdr:colOff>266700</xdr:colOff>
      <xdr:row>21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28575</xdr:rowOff>
    </xdr:from>
    <xdr:to>
      <xdr:col>6</xdr:col>
      <xdr:colOff>9525</xdr:colOff>
      <xdr:row>24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28574</xdr:rowOff>
    </xdr:from>
    <xdr:to>
      <xdr:col>4</xdr:col>
      <xdr:colOff>390525</xdr:colOff>
      <xdr:row>20</xdr:row>
      <xdr:rowOff>152399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10</xdr:row>
      <xdr:rowOff>9525</xdr:rowOff>
    </xdr:from>
    <xdr:to>
      <xdr:col>8</xdr:col>
      <xdr:colOff>323850</xdr:colOff>
      <xdr:row>21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16</xdr:row>
      <xdr:rowOff>19050</xdr:rowOff>
    </xdr:from>
    <xdr:to>
      <xdr:col>3</xdr:col>
      <xdr:colOff>571500</xdr:colOff>
      <xdr:row>32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3</xdr:row>
      <xdr:rowOff>0</xdr:rowOff>
    </xdr:from>
    <xdr:to>
      <xdr:col>19</xdr:col>
      <xdr:colOff>238125</xdr:colOff>
      <xdr:row>17</xdr:row>
      <xdr:rowOff>133350</xdr:rowOff>
    </xdr:to>
    <xdr:graphicFrame macro="">
      <xdr:nvGraphicFramePr>
        <xdr:cNvPr id="2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133350</xdr:rowOff>
    </xdr:from>
    <xdr:to>
      <xdr:col>4</xdr:col>
      <xdr:colOff>590550</xdr:colOff>
      <xdr:row>29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19050</xdr:rowOff>
    </xdr:from>
    <xdr:to>
      <xdr:col>7</xdr:col>
      <xdr:colOff>85725</xdr:colOff>
      <xdr:row>34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64</xdr:row>
      <xdr:rowOff>0</xdr:rowOff>
    </xdr:from>
    <xdr:to>
      <xdr:col>6</xdr:col>
      <xdr:colOff>9525</xdr:colOff>
      <xdr:row>64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64</xdr:row>
      <xdr:rowOff>0</xdr:rowOff>
    </xdr:from>
    <xdr:to>
      <xdr:col>9</xdr:col>
      <xdr:colOff>0</xdr:colOff>
      <xdr:row>64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11</xdr:row>
      <xdr:rowOff>38100</xdr:rowOff>
    </xdr:from>
    <xdr:to>
      <xdr:col>4</xdr:col>
      <xdr:colOff>523875</xdr:colOff>
      <xdr:row>26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15</xdr:row>
      <xdr:rowOff>9524</xdr:rowOff>
    </xdr:from>
    <xdr:to>
      <xdr:col>2</xdr:col>
      <xdr:colOff>504824</xdr:colOff>
      <xdr:row>30</xdr:row>
      <xdr:rowOff>161924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</xdr:colOff>
      <xdr:row>15</xdr:row>
      <xdr:rowOff>9525</xdr:rowOff>
    </xdr:from>
    <xdr:to>
      <xdr:col>9</xdr:col>
      <xdr:colOff>523874</xdr:colOff>
      <xdr:row>30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114300</xdr:rowOff>
    </xdr:from>
    <xdr:to>
      <xdr:col>5</xdr:col>
      <xdr:colOff>152400</xdr:colOff>
      <xdr:row>25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</xdr:row>
      <xdr:rowOff>28575</xdr:rowOff>
    </xdr:from>
    <xdr:to>
      <xdr:col>4</xdr:col>
      <xdr:colOff>590549</xdr:colOff>
      <xdr:row>23</xdr:row>
      <xdr:rowOff>19050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FS_NAT~1\LOCALS~1\Temp\notes6030C8\&#1042;&#1103;&#1079;&#1082;&#1086;&#1089;&#1090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FS_NAT~1\LOCALS~1\Temp\notes6030C8\&#1042;&#1103;&#1079;&#1082;&#1086;&#1089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FS_NAT~1/LOCALS~1/Temp/notes6030C8/&#1042;&#1103;&#1079;&#1082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FS_NAT~1\LOCALS~1\Temp\notes6030C8\&#1042;&#1103;&#1079;&#1082;&#1086;&#1089;&#1090;&#110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~1\FS_NAT~1\LOCALS~1\Temp\notes6030C8\&#1042;&#1103;&#1079;&#1082;&#1086;&#1089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3;&#1045;&#1058;/&#1054;&#1090;&#1095;&#1077;&#1090;%20&#1086;%20&#1092;&#1080;&#1085;&#1089;&#1090;&#1072;&#1073;_2008/KASE-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58;&#1063;&#1045;&#1058;\&#1054;&#1090;&#1095;&#1077;&#1090;%20&#1086;%20&#1092;&#1080;&#1085;&#1089;&#1090;&#1072;&#1073;_2008\KASE-bas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4;&#1058;&#1063;&#1045;&#1058;\&#1054;&#1090;&#1095;&#1077;&#1090;%20&#1086;%20&#1092;&#1080;&#1085;&#1089;&#1090;&#1072;&#1073;_2008\KASE-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sell_last"/>
      <sheetName val="usd_tod_buy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5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7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58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9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60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61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6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1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49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0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zoomScaleNormal="100" workbookViewId="0">
      <selection activeCell="B143" sqref="B143"/>
    </sheetView>
  </sheetViews>
  <sheetFormatPr defaultRowHeight="15"/>
  <cols>
    <col min="1" max="1" width="4.85546875" style="786" customWidth="1"/>
    <col min="2" max="2" width="16.42578125" style="786" customWidth="1"/>
    <col min="3" max="3" width="100.85546875" style="786" bestFit="1" customWidth="1"/>
    <col min="4" max="16384" width="9.140625" style="786"/>
  </cols>
  <sheetData>
    <row r="1" spans="1:3">
      <c r="A1" s="565"/>
      <c r="B1" s="442"/>
      <c r="C1" s="565" t="s">
        <v>863</v>
      </c>
    </row>
    <row r="2" spans="1:3">
      <c r="A2" s="565"/>
      <c r="B2" s="574" t="s">
        <v>864</v>
      </c>
      <c r="C2" s="574" t="s">
        <v>865</v>
      </c>
    </row>
    <row r="3" spans="1:3">
      <c r="A3" s="565"/>
      <c r="B3" s="572">
        <v>2.1</v>
      </c>
      <c r="C3" s="575" t="s">
        <v>866</v>
      </c>
    </row>
    <row r="4" spans="1:3">
      <c r="A4" s="442"/>
      <c r="B4" s="787" t="s">
        <v>892</v>
      </c>
      <c r="C4" s="584" t="s">
        <v>893</v>
      </c>
    </row>
    <row r="5" spans="1:3">
      <c r="A5" s="442"/>
      <c r="B5" s="787" t="s">
        <v>894</v>
      </c>
      <c r="C5" s="584" t="s">
        <v>11</v>
      </c>
    </row>
    <row r="6" spans="1:3" ht="18" customHeight="1">
      <c r="A6" s="442"/>
      <c r="B6" s="787" t="s">
        <v>899</v>
      </c>
      <c r="C6" s="585" t="s">
        <v>1097</v>
      </c>
    </row>
    <row r="7" spans="1:3">
      <c r="A7" s="442"/>
      <c r="B7" s="787" t="s">
        <v>900</v>
      </c>
      <c r="C7" s="586" t="s">
        <v>867</v>
      </c>
    </row>
    <row r="8" spans="1:3">
      <c r="A8" s="442"/>
      <c r="B8" s="787" t="s">
        <v>901</v>
      </c>
      <c r="C8" s="587" t="s">
        <v>902</v>
      </c>
    </row>
    <row r="9" spans="1:3">
      <c r="A9" s="442"/>
      <c r="B9" s="787" t="s">
        <v>903</v>
      </c>
      <c r="C9" s="587" t="s">
        <v>38</v>
      </c>
    </row>
    <row r="10" spans="1:3">
      <c r="A10" s="442"/>
      <c r="B10" s="787" t="s">
        <v>904</v>
      </c>
      <c r="C10" s="584" t="s">
        <v>44</v>
      </c>
    </row>
    <row r="11" spans="1:3">
      <c r="A11" s="442"/>
      <c r="B11" s="787" t="s">
        <v>906</v>
      </c>
      <c r="C11" s="587" t="s">
        <v>905</v>
      </c>
    </row>
    <row r="12" spans="1:3">
      <c r="A12" s="442"/>
      <c r="B12" s="787" t="s">
        <v>907</v>
      </c>
      <c r="C12" s="587" t="s">
        <v>58</v>
      </c>
    </row>
    <row r="13" spans="1:3">
      <c r="A13" s="442"/>
      <c r="B13" s="787" t="s">
        <v>908</v>
      </c>
      <c r="C13" s="587" t="s">
        <v>868</v>
      </c>
    </row>
    <row r="14" spans="1:3">
      <c r="A14" s="442"/>
      <c r="B14" s="787" t="s">
        <v>909</v>
      </c>
      <c r="C14" s="584" t="s">
        <v>952</v>
      </c>
    </row>
    <row r="15" spans="1:3">
      <c r="A15" s="442"/>
      <c r="B15" s="787" t="s">
        <v>910</v>
      </c>
      <c r="C15" s="587" t="s">
        <v>1098</v>
      </c>
    </row>
    <row r="16" spans="1:3">
      <c r="A16" s="442"/>
      <c r="B16" s="787" t="s">
        <v>953</v>
      </c>
      <c r="C16" s="587" t="s">
        <v>83</v>
      </c>
    </row>
    <row r="17" spans="1:3">
      <c r="A17" s="442"/>
      <c r="B17" s="787" t="s">
        <v>954</v>
      </c>
      <c r="C17" s="587" t="s">
        <v>87</v>
      </c>
    </row>
    <row r="18" spans="1:3">
      <c r="A18" s="442"/>
      <c r="B18" s="787" t="s">
        <v>869</v>
      </c>
      <c r="C18" s="588" t="s">
        <v>955</v>
      </c>
    </row>
    <row r="19" spans="1:3">
      <c r="B19" s="788"/>
      <c r="C19" s="567"/>
    </row>
    <row r="20" spans="1:3">
      <c r="B20" s="573">
        <v>2.2000000000000002</v>
      </c>
      <c r="C20" s="575" t="s">
        <v>956</v>
      </c>
    </row>
    <row r="21" spans="1:3">
      <c r="B21" s="787" t="s">
        <v>871</v>
      </c>
      <c r="C21" s="589" t="s">
        <v>91</v>
      </c>
    </row>
    <row r="22" spans="1:3">
      <c r="B22" s="787" t="s">
        <v>872</v>
      </c>
      <c r="C22" s="589" t="s">
        <v>99</v>
      </c>
    </row>
    <row r="23" spans="1:3">
      <c r="B23" s="787" t="s">
        <v>873</v>
      </c>
      <c r="C23" s="589" t="s">
        <v>108</v>
      </c>
    </row>
    <row r="24" spans="1:3">
      <c r="B24" s="787" t="s">
        <v>874</v>
      </c>
      <c r="C24" s="590" t="s">
        <v>957</v>
      </c>
    </row>
    <row r="25" spans="1:3">
      <c r="B25" s="787" t="s">
        <v>875</v>
      </c>
      <c r="C25" s="590" t="s">
        <v>122</v>
      </c>
    </row>
    <row r="26" spans="1:3">
      <c r="B26" s="787" t="s">
        <v>878</v>
      </c>
      <c r="C26" s="584" t="s">
        <v>127</v>
      </c>
    </row>
    <row r="27" spans="1:3">
      <c r="B27" s="787" t="s">
        <v>876</v>
      </c>
      <c r="C27" s="591" t="s">
        <v>133</v>
      </c>
    </row>
    <row r="28" spans="1:3">
      <c r="B28" s="787" t="s">
        <v>877</v>
      </c>
      <c r="C28" s="591" t="s">
        <v>958</v>
      </c>
    </row>
    <row r="29" spans="1:3">
      <c r="B29" s="787" t="s">
        <v>870</v>
      </c>
      <c r="C29" s="592" t="s">
        <v>531</v>
      </c>
    </row>
    <row r="30" spans="1:3">
      <c r="A30" s="442"/>
      <c r="B30" s="787" t="s">
        <v>959</v>
      </c>
      <c r="C30" s="584" t="s">
        <v>1251</v>
      </c>
    </row>
    <row r="31" spans="1:3">
      <c r="A31" s="442"/>
      <c r="B31" s="787" t="s">
        <v>960</v>
      </c>
      <c r="C31" s="584" t="s">
        <v>1252</v>
      </c>
    </row>
    <row r="32" spans="1:3">
      <c r="A32" s="566"/>
      <c r="B32" s="583"/>
      <c r="C32" s="578"/>
    </row>
    <row r="33" spans="1:3">
      <c r="A33" s="566"/>
      <c r="B33" s="573">
        <v>2.2999999999999998</v>
      </c>
      <c r="C33" s="575" t="s">
        <v>879</v>
      </c>
    </row>
    <row r="34" spans="1:3">
      <c r="A34" s="566"/>
      <c r="B34" s="787" t="s">
        <v>961</v>
      </c>
      <c r="C34" s="594" t="s">
        <v>160</v>
      </c>
    </row>
    <row r="35" spans="1:3">
      <c r="A35" s="566"/>
      <c r="B35" s="787" t="s">
        <v>962</v>
      </c>
      <c r="C35" s="594" t="s">
        <v>164</v>
      </c>
    </row>
    <row r="36" spans="1:3">
      <c r="A36" s="566"/>
      <c r="B36" s="787" t="s">
        <v>963</v>
      </c>
      <c r="C36" s="594" t="s">
        <v>167</v>
      </c>
    </row>
    <row r="37" spans="1:3">
      <c r="A37" s="566"/>
      <c r="B37" s="787" t="s">
        <v>964</v>
      </c>
      <c r="C37" s="594" t="s">
        <v>171</v>
      </c>
    </row>
    <row r="38" spans="1:3">
      <c r="A38" s="566"/>
      <c r="B38" s="787" t="s">
        <v>965</v>
      </c>
      <c r="C38" s="594" t="s">
        <v>122</v>
      </c>
    </row>
    <row r="39" spans="1:3">
      <c r="A39" s="566"/>
      <c r="B39" s="787" t="s">
        <v>966</v>
      </c>
      <c r="C39" s="593" t="s">
        <v>178</v>
      </c>
    </row>
    <row r="40" spans="1:3">
      <c r="A40" s="566"/>
      <c r="B40" s="787" t="s">
        <v>967</v>
      </c>
      <c r="C40" s="593" t="s">
        <v>184</v>
      </c>
    </row>
    <row r="41" spans="1:3">
      <c r="A41" s="566"/>
      <c r="B41" s="787" t="s">
        <v>968</v>
      </c>
      <c r="C41" s="593" t="s">
        <v>186</v>
      </c>
    </row>
    <row r="42" spans="1:3">
      <c r="A42" s="566"/>
      <c r="B42" s="787" t="s">
        <v>969</v>
      </c>
      <c r="C42" s="593" t="s">
        <v>189</v>
      </c>
    </row>
    <row r="43" spans="1:3">
      <c r="A43" s="566"/>
      <c r="B43" s="787" t="s">
        <v>970</v>
      </c>
      <c r="C43" s="593" t="s">
        <v>190</v>
      </c>
    </row>
    <row r="44" spans="1:3">
      <c r="A44" s="566"/>
      <c r="B44" s="787" t="s">
        <v>971</v>
      </c>
      <c r="C44" s="593" t="s">
        <v>198</v>
      </c>
    </row>
    <row r="45" spans="1:3">
      <c r="A45" s="566"/>
      <c r="B45" s="787" t="s">
        <v>972</v>
      </c>
      <c r="C45" s="593" t="s">
        <v>200</v>
      </c>
    </row>
    <row r="46" spans="1:3">
      <c r="A46" s="566"/>
      <c r="B46" s="568"/>
      <c r="C46" s="571"/>
    </row>
    <row r="47" spans="1:3">
      <c r="A47" s="566"/>
      <c r="B47" s="574" t="s">
        <v>880</v>
      </c>
      <c r="C47" s="574" t="s">
        <v>881</v>
      </c>
    </row>
    <row r="48" spans="1:3">
      <c r="A48" s="566"/>
      <c r="B48" s="582">
        <v>3.1</v>
      </c>
      <c r="C48" s="582" t="s">
        <v>882</v>
      </c>
    </row>
    <row r="49" spans="1:3">
      <c r="A49" s="566"/>
      <c r="B49" s="613" t="s">
        <v>1100</v>
      </c>
      <c r="C49" s="575" t="s">
        <v>973</v>
      </c>
    </row>
    <row r="50" spans="1:3">
      <c r="A50" s="566"/>
      <c r="B50" s="787" t="s">
        <v>974</v>
      </c>
      <c r="C50" s="595" t="s">
        <v>201</v>
      </c>
    </row>
    <row r="51" spans="1:3">
      <c r="A51" s="566"/>
      <c r="B51" s="787" t="s">
        <v>975</v>
      </c>
      <c r="C51" s="595" t="s">
        <v>983</v>
      </c>
    </row>
    <row r="52" spans="1:3">
      <c r="A52" s="566"/>
      <c r="B52" s="787" t="s">
        <v>976</v>
      </c>
      <c r="C52" s="584" t="s">
        <v>839</v>
      </c>
    </row>
    <row r="53" spans="1:3">
      <c r="A53" s="566"/>
      <c r="B53" s="787" t="s">
        <v>977</v>
      </c>
      <c r="C53" s="584" t="s">
        <v>840</v>
      </c>
    </row>
    <row r="54" spans="1:3">
      <c r="A54" s="566"/>
      <c r="B54" s="787" t="s">
        <v>978</v>
      </c>
      <c r="C54" s="584" t="s">
        <v>841</v>
      </c>
    </row>
    <row r="55" spans="1:3">
      <c r="A55" s="566"/>
      <c r="B55" s="787" t="s">
        <v>979</v>
      </c>
      <c r="C55" s="584" t="s">
        <v>842</v>
      </c>
    </row>
    <row r="56" spans="1:3">
      <c r="A56" s="566"/>
      <c r="B56" s="787" t="s">
        <v>980</v>
      </c>
      <c r="C56" s="584" t="s">
        <v>984</v>
      </c>
    </row>
    <row r="57" spans="1:3">
      <c r="A57" s="566"/>
      <c r="B57" s="787" t="s">
        <v>981</v>
      </c>
      <c r="C57" s="584" t="s">
        <v>844</v>
      </c>
    </row>
    <row r="58" spans="1:3">
      <c r="A58" s="566"/>
      <c r="B58" s="787" t="s">
        <v>982</v>
      </c>
      <c r="C58" s="584" t="s">
        <v>846</v>
      </c>
    </row>
    <row r="59" spans="1:3">
      <c r="A59" s="442"/>
      <c r="B59" s="789"/>
      <c r="C59" s="568"/>
    </row>
    <row r="60" spans="1:3">
      <c r="A60" s="442"/>
      <c r="B60" s="613" t="s">
        <v>1101</v>
      </c>
      <c r="C60" s="575" t="s">
        <v>884</v>
      </c>
    </row>
    <row r="61" spans="1:3">
      <c r="A61" s="442"/>
      <c r="B61" s="787" t="s">
        <v>985</v>
      </c>
      <c r="C61" s="584" t="s">
        <v>604</v>
      </c>
    </row>
    <row r="62" spans="1:3">
      <c r="A62" s="442"/>
      <c r="B62" s="787" t="s">
        <v>986</v>
      </c>
      <c r="C62" s="584" t="s">
        <v>609</v>
      </c>
    </row>
    <row r="63" spans="1:3">
      <c r="B63" s="787" t="s">
        <v>987</v>
      </c>
      <c r="C63" s="584" t="s">
        <v>1108</v>
      </c>
    </row>
    <row r="64" spans="1:3">
      <c r="B64" s="787" t="s">
        <v>988</v>
      </c>
      <c r="C64" s="606" t="s">
        <v>1199</v>
      </c>
    </row>
    <row r="65" spans="2:3">
      <c r="B65" s="787" t="s">
        <v>989</v>
      </c>
      <c r="C65" s="584" t="s">
        <v>847</v>
      </c>
    </row>
    <row r="66" spans="2:3">
      <c r="B66" s="787" t="s">
        <v>990</v>
      </c>
      <c r="C66" s="584" t="s">
        <v>620</v>
      </c>
    </row>
    <row r="67" spans="2:3">
      <c r="B67" s="787" t="s">
        <v>991</v>
      </c>
      <c r="C67" s="592" t="s">
        <v>630</v>
      </c>
    </row>
    <row r="68" spans="2:3">
      <c r="B68" s="787" t="s">
        <v>992</v>
      </c>
      <c r="C68" s="592" t="s">
        <v>1109</v>
      </c>
    </row>
    <row r="69" spans="2:3">
      <c r="B69" s="787" t="s">
        <v>993</v>
      </c>
      <c r="C69" s="592" t="s">
        <v>1110</v>
      </c>
    </row>
    <row r="70" spans="2:3">
      <c r="B70" s="787" t="s">
        <v>994</v>
      </c>
      <c r="C70" s="584" t="s">
        <v>836</v>
      </c>
    </row>
    <row r="71" spans="2:3">
      <c r="B71" s="787" t="s">
        <v>995</v>
      </c>
      <c r="C71" s="584" t="s">
        <v>837</v>
      </c>
    </row>
    <row r="72" spans="2:3">
      <c r="B72" s="787" t="s">
        <v>996</v>
      </c>
      <c r="C72" s="584" t="s">
        <v>1000</v>
      </c>
    </row>
    <row r="73" spans="2:3">
      <c r="B73" s="787" t="s">
        <v>883</v>
      </c>
      <c r="C73" s="584" t="s">
        <v>1001</v>
      </c>
    </row>
    <row r="74" spans="2:3">
      <c r="B74" s="787" t="s">
        <v>997</v>
      </c>
      <c r="C74" s="584" t="s">
        <v>1002</v>
      </c>
    </row>
    <row r="75" spans="2:3">
      <c r="B75" s="787" t="s">
        <v>998</v>
      </c>
      <c r="C75" s="584" t="s">
        <v>677</v>
      </c>
    </row>
    <row r="76" spans="2:3" ht="24.75" customHeight="1">
      <c r="B76" s="790" t="s">
        <v>999</v>
      </c>
      <c r="C76" s="592" t="s">
        <v>911</v>
      </c>
    </row>
    <row r="77" spans="2:3">
      <c r="B77" s="788"/>
      <c r="C77" s="442"/>
    </row>
    <row r="78" spans="2:3">
      <c r="B78" s="613" t="s">
        <v>1099</v>
      </c>
      <c r="C78" s="575" t="s">
        <v>1003</v>
      </c>
    </row>
    <row r="79" spans="2:3">
      <c r="B79" s="787" t="s">
        <v>1004</v>
      </c>
      <c r="C79" s="584" t="s">
        <v>231</v>
      </c>
    </row>
    <row r="80" spans="2:3">
      <c r="B80" s="584" t="s">
        <v>1005</v>
      </c>
      <c r="C80" s="584" t="s">
        <v>235</v>
      </c>
    </row>
    <row r="81" spans="2:3">
      <c r="B81" s="787" t="s">
        <v>1006</v>
      </c>
      <c r="C81" s="584" t="s">
        <v>251</v>
      </c>
    </row>
    <row r="82" spans="2:3">
      <c r="B82" s="787" t="s">
        <v>1007</v>
      </c>
      <c r="C82" s="596" t="s">
        <v>257</v>
      </c>
    </row>
    <row r="83" spans="2:3">
      <c r="B83" s="787" t="s">
        <v>1008</v>
      </c>
      <c r="C83" s="584" t="s">
        <v>267</v>
      </c>
    </row>
    <row r="84" spans="2:3">
      <c r="B84" s="787" t="s">
        <v>1009</v>
      </c>
      <c r="C84" s="584" t="s">
        <v>277</v>
      </c>
    </row>
    <row r="85" spans="2:3">
      <c r="B85" s="787" t="s">
        <v>1010</v>
      </c>
      <c r="C85" s="584" t="s">
        <v>282</v>
      </c>
    </row>
    <row r="86" spans="2:3">
      <c r="B86" s="787" t="s">
        <v>1011</v>
      </c>
      <c r="C86" s="584" t="s">
        <v>289</v>
      </c>
    </row>
    <row r="87" spans="2:3">
      <c r="B87" s="584" t="s">
        <v>1012</v>
      </c>
      <c r="C87" s="584" t="s">
        <v>301</v>
      </c>
    </row>
    <row r="88" spans="2:3" ht="26.25">
      <c r="B88" s="787" t="s">
        <v>1013</v>
      </c>
      <c r="C88" s="606" t="s">
        <v>304</v>
      </c>
    </row>
    <row r="89" spans="2:3">
      <c r="B89" s="787" t="s">
        <v>1015</v>
      </c>
      <c r="C89" s="584" t="s">
        <v>917</v>
      </c>
    </row>
    <row r="90" spans="2:3">
      <c r="B90" s="584" t="s">
        <v>1014</v>
      </c>
      <c r="C90" s="584" t="s">
        <v>313</v>
      </c>
    </row>
    <row r="91" spans="2:3">
      <c r="B91" s="787" t="s">
        <v>1016</v>
      </c>
      <c r="C91" s="584" t="s">
        <v>317</v>
      </c>
    </row>
    <row r="92" spans="2:3">
      <c r="B92" s="583"/>
      <c r="C92" s="577"/>
    </row>
    <row r="93" spans="2:3">
      <c r="B93" s="613" t="s">
        <v>1102</v>
      </c>
      <c r="C93" s="575" t="s">
        <v>1017</v>
      </c>
    </row>
    <row r="94" spans="2:3">
      <c r="B94" s="584" t="s">
        <v>1018</v>
      </c>
      <c r="C94" s="584" t="s">
        <v>689</v>
      </c>
    </row>
    <row r="95" spans="2:3">
      <c r="B95" s="584" t="s">
        <v>1019</v>
      </c>
      <c r="C95" s="584" t="s">
        <v>329</v>
      </c>
    </row>
    <row r="96" spans="2:3">
      <c r="B96" s="787" t="s">
        <v>1020</v>
      </c>
      <c r="C96" s="584" t="s">
        <v>1111</v>
      </c>
    </row>
    <row r="97" spans="1:3">
      <c r="B97" s="787" t="s">
        <v>1021</v>
      </c>
      <c r="C97" s="584" t="s">
        <v>335</v>
      </c>
    </row>
    <row r="98" spans="1:3">
      <c r="B98" s="787" t="s">
        <v>1030</v>
      </c>
      <c r="C98" s="584" t="s">
        <v>717</v>
      </c>
    </row>
    <row r="99" spans="1:3">
      <c r="B99" s="787" t="s">
        <v>1022</v>
      </c>
      <c r="C99" s="584" t="s">
        <v>769</v>
      </c>
    </row>
    <row r="100" spans="1:3">
      <c r="B100" s="787" t="s">
        <v>1023</v>
      </c>
      <c r="C100" s="584" t="s">
        <v>779</v>
      </c>
    </row>
    <row r="101" spans="1:3">
      <c r="B101" s="787" t="s">
        <v>1024</v>
      </c>
      <c r="C101" s="584" t="s">
        <v>791</v>
      </c>
    </row>
    <row r="102" spans="1:3">
      <c r="B102" s="787" t="s">
        <v>1025</v>
      </c>
      <c r="C102" s="584" t="s">
        <v>1112</v>
      </c>
    </row>
    <row r="103" spans="1:3">
      <c r="B103" s="787" t="s">
        <v>1026</v>
      </c>
      <c r="C103" s="584" t="s">
        <v>800</v>
      </c>
    </row>
    <row r="104" spans="1:3">
      <c r="B104" s="787" t="s">
        <v>1027</v>
      </c>
      <c r="C104" s="584" t="s">
        <v>359</v>
      </c>
    </row>
    <row r="105" spans="1:3">
      <c r="B105" s="787" t="s">
        <v>1029</v>
      </c>
      <c r="C105" s="584" t="s">
        <v>367</v>
      </c>
    </row>
    <row r="106" spans="1:3">
      <c r="B106" s="787" t="s">
        <v>1028</v>
      </c>
      <c r="C106" s="584" t="s">
        <v>815</v>
      </c>
    </row>
    <row r="107" spans="1:3">
      <c r="A107" s="442"/>
      <c r="B107" s="583"/>
      <c r="C107" s="581"/>
    </row>
    <row r="108" spans="1:3">
      <c r="A108" s="442"/>
      <c r="B108" s="582">
        <v>3.2</v>
      </c>
      <c r="C108" s="582" t="s">
        <v>885</v>
      </c>
    </row>
    <row r="109" spans="1:3">
      <c r="A109" s="442"/>
      <c r="B109" s="613" t="s">
        <v>1103</v>
      </c>
      <c r="C109" s="575" t="s">
        <v>886</v>
      </c>
    </row>
    <row r="110" spans="1:3">
      <c r="A110" s="570"/>
      <c r="B110" s="787" t="s">
        <v>1031</v>
      </c>
      <c r="C110" s="597" t="s">
        <v>368</v>
      </c>
    </row>
    <row r="111" spans="1:3">
      <c r="A111" s="570"/>
      <c r="B111" s="787" t="s">
        <v>1032</v>
      </c>
      <c r="C111" s="598" t="s">
        <v>1036</v>
      </c>
    </row>
    <row r="112" spans="1:3">
      <c r="A112" s="570"/>
      <c r="B112" s="787" t="s">
        <v>1033</v>
      </c>
      <c r="C112" s="599" t="s">
        <v>383</v>
      </c>
    </row>
    <row r="113" spans="1:9">
      <c r="A113" s="570"/>
      <c r="B113" s="787" t="s">
        <v>1034</v>
      </c>
      <c r="C113" s="584" t="s">
        <v>395</v>
      </c>
    </row>
    <row r="114" spans="1:9">
      <c r="A114" s="570"/>
      <c r="B114" s="787" t="s">
        <v>1035</v>
      </c>
      <c r="C114" s="584" t="s">
        <v>400</v>
      </c>
    </row>
    <row r="115" spans="1:9">
      <c r="A115" s="569"/>
      <c r="B115" s="568"/>
      <c r="C115" s="579"/>
    </row>
    <row r="116" spans="1:9">
      <c r="A116" s="570"/>
      <c r="B116" s="613" t="s">
        <v>1104</v>
      </c>
      <c r="C116" s="575" t="s">
        <v>887</v>
      </c>
      <c r="D116" s="791"/>
      <c r="E116" s="791"/>
      <c r="F116" s="791"/>
      <c r="G116" s="791"/>
      <c r="H116" s="791"/>
      <c r="I116" s="791"/>
    </row>
    <row r="117" spans="1:9">
      <c r="A117" s="570"/>
      <c r="B117" s="787" t="s">
        <v>1037</v>
      </c>
      <c r="C117" s="584" t="s">
        <v>405</v>
      </c>
      <c r="D117" s="791"/>
      <c r="E117" s="791"/>
      <c r="F117" s="791"/>
      <c r="G117" s="791"/>
      <c r="H117" s="791"/>
      <c r="I117" s="791"/>
    </row>
    <row r="118" spans="1:9">
      <c r="A118" s="570"/>
      <c r="B118" s="787" t="s">
        <v>1038</v>
      </c>
      <c r="C118" s="584" t="s">
        <v>410</v>
      </c>
      <c r="D118" s="576"/>
      <c r="E118" s="576"/>
      <c r="F118" s="442"/>
      <c r="G118" s="442"/>
      <c r="H118" s="442"/>
      <c r="I118" s="442"/>
    </row>
    <row r="119" spans="1:9">
      <c r="A119" s="570"/>
      <c r="B119" s="787" t="s">
        <v>1039</v>
      </c>
      <c r="C119" s="584" t="s">
        <v>416</v>
      </c>
      <c r="D119" s="442"/>
      <c r="E119" s="442"/>
      <c r="F119" s="442"/>
      <c r="G119" s="442"/>
      <c r="H119" s="442"/>
      <c r="I119" s="442"/>
    </row>
    <row r="120" spans="1:9">
      <c r="A120" s="570"/>
      <c r="B120" s="787" t="s">
        <v>1040</v>
      </c>
      <c r="C120" s="584" t="s">
        <v>420</v>
      </c>
      <c r="D120" s="442"/>
      <c r="E120" s="442"/>
      <c r="F120" s="442"/>
      <c r="G120" s="442"/>
      <c r="H120" s="442"/>
      <c r="I120" s="442"/>
    </row>
    <row r="121" spans="1:9">
      <c r="A121" s="570"/>
      <c r="B121" s="787" t="s">
        <v>1041</v>
      </c>
      <c r="C121" s="584" t="s">
        <v>428</v>
      </c>
      <c r="D121" s="576"/>
      <c r="E121" s="576"/>
      <c r="F121" s="792"/>
      <c r="G121" s="442"/>
      <c r="H121" s="442"/>
      <c r="I121" s="442"/>
    </row>
    <row r="122" spans="1:9">
      <c r="A122" s="570"/>
      <c r="B122" s="787" t="s">
        <v>1042</v>
      </c>
      <c r="C122" s="584" t="s">
        <v>1043</v>
      </c>
      <c r="D122" s="792"/>
      <c r="E122" s="792"/>
      <c r="F122" s="792"/>
      <c r="G122" s="792"/>
      <c r="H122" s="792"/>
      <c r="I122" s="792"/>
    </row>
    <row r="123" spans="1:9">
      <c r="A123" s="569"/>
      <c r="B123" s="568"/>
      <c r="C123" s="579"/>
      <c r="D123" s="576"/>
      <c r="E123" s="792"/>
      <c r="F123" s="792"/>
      <c r="G123" s="442"/>
      <c r="H123" s="442"/>
      <c r="I123" s="442"/>
    </row>
    <row r="124" spans="1:9">
      <c r="A124" s="570"/>
      <c r="B124" s="613" t="s">
        <v>1105</v>
      </c>
      <c r="C124" s="575" t="s">
        <v>888</v>
      </c>
      <c r="D124" s="791"/>
      <c r="E124" s="791"/>
      <c r="F124" s="791"/>
      <c r="G124" s="791"/>
      <c r="H124" s="791"/>
      <c r="I124" s="791"/>
    </row>
    <row r="125" spans="1:9">
      <c r="A125" s="570"/>
      <c r="B125" s="787" t="s">
        <v>1044</v>
      </c>
      <c r="C125" s="584" t="s">
        <v>437</v>
      </c>
      <c r="D125" s="791"/>
      <c r="E125" s="791"/>
      <c r="F125" s="791"/>
      <c r="G125" s="791"/>
      <c r="H125" s="791"/>
      <c r="I125" s="791"/>
    </row>
    <row r="126" spans="1:9">
      <c r="A126" s="570"/>
      <c r="B126" s="787" t="s">
        <v>1045</v>
      </c>
      <c r="C126" s="584" t="s">
        <v>441</v>
      </c>
      <c r="D126" s="442"/>
      <c r="E126" s="442"/>
      <c r="F126" s="442"/>
      <c r="G126" s="442"/>
      <c r="H126" s="442"/>
      <c r="I126" s="442"/>
    </row>
    <row r="127" spans="1:9">
      <c r="A127" s="570"/>
      <c r="B127" s="787" t="s">
        <v>1046</v>
      </c>
      <c r="C127" s="584" t="s">
        <v>442</v>
      </c>
      <c r="D127" s="442"/>
      <c r="E127" s="442"/>
      <c r="F127" s="442"/>
      <c r="G127" s="442"/>
      <c r="H127" s="442"/>
      <c r="I127" s="442"/>
    </row>
    <row r="128" spans="1:9">
      <c r="A128" s="570"/>
      <c r="B128" s="584" t="s">
        <v>1047</v>
      </c>
      <c r="C128" s="584" t="s">
        <v>443</v>
      </c>
      <c r="D128" s="793"/>
      <c r="E128" s="794"/>
      <c r="F128" s="442"/>
      <c r="G128" s="442"/>
      <c r="H128" s="442"/>
      <c r="I128" s="442"/>
    </row>
    <row r="129" spans="1:9">
      <c r="A129" s="570"/>
      <c r="B129" s="787" t="s">
        <v>1048</v>
      </c>
      <c r="C129" s="584" t="s">
        <v>446</v>
      </c>
      <c r="D129" s="442"/>
      <c r="E129" s="442"/>
      <c r="F129" s="442"/>
      <c r="G129" s="442"/>
      <c r="H129" s="442"/>
      <c r="I129" s="442"/>
    </row>
    <row r="130" spans="1:9">
      <c r="A130" s="570"/>
      <c r="B130" s="787" t="s">
        <v>1049</v>
      </c>
      <c r="C130" s="584" t="s">
        <v>1052</v>
      </c>
      <c r="D130" s="442"/>
      <c r="E130" s="442"/>
      <c r="F130" s="442"/>
      <c r="G130" s="442"/>
      <c r="H130" s="442"/>
      <c r="I130" s="442"/>
    </row>
    <row r="131" spans="1:9">
      <c r="A131" s="570"/>
      <c r="B131" s="787" t="s">
        <v>1050</v>
      </c>
      <c r="C131" s="584" t="s">
        <v>462</v>
      </c>
      <c r="D131" s="793"/>
      <c r="E131" s="793"/>
      <c r="F131" s="793"/>
      <c r="G131" s="793"/>
      <c r="H131" s="793"/>
      <c r="I131" s="793"/>
    </row>
    <row r="132" spans="1:9">
      <c r="A132" s="570"/>
      <c r="B132" s="787" t="s">
        <v>1051</v>
      </c>
      <c r="C132" s="584" t="s">
        <v>472</v>
      </c>
      <c r="D132" s="793"/>
      <c r="E132" s="793"/>
      <c r="F132" s="793"/>
      <c r="G132" s="793"/>
      <c r="H132" s="793"/>
      <c r="I132" s="793"/>
    </row>
    <row r="133" spans="1:9">
      <c r="A133" s="569"/>
      <c r="B133" s="788"/>
      <c r="C133" s="442"/>
      <c r="D133" s="442"/>
      <c r="E133" s="442"/>
      <c r="F133" s="442"/>
      <c r="G133" s="442"/>
      <c r="H133" s="442"/>
      <c r="I133" s="442"/>
    </row>
    <row r="134" spans="1:9">
      <c r="A134" s="442"/>
      <c r="B134" s="582">
        <v>3.3</v>
      </c>
      <c r="C134" s="582" t="s">
        <v>889</v>
      </c>
      <c r="D134" s="442"/>
      <c r="E134" s="442"/>
      <c r="F134" s="442"/>
      <c r="G134" s="442"/>
      <c r="H134" s="442"/>
      <c r="I134" s="442"/>
    </row>
    <row r="135" spans="1:9">
      <c r="A135" s="442"/>
      <c r="B135" s="613" t="s">
        <v>1106</v>
      </c>
      <c r="C135" s="575" t="s">
        <v>890</v>
      </c>
      <c r="D135" s="442"/>
      <c r="E135" s="442"/>
      <c r="F135" s="442"/>
      <c r="G135" s="442"/>
      <c r="H135" s="442"/>
      <c r="I135" s="442"/>
    </row>
    <row r="136" spans="1:9">
      <c r="A136" s="442"/>
      <c r="B136" s="787" t="s">
        <v>1053</v>
      </c>
      <c r="C136" s="600" t="s">
        <v>475</v>
      </c>
      <c r="D136" s="442"/>
      <c r="E136" s="442"/>
      <c r="F136" s="442"/>
      <c r="G136" s="442"/>
      <c r="H136" s="442"/>
      <c r="I136" s="442"/>
    </row>
    <row r="137" spans="1:9">
      <c r="A137" s="442"/>
      <c r="B137" s="787" t="s">
        <v>1054</v>
      </c>
      <c r="C137" s="600" t="s">
        <v>483</v>
      </c>
      <c r="D137" s="442"/>
      <c r="E137" s="442"/>
      <c r="F137" s="442"/>
      <c r="G137" s="442"/>
      <c r="H137" s="442"/>
      <c r="I137" s="442"/>
    </row>
    <row r="138" spans="1:9">
      <c r="A138" s="442"/>
      <c r="B138" s="583"/>
      <c r="C138" s="602"/>
      <c r="D138" s="442"/>
      <c r="E138" s="442"/>
      <c r="F138" s="442"/>
      <c r="G138" s="442"/>
      <c r="H138" s="442"/>
      <c r="I138" s="442"/>
    </row>
    <row r="139" spans="1:9">
      <c r="A139" s="442"/>
      <c r="B139" s="613" t="s">
        <v>1107</v>
      </c>
      <c r="C139" s="575" t="s">
        <v>891</v>
      </c>
      <c r="D139" s="442"/>
      <c r="E139" s="442"/>
      <c r="F139" s="442"/>
      <c r="G139" s="442"/>
      <c r="H139" s="442"/>
      <c r="I139" s="442"/>
    </row>
    <row r="140" spans="1:9">
      <c r="A140" s="442"/>
      <c r="B140" s="600" t="s">
        <v>1055</v>
      </c>
      <c r="C140" s="600" t="s">
        <v>1253</v>
      </c>
      <c r="D140" s="442"/>
      <c r="E140" s="442"/>
      <c r="F140" s="442"/>
      <c r="G140" s="442"/>
      <c r="H140" s="442"/>
      <c r="I140" s="442"/>
    </row>
    <row r="141" spans="1:9">
      <c r="A141" s="442"/>
      <c r="B141" s="787" t="s">
        <v>1056</v>
      </c>
      <c r="C141" s="601" t="s">
        <v>1254</v>
      </c>
      <c r="D141" s="442"/>
      <c r="E141" s="442"/>
      <c r="F141" s="442"/>
      <c r="G141" s="442"/>
      <c r="H141" s="442"/>
      <c r="I141" s="442"/>
    </row>
    <row r="142" spans="1:9">
      <c r="A142" s="442"/>
      <c r="B142" s="787" t="s">
        <v>1057</v>
      </c>
      <c r="C142" s="600" t="s">
        <v>1255</v>
      </c>
      <c r="D142" s="442"/>
      <c r="E142" s="442"/>
      <c r="F142" s="442"/>
      <c r="G142" s="442"/>
      <c r="H142" s="442"/>
      <c r="I142" s="442"/>
    </row>
    <row r="143" spans="1:9">
      <c r="A143" s="442"/>
      <c r="B143" s="787" t="s">
        <v>1058</v>
      </c>
      <c r="C143" s="601" t="s">
        <v>1256</v>
      </c>
      <c r="D143" s="442"/>
      <c r="E143" s="442"/>
      <c r="F143" s="442"/>
      <c r="G143" s="442"/>
      <c r="H143" s="442"/>
      <c r="I143" s="442"/>
    </row>
    <row r="144" spans="1:9">
      <c r="A144" s="566"/>
      <c r="B144" s="789"/>
      <c r="C144" s="580"/>
      <c r="D144" s="795"/>
      <c r="E144" s="795"/>
      <c r="F144" s="795"/>
      <c r="G144" s="795"/>
      <c r="H144" s="795"/>
      <c r="I144" s="795"/>
    </row>
  </sheetData>
  <hyperlinks>
    <hyperlink ref="B21" location="'График 2.2.1'!B36" display="График 2.2.1"/>
    <hyperlink ref="B27" location="'Таблица 2.2.1'!B17" display="Таблица 2.2.1"/>
    <hyperlink ref="B23" location="'График 2.2.3'!B35" display="График 2.2.3"/>
    <hyperlink ref="B34" location="'График 2.3.1'!H18" display="График 2.3.1"/>
    <hyperlink ref="B35" location="'График 2.3.2'!I23" display="График 2.3.2"/>
    <hyperlink ref="B36" location="'График 2.3.3'!G22" display="График 2.3.3"/>
    <hyperlink ref="B39" location="'График 2.3.6'!B37" display="График 2.3.6"/>
    <hyperlink ref="B42" location="'График 2.3.9'!B28" display="График 2.3.9"/>
    <hyperlink ref="B43" location="'График 2.3.10'!B38" display="График 2.3.10"/>
    <hyperlink ref="B44" location="'График 2.3.11'!B29" display="График 2.3.11"/>
    <hyperlink ref="B50" location="'График 3.1.1.1'!F27" display="График 3.1.1.1"/>
    <hyperlink ref="B51" location="'График 3.1.1.2'!B35" display="График 3.1.1.2"/>
    <hyperlink ref="B52" location="'График 3.1.1.3'!B45" display="График 3.1.1.3"/>
    <hyperlink ref="B53" location="'График 3.1.1.4'!B41" display="График 3.1.1.4"/>
    <hyperlink ref="B54" location="'График 3.1.1.5'!B47" display="График 3.1.1.5"/>
    <hyperlink ref="B61" location="'График 3.1.2.1'!B30" display="График 3.1.2.1"/>
    <hyperlink ref="B62" location="'График 3.1.2.2'!B42" display="График 3.1.2.2"/>
    <hyperlink ref="B65" location="'График 3.1.2.4'!B40" display="График 3.1.2.4"/>
    <hyperlink ref="B79" location="'График 3.1.3.1'!B32" display="График 3.1.3.1"/>
    <hyperlink ref="B80" location="'График 3.1.3.2'!B43" display="График 3.1.3.2"/>
    <hyperlink ref="B81" location="'График 3.1.3.3'!B33" display="График 3.1.3.3"/>
    <hyperlink ref="B82" location="'График 3.1.3.4'!B43" display="График 3.1.3.4"/>
    <hyperlink ref="B83" location="'График 3.1.3.5'!B49" display="График 3.1.3.5"/>
    <hyperlink ref="B84" location="'График 3.1.3.6'!B34" display="График 3.1.3.6"/>
    <hyperlink ref="B85" location="'График 3.1.3.7'!B45" display="График 3.1.3.7"/>
    <hyperlink ref="B86" location="'График 3.1.3.8'!B40" display="График 3.1.3.8"/>
    <hyperlink ref="B87" location="'График 3.1.3.9'!B31" display="График 3.1.3.9"/>
    <hyperlink ref="B110" location="'График 3.2.1.1'!B48" display="График 3.2.1.1"/>
    <hyperlink ref="B117" location="'График 3.2.2.1'!B27" display="График 3.2.2.1"/>
    <hyperlink ref="B125" location="'График 3.2.3.1'!B26" display="График 3.2.3.1"/>
    <hyperlink ref="B129" location="'таблица 3.2.3.1'!B10" display="Таблица 3.2.3.1"/>
    <hyperlink ref="B136" location="'График 3.3.1.1'!B39" display="График 3.3.1.1"/>
    <hyperlink ref="B140" location="'График 3.3.2.1'!B33" display="График 3.3.2.1"/>
    <hyperlink ref="B4" location="'График 2.1.1'!B36" display="График 2.1.1.1"/>
    <hyperlink ref="B18" location="'Бокс 1 Таблица 1'!B28" display="Бокс 1 Таблица 1"/>
    <hyperlink ref="B22" location="'График 2.2.2'!B71" display="График 2.2.2"/>
    <hyperlink ref="B26" location="'График 2.2.6 '!B37" display="Таблица 2.2.1"/>
    <hyperlink ref="B37" location="'График 2.3.4'!H21" display="График 2.3.4"/>
    <hyperlink ref="B38" location="'График 2.3.5'!B32" display="График 2.3.5"/>
    <hyperlink ref="B41" location="'График 2.3.8'!H23" display="График 2.3.8"/>
    <hyperlink ref="B24" location="'График 2.2.4'!B37" display="График 2.2.4"/>
    <hyperlink ref="B25" location="'График 2.2.5'!B32" display="График 2.2.5"/>
    <hyperlink ref="B28" location="'Таблица 2.2.2'!B23" display="Таблица 2.2.2"/>
    <hyperlink ref="B29" location="'Бокс 2 Таблица 1'!B13" display="Бокс 2 Таблица 1"/>
    <hyperlink ref="B40" location="'График 2.3.7'!H17" display="График 2.3.7"/>
    <hyperlink ref="B63" location="'График 3.1.2.3'!B50" display="График 3.1.2.3"/>
    <hyperlink ref="B66" location="'График 3.1.2.5'!B33" display="График 3.1.2.5"/>
    <hyperlink ref="B67" location="'График 3.1.2.6'!B38" display="График 3.1.2.6"/>
    <hyperlink ref="B69" location="'График 3.1.2.7'!J44" display="График 3.1.2.7"/>
    <hyperlink ref="B70" location="'График 3.1.2.8'!B37" display="График 3.1.2.8"/>
    <hyperlink ref="B71" location="'График 3.1.2.9'!B41" display="График 3.1.2.9"/>
    <hyperlink ref="B95" location="'График 3.1.4.1'!B28" display="График 3.1.4.1"/>
    <hyperlink ref="B97" location="'График 3.1.4.2'!B29" display="График 3.1.4.2"/>
    <hyperlink ref="B102" location="'График 3.1.4.3'!B37" display="График 3.1.4.3"/>
    <hyperlink ref="B104" location="'График 3.1.4.4'!B70" display="График 3.1.4.4"/>
    <hyperlink ref="B5" location="'График 2.1.2'!B37" display="График 2.1.2"/>
    <hyperlink ref="B9" location="'График 2.1.6'!B33" display="График 2.1.6"/>
    <hyperlink ref="B13" location="'Таблица 2.1.1'!B14" display="Таблица 2.1.1"/>
    <hyperlink ref="B15" location="'График 2.1.11'!H19" display="График 2.1.11"/>
    <hyperlink ref="B14" location="'График 2.1.10'!B37" display="График 2.1.10"/>
    <hyperlink ref="B12" location="'График 2.1.9'!L21" display="График 2.1.2.2"/>
    <hyperlink ref="B11" location="'График 2.1.8'!B36" display="График 2.1.8"/>
    <hyperlink ref="B10" location="'График 2.1.7'!B35" display="График 2.1.7"/>
    <hyperlink ref="B6" location="'График 2.1.3'!B34" display="График 2.1.1.3"/>
    <hyperlink ref="B8" location="'График 2.1.5'!B40" display="График 2.1.5"/>
    <hyperlink ref="B7" location="'График 2.1.4'!B38" display="График 2.1.4"/>
    <hyperlink ref="B16" location="'График 2.1.12'!H22" display="График 2.1.12"/>
    <hyperlink ref="B17" location="'График 2.1.13'!G23" display="График 2.1.13"/>
    <hyperlink ref="B30:B31" location="'График 2.2.7'!B2" display="График 2.2.7"/>
    <hyperlink ref="B30" location="'Бокс 2 График 1'!B27" display="Бокс 2 График 1"/>
    <hyperlink ref="B31" location="'Бокс 2 График 2'!B27" display="Бокс 2 График 2"/>
    <hyperlink ref="B45" location="'График 2.3.12'!B37" display="График 2.3.12"/>
    <hyperlink ref="B55" location="'График 3.1.1.6'!B49" display="График 3.1.1.6"/>
    <hyperlink ref="B56:B57" location="'График 3.1.5.'!B2" display="График 3.1.5"/>
    <hyperlink ref="B58" location="'График 3.1.1.9'!B35" display="График 3.1.1.9"/>
    <hyperlink ref="B56" location="'График 3.1.1.7'!B38" display="График 3.1.1.7"/>
    <hyperlink ref="B57" location="'График 3.1.1.8'!B42" display="График 3.1.1.8"/>
    <hyperlink ref="B73:B74" location="'График 2.2.7'!B2" display="График 2.2.7"/>
    <hyperlink ref="B73" location="'Бокс 3 График 1'!B35" display="Бокс 3 График 1"/>
    <hyperlink ref="B74" location="'Бокс 3 График 2'!B32" display="Бокс 3 График 2"/>
    <hyperlink ref="B75" location="'График 3.1.2.10'!B31" display="График 3.1.2.10"/>
    <hyperlink ref="B64" location="'Таблица 3.1.2.1'!B19" display="Таблица 3.1.2.1"/>
    <hyperlink ref="B68" location="'Таблица 3.1.2.2'!B19" display="Таблица 3.1.2.2"/>
    <hyperlink ref="B72" location="'Таблица 3.1.2.3'!B18" display="Таблица 3.1.2.3"/>
    <hyperlink ref="B76" location="'Таблица 3.1.2.4'!B22" display="Таблица 3.1.2.4"/>
    <hyperlink ref="B88:B89" location="'График 3.3.9'!B2" display="График 3.3.9"/>
    <hyperlink ref="B90" location="'График 3.1.3.11'!B38" display="График 3.1.3.11"/>
    <hyperlink ref="B91" location="'График 3.1.3.12'!B32" display="График 3.1.3.12"/>
    <hyperlink ref="B88" location="'График 3.1.3.10'!B44" display="График 3.1.3.10"/>
    <hyperlink ref="B89" location="'Таблица 3.1.3.1'!B10" display="Таблица 3.1.3.1"/>
    <hyperlink ref="B94" location="'Таблица 3.1.4.1'!B17" display="Таблица 3.1.4.1"/>
    <hyperlink ref="B96" location="'Таблица 3.1.4.2'!B13" display="Таблица 3.1.4.2"/>
    <hyperlink ref="B99" location="'Таблица 3.1.4.3'!B9" display="Таблица 3.1.4.3"/>
    <hyperlink ref="B100:B101" location="'График 3.4.2'!B2" display="График 3.4.2"/>
    <hyperlink ref="B103" location="'Таблица 3.1.4.6'!B11" display="Таблица 3.1.4.6"/>
    <hyperlink ref="B105" location="'График 3.1.4.5'!B58" display="График 3.1.4.5"/>
    <hyperlink ref="B106" location="'Таблица 3.1.4.7'!B20" display="Таблица 3.1.4.7"/>
    <hyperlink ref="B98" location="'Бокс 4 Таблица 1'!B28" display="Бокс 1 Таблица 1"/>
    <hyperlink ref="B100" location="'Таблица 3.1.4.4'!B14" display="Таблица 3.1.4.4"/>
    <hyperlink ref="B101" location="'Таблица 3.1.4.5'!B11" display="Таблица 3.1.4.5"/>
    <hyperlink ref="B111" location="'График 3.2.1.2'!B27" display="График 3.2.1.2"/>
    <hyperlink ref="B112" location="'График 3.2.1.3'!B31" display="График 3.2.1.3"/>
    <hyperlink ref="B114" location="'График 3.2.1.5'!B31" display="График 3.2.1.5"/>
    <hyperlink ref="B113" location="'График 3.2.1.4'!B36" display="График 3.2.1.4"/>
    <hyperlink ref="B118" location="'График 3.2.2.2'!B24" display="График 3.2.2.2"/>
    <hyperlink ref="B119" location="'График 3.2.2.3'!B27" display="График 3.2.2.3"/>
    <hyperlink ref="B121" location="'График 3.2.2.5'!B36" display="График 3.2.2.5"/>
    <hyperlink ref="B120" location="'График 3.2.2.4'!J30" display="График 3.2.2.4"/>
    <hyperlink ref="B122" location="'График 3.2.2.6'!B37" display="График 3.2.2.6"/>
    <hyperlink ref="B126" location="'График 3.2.3.2'!B22" display="График 3.2.3.2"/>
    <hyperlink ref="B127:B128" location="'график 4.3.1'!B2" display="График 4.3.1"/>
    <hyperlink ref="B130" location="'таблица 3.2.3.2'!B14" display="Таблица 3.2.3.2"/>
    <hyperlink ref="B131" location="График_3.2.3.5!B35" display="График 3.2.3.5"/>
    <hyperlink ref="B132" location="График_3.2.3.6!B33" display="График 3.2.3.6"/>
    <hyperlink ref="B127" location="'График 3.2.3.3'!B28" display="График 3.2.3.3"/>
    <hyperlink ref="B128" location="'График 3.2.3.4'!B24" display="График 3.2.3.4"/>
    <hyperlink ref="B137" location="'Таблица 3.3.1.1'!B18" display="Таблица 3.3.1.1"/>
    <hyperlink ref="B141:B143" location="'График 5.2.1'!B2" display="График 5.2.1"/>
    <hyperlink ref="B141" location="'График 3.3.2.2'!B34" display="График 3.3.2.2"/>
    <hyperlink ref="B142" location="'График 3.3.2.3'!B29" display="График 3.3.2.3"/>
    <hyperlink ref="B143" location="'График 3.3.2.4'!B26" display="График 3.3.2.4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zoomScaleNormal="100" workbookViewId="0">
      <selection activeCell="L21" sqref="L21"/>
    </sheetView>
  </sheetViews>
  <sheetFormatPr defaultRowHeight="15"/>
  <cols>
    <col min="1" max="2" width="9.140625" style="34"/>
    <col min="3" max="3" width="15.7109375" style="34" customWidth="1"/>
    <col min="4" max="4" width="11.5703125" style="34" customWidth="1"/>
    <col min="5" max="5" width="12" style="34" customWidth="1"/>
    <col min="6" max="6" width="9.28515625" style="34" customWidth="1"/>
    <col min="7" max="7" width="13.5703125" style="34" customWidth="1"/>
    <col min="8" max="8" width="9.140625" style="34" customWidth="1"/>
    <col min="9" max="9" width="19" style="34" customWidth="1"/>
    <col min="10" max="16384" width="9.140625" style="34"/>
  </cols>
  <sheetData>
    <row r="2" spans="1:12" s="39" customFormat="1">
      <c r="A2" s="38" t="s">
        <v>0</v>
      </c>
      <c r="B2" s="31" t="s">
        <v>58</v>
      </c>
      <c r="L2" s="31" t="s">
        <v>58</v>
      </c>
    </row>
    <row r="3" spans="1:12">
      <c r="D3" s="40"/>
    </row>
    <row r="4" spans="1:12" s="41" customFormat="1" ht="51.75">
      <c r="B4" s="18"/>
      <c r="C4" s="42" t="s">
        <v>848</v>
      </c>
      <c r="D4" s="42" t="s">
        <v>849</v>
      </c>
      <c r="E4" s="42" t="s">
        <v>850</v>
      </c>
      <c r="F4" s="42" t="s">
        <v>851</v>
      </c>
      <c r="G4" s="42" t="s">
        <v>852</v>
      </c>
      <c r="H4" s="42" t="s">
        <v>853</v>
      </c>
      <c r="I4" s="42" t="s">
        <v>854</v>
      </c>
    </row>
    <row r="5" spans="1:12">
      <c r="B5" s="43">
        <v>39083</v>
      </c>
      <c r="C5" s="20">
        <v>59.553460518103236</v>
      </c>
      <c r="D5" s="20">
        <v>85.957713761337928</v>
      </c>
      <c r="E5" s="20">
        <v>117.67293824724592</v>
      </c>
      <c r="F5" s="20">
        <v>78.291227592792723</v>
      </c>
      <c r="G5" s="20">
        <v>55.053955254449541</v>
      </c>
      <c r="H5" s="20">
        <v>159.84433690289461</v>
      </c>
      <c r="I5" s="24"/>
    </row>
    <row r="6" spans="1:12">
      <c r="B6" s="43">
        <v>39114</v>
      </c>
      <c r="C6" s="20">
        <v>63.341129397318277</v>
      </c>
      <c r="D6" s="20">
        <v>85.986448384815745</v>
      </c>
      <c r="E6" s="20">
        <v>119.29497568881685</v>
      </c>
      <c r="F6" s="20">
        <v>82.397939422565997</v>
      </c>
      <c r="G6" s="20">
        <v>55.883945621953515</v>
      </c>
      <c r="H6" s="20">
        <v>139.46079288988417</v>
      </c>
      <c r="I6" s="24"/>
    </row>
    <row r="7" spans="1:12">
      <c r="B7" s="43">
        <v>39142</v>
      </c>
      <c r="C7" s="20">
        <v>68.13548643134834</v>
      </c>
      <c r="D7" s="20">
        <v>97.221617812554157</v>
      </c>
      <c r="E7" s="20">
        <v>115.85063219990288</v>
      </c>
      <c r="F7" s="20">
        <v>81.207713612478358</v>
      </c>
      <c r="G7" s="20">
        <v>55.907918016659117</v>
      </c>
      <c r="H7" s="20">
        <v>136.72340466140108</v>
      </c>
      <c r="I7" s="24"/>
    </row>
    <row r="8" spans="1:12">
      <c r="B8" s="43">
        <v>39173</v>
      </c>
      <c r="C8" s="20">
        <v>73.68711334037495</v>
      </c>
      <c r="D8" s="20">
        <v>116.80489791534269</v>
      </c>
      <c r="E8" s="20">
        <v>118.53652680232908</v>
      </c>
      <c r="F8" s="20">
        <v>84.3216035897739</v>
      </c>
      <c r="G8" s="20">
        <v>57.695834984689235</v>
      </c>
      <c r="H8" s="20">
        <v>150.68056964904298</v>
      </c>
      <c r="I8" s="24"/>
    </row>
    <row r="9" spans="1:12">
      <c r="B9" s="43">
        <v>39203</v>
      </c>
      <c r="C9" s="20">
        <v>73.992764896695832</v>
      </c>
      <c r="D9" s="20">
        <v>115.64590830496621</v>
      </c>
      <c r="E9" s="20">
        <v>117.86778004838747</v>
      </c>
      <c r="F9" s="20">
        <v>82.887388300889981</v>
      </c>
      <c r="G9" s="20">
        <v>58.212835506828796</v>
      </c>
      <c r="H9" s="20">
        <v>161.80503470928025</v>
      </c>
      <c r="I9" s="24"/>
    </row>
    <row r="10" spans="1:12">
      <c r="B10" s="43">
        <v>39234</v>
      </c>
      <c r="C10" s="20">
        <v>77.162822400632677</v>
      </c>
      <c r="D10" s="20">
        <v>112.99505016961895</v>
      </c>
      <c r="E10" s="20">
        <v>112.66682674030054</v>
      </c>
      <c r="F10" s="20">
        <v>81.280332998760144</v>
      </c>
      <c r="G10" s="20">
        <v>64.931397719304627</v>
      </c>
      <c r="H10" s="20">
        <v>152.36312377220037</v>
      </c>
      <c r="I10" s="24"/>
    </row>
    <row r="11" spans="1:12">
      <c r="B11" s="43">
        <v>39264</v>
      </c>
      <c r="C11" s="20">
        <v>84.320805864998889</v>
      </c>
      <c r="D11" s="20">
        <v>120.11546620599529</v>
      </c>
      <c r="E11" s="20">
        <v>114.99066843475273</v>
      </c>
      <c r="F11" s="20">
        <v>82.605350308898764</v>
      </c>
      <c r="G11" s="20">
        <v>65.447022859157812</v>
      </c>
      <c r="H11" s="20">
        <v>149.10439642585624</v>
      </c>
      <c r="I11" s="24"/>
    </row>
    <row r="12" spans="1:12">
      <c r="B12" s="43">
        <v>39295</v>
      </c>
      <c r="C12" s="20">
        <v>79.571047189695562</v>
      </c>
      <c r="D12" s="20">
        <v>114.79498424452525</v>
      </c>
      <c r="E12" s="20">
        <v>110.05044929363159</v>
      </c>
      <c r="F12" s="20">
        <v>78.97122584719331</v>
      </c>
      <c r="G12" s="20">
        <v>62.439506267054568</v>
      </c>
      <c r="H12" s="20">
        <v>142.43082104981309</v>
      </c>
      <c r="I12" s="24"/>
    </row>
    <row r="13" spans="1:12">
      <c r="B13" s="43">
        <v>39326</v>
      </c>
      <c r="C13" s="20">
        <v>83.885925979884576</v>
      </c>
      <c r="D13" s="20">
        <v>115.35761405644416</v>
      </c>
      <c r="E13" s="20">
        <v>100.63471696980612</v>
      </c>
      <c r="F13" s="20">
        <v>88.319463305189842</v>
      </c>
      <c r="G13" s="20">
        <v>87.687561129322518</v>
      </c>
      <c r="H13" s="20">
        <v>121.24706952657543</v>
      </c>
      <c r="I13" s="24"/>
    </row>
    <row r="14" spans="1:12">
      <c r="B14" s="43">
        <v>39356</v>
      </c>
      <c r="C14" s="20">
        <v>90.15277600882996</v>
      </c>
      <c r="D14" s="20">
        <v>120.60925060603216</v>
      </c>
      <c r="E14" s="20">
        <v>102.71761967026572</v>
      </c>
      <c r="F14" s="20">
        <v>93.558789478142785</v>
      </c>
      <c r="G14" s="20">
        <v>91.585852084330753</v>
      </c>
      <c r="H14" s="20">
        <v>125.12638498623949</v>
      </c>
      <c r="I14" s="24"/>
    </row>
    <row r="15" spans="1:12">
      <c r="B15" s="43">
        <v>39387</v>
      </c>
      <c r="C15" s="20">
        <v>101.32413257455531</v>
      </c>
      <c r="D15" s="20">
        <v>104.62209839283084</v>
      </c>
      <c r="E15" s="20">
        <v>105.34885592827246</v>
      </c>
      <c r="F15" s="20">
        <v>99.930544746037498</v>
      </c>
      <c r="G15" s="20">
        <v>88.157587037455443</v>
      </c>
      <c r="H15" s="20">
        <v>107.2648702639255</v>
      </c>
      <c r="I15" s="24"/>
    </row>
    <row r="16" spans="1:12">
      <c r="B16" s="43">
        <v>39417</v>
      </c>
      <c r="C16" s="20">
        <v>100</v>
      </c>
      <c r="D16" s="20">
        <v>100</v>
      </c>
      <c r="E16" s="20">
        <v>100</v>
      </c>
      <c r="F16" s="20">
        <v>100</v>
      </c>
      <c r="G16" s="20">
        <v>100</v>
      </c>
      <c r="H16" s="20">
        <v>100</v>
      </c>
      <c r="I16" s="20">
        <v>100</v>
      </c>
    </row>
    <row r="17" spans="2:12">
      <c r="B17" s="43">
        <v>39448</v>
      </c>
      <c r="C17" s="20">
        <v>100.62523852517185</v>
      </c>
      <c r="D17" s="20">
        <v>106.16282875470455</v>
      </c>
      <c r="E17" s="20">
        <v>103.02591365941377</v>
      </c>
      <c r="F17" s="20">
        <v>110.20834242499701</v>
      </c>
      <c r="G17" s="20">
        <v>101.38419895601204</v>
      </c>
      <c r="H17" s="20">
        <v>99.258957245895033</v>
      </c>
      <c r="I17" s="20">
        <v>102.81124497991966</v>
      </c>
    </row>
    <row r="18" spans="2:12">
      <c r="B18" s="43">
        <v>39479</v>
      </c>
      <c r="C18" s="20">
        <v>103.49964358372659</v>
      </c>
      <c r="D18" s="20">
        <v>119.4146131882099</v>
      </c>
      <c r="E18" s="20">
        <v>117.01932889129002</v>
      </c>
      <c r="F18" s="20">
        <v>114.59331640786448</v>
      </c>
      <c r="G18" s="20">
        <v>121.09915582186045</v>
      </c>
      <c r="H18" s="20">
        <v>103.22864440923155</v>
      </c>
      <c r="I18" s="20">
        <v>99.062918340026769</v>
      </c>
    </row>
    <row r="19" spans="2:12">
      <c r="B19" s="43">
        <v>39508</v>
      </c>
      <c r="C19" s="20">
        <v>112.72119922368891</v>
      </c>
      <c r="D19" s="20">
        <v>126.16858066075309</v>
      </c>
      <c r="E19" s="20">
        <v>125.72383296316306</v>
      </c>
      <c r="F19" s="20">
        <v>119.35466729645157</v>
      </c>
      <c r="G19" s="20">
        <v>124.72880696053387</v>
      </c>
      <c r="H19" s="20">
        <v>104.34534848265207</v>
      </c>
      <c r="I19" s="20">
        <v>104.41767068273093</v>
      </c>
      <c r="L19" s="44" t="s">
        <v>59</v>
      </c>
    </row>
    <row r="20" spans="2:12">
      <c r="B20" s="43">
        <v>39539</v>
      </c>
      <c r="C20" s="20">
        <v>120.22918961771458</v>
      </c>
      <c r="D20" s="20">
        <v>131.03915516819089</v>
      </c>
      <c r="E20" s="20">
        <v>124.71480062646999</v>
      </c>
      <c r="F20" s="20">
        <v>112.82933545170071</v>
      </c>
      <c r="G20" s="20">
        <v>104.49101716148581</v>
      </c>
      <c r="H20" s="20">
        <v>95.672124159824889</v>
      </c>
      <c r="I20" s="20">
        <v>103.34672021419009</v>
      </c>
    </row>
    <row r="21" spans="2:12">
      <c r="B21" s="43">
        <v>39569</v>
      </c>
      <c r="C21" s="20">
        <v>135.33972596389665</v>
      </c>
      <c r="D21" s="20">
        <v>125.75690579861684</v>
      </c>
      <c r="E21" s="20">
        <v>122.24005315172253</v>
      </c>
      <c r="F21" s="20">
        <v>110.39210818702465</v>
      </c>
      <c r="G21" s="20">
        <v>93.633072813243942</v>
      </c>
      <c r="H21" s="20">
        <v>91.395939167029823</v>
      </c>
      <c r="I21" s="20">
        <v>98.527443105756362</v>
      </c>
      <c r="L21" s="731" t="s">
        <v>10</v>
      </c>
    </row>
    <row r="22" spans="2:12">
      <c r="B22" s="43">
        <v>39600</v>
      </c>
      <c r="C22" s="20">
        <v>145.06246390309636</v>
      </c>
      <c r="D22" s="20">
        <v>124.69061322401338</v>
      </c>
      <c r="E22" s="20">
        <v>124.70786561818436</v>
      </c>
      <c r="F22" s="20">
        <v>110.31410521343805</v>
      </c>
      <c r="G22" s="20">
        <v>95.992715208950443</v>
      </c>
      <c r="H22" s="20">
        <v>80.038089906174832</v>
      </c>
      <c r="I22" s="20">
        <v>98.125836680053553</v>
      </c>
    </row>
    <row r="23" spans="2:12">
      <c r="B23" s="43">
        <v>39630</v>
      </c>
      <c r="C23" s="20">
        <v>145.96362812084806</v>
      </c>
      <c r="D23" s="20">
        <v>126.42024795462919</v>
      </c>
      <c r="E23" s="20">
        <v>128.89246444668896</v>
      </c>
      <c r="F23" s="20">
        <v>116.56412125755038</v>
      </c>
      <c r="G23" s="20">
        <v>89.721781902897845</v>
      </c>
      <c r="H23" s="20">
        <v>77.950060625238649</v>
      </c>
      <c r="I23" s="20">
        <v>100.66934404283802</v>
      </c>
    </row>
    <row r="24" spans="2:12">
      <c r="B24" s="43">
        <v>39661</v>
      </c>
      <c r="C24" s="20">
        <v>124.34557289363184</v>
      </c>
      <c r="D24" s="20">
        <v>114.88690577420537</v>
      </c>
      <c r="E24" s="20">
        <v>116.03577645717029</v>
      </c>
      <c r="F24" s="20">
        <v>103.9351715179784</v>
      </c>
      <c r="G24" s="20">
        <v>89.460592608955736</v>
      </c>
      <c r="H24" s="20">
        <v>72.989157873163606</v>
      </c>
      <c r="I24" s="20">
        <v>94.511378848728242</v>
      </c>
    </row>
    <row r="25" spans="2:12">
      <c r="B25" s="43">
        <v>39692</v>
      </c>
      <c r="C25" s="20">
        <v>107.90643398778015</v>
      </c>
      <c r="D25" s="20">
        <v>104.88798801560054</v>
      </c>
      <c r="E25" s="20">
        <v>106.06299352247488</v>
      </c>
      <c r="F25" s="20">
        <v>102.66562716376735</v>
      </c>
      <c r="G25" s="20">
        <v>78.400464595345738</v>
      </c>
      <c r="H25" s="20">
        <v>73.250543151519381</v>
      </c>
      <c r="I25" s="20">
        <v>72.824631860776435</v>
      </c>
    </row>
    <row r="26" spans="2:12">
      <c r="B26" s="43">
        <v>39722</v>
      </c>
      <c r="C26" s="20">
        <v>78.631832056561478</v>
      </c>
      <c r="D26" s="20">
        <v>73.606729185241335</v>
      </c>
      <c r="E26" s="20">
        <v>89.166203410090375</v>
      </c>
      <c r="F26" s="20">
        <v>99.82648228344938</v>
      </c>
      <c r="G26" s="20">
        <v>62.302610048099879</v>
      </c>
      <c r="H26" s="20">
        <v>54.711684012432343</v>
      </c>
      <c r="I26" s="20">
        <v>45.783132530120483</v>
      </c>
    </row>
    <row r="27" spans="2:12">
      <c r="B27" s="43">
        <v>39753</v>
      </c>
      <c r="C27" s="20">
        <v>57.598092522542665</v>
      </c>
      <c r="D27" s="20">
        <v>56.077505571915751</v>
      </c>
      <c r="E27" s="20">
        <v>78.035356263881383</v>
      </c>
      <c r="F27" s="20">
        <v>94.341604180197237</v>
      </c>
      <c r="G27" s="20">
        <v>63.507524935266012</v>
      </c>
      <c r="H27" s="20">
        <v>49.100213443437482</v>
      </c>
      <c r="I27" s="20">
        <v>38.554216867469883</v>
      </c>
    </row>
    <row r="28" spans="2:12">
      <c r="B28" s="43">
        <v>39783</v>
      </c>
      <c r="C28" s="20">
        <v>44.26567954478255</v>
      </c>
      <c r="D28" s="20">
        <v>46.306221670987078</v>
      </c>
      <c r="E28" s="20">
        <v>63.211229339409179</v>
      </c>
      <c r="F28" s="20">
        <v>101.91267638897094</v>
      </c>
      <c r="G28" s="20">
        <v>61.569074474867733</v>
      </c>
      <c r="H28" s="20">
        <v>46.779255671160186</v>
      </c>
      <c r="I28" s="20">
        <v>41.874163319946454</v>
      </c>
    </row>
    <row r="29" spans="2:12">
      <c r="B29" s="43">
        <v>39814</v>
      </c>
      <c r="C29" s="20">
        <v>47.175229565664075</v>
      </c>
      <c r="D29" s="20">
        <v>48.878065570809099</v>
      </c>
      <c r="E29" s="20">
        <v>59.849467118510887</v>
      </c>
      <c r="F29" s="20">
        <v>106.54535256324242</v>
      </c>
      <c r="G29" s="20">
        <v>67.413713350178327</v>
      </c>
      <c r="H29" s="20">
        <v>50.450107994108834</v>
      </c>
      <c r="I29" s="20">
        <v>44.444444444444443</v>
      </c>
    </row>
    <row r="30" spans="2:12">
      <c r="B30" s="43">
        <v>39845</v>
      </c>
      <c r="C30" s="20">
        <v>46.886716859790511</v>
      </c>
      <c r="D30" s="20">
        <v>50.050867786718698</v>
      </c>
      <c r="E30" s="20">
        <v>56.224488264601717</v>
      </c>
      <c r="F30" s="20">
        <v>117.0458316112653</v>
      </c>
      <c r="G30" s="20">
        <v>63.113948305771309</v>
      </c>
      <c r="H30" s="20">
        <v>46.943664928793865</v>
      </c>
      <c r="I30" s="20">
        <v>45.113788487282463</v>
      </c>
    </row>
    <row r="31" spans="2:12">
      <c r="B31" s="43">
        <v>39873</v>
      </c>
      <c r="C31" s="20">
        <v>48.589731521814699</v>
      </c>
      <c r="D31" s="20">
        <v>53.968074692558005</v>
      </c>
      <c r="E31" s="20">
        <v>53.637195837357908</v>
      </c>
      <c r="F31" s="20">
        <v>109.47120881126315</v>
      </c>
      <c r="G31" s="20">
        <v>59.976307709181377</v>
      </c>
      <c r="H31" s="20">
        <v>48.897092270548299</v>
      </c>
      <c r="I31" s="20">
        <v>36.412315930388218</v>
      </c>
    </row>
    <row r="32" spans="2:12">
      <c r="B32" s="43">
        <v>39904</v>
      </c>
      <c r="C32" s="20">
        <v>55.200342840763042</v>
      </c>
      <c r="D32" s="20">
        <v>66.846291614419357</v>
      </c>
      <c r="E32" s="20">
        <v>60.425227422796318</v>
      </c>
      <c r="F32" s="20">
        <v>110.35350255223905</v>
      </c>
      <c r="G32" s="20">
        <v>61.654375338572443</v>
      </c>
      <c r="H32" s="20">
        <v>58.202780808540275</v>
      </c>
      <c r="I32" s="20">
        <v>33.467202141900934</v>
      </c>
    </row>
    <row r="33" spans="2:9">
      <c r="B33" s="43">
        <v>39934</v>
      </c>
      <c r="C33" s="20">
        <v>62.829685052890078</v>
      </c>
      <c r="D33" s="20">
        <v>69.060427314470857</v>
      </c>
      <c r="E33" s="20">
        <v>61.58682994177321</v>
      </c>
      <c r="F33" s="20">
        <v>115.13638779004546</v>
      </c>
      <c r="G33" s="20">
        <v>67.349082729057827</v>
      </c>
      <c r="H33" s="20">
        <v>62.668092955366816</v>
      </c>
      <c r="I33" s="20">
        <v>36.278447121820619</v>
      </c>
    </row>
    <row r="34" spans="2:9">
      <c r="B34" s="43">
        <v>39965</v>
      </c>
      <c r="C34" s="20">
        <v>74.934830455120164</v>
      </c>
      <c r="D34" s="20">
        <v>75.419352266319265</v>
      </c>
      <c r="E34" s="20">
        <v>66.374877898378728</v>
      </c>
      <c r="F34" s="20">
        <v>117.60009017374551</v>
      </c>
      <c r="G34" s="20">
        <v>67.472153516376025</v>
      </c>
      <c r="H34" s="20">
        <v>65.367132255406858</v>
      </c>
      <c r="I34" s="20">
        <v>40.91030789825971</v>
      </c>
    </row>
    <row r="35" spans="2:9">
      <c r="B35" s="43">
        <v>39995</v>
      </c>
      <c r="C35" s="20">
        <v>70.918581221171934</v>
      </c>
      <c r="D35" s="20">
        <v>78.622048791574343</v>
      </c>
      <c r="E35" s="20">
        <v>70.195663918445987</v>
      </c>
      <c r="F35" s="20">
        <v>115.90778871059248</v>
      </c>
      <c r="G35" s="20">
        <v>56.42976225494408</v>
      </c>
      <c r="H35" s="20">
        <v>66.378474921537091</v>
      </c>
      <c r="I35" s="20">
        <v>38.554216867469883</v>
      </c>
    </row>
    <row r="36" spans="2:9">
      <c r="B36" s="43">
        <v>40026</v>
      </c>
      <c r="C36" s="20">
        <v>79.318490460011134</v>
      </c>
      <c r="D36" s="20">
        <v>93.090108395019726</v>
      </c>
      <c r="E36" s="20">
        <v>80.876703283510409</v>
      </c>
      <c r="F36" s="20">
        <v>117.90606364763535</v>
      </c>
      <c r="G36" s="20">
        <v>51.770944898772079</v>
      </c>
      <c r="H36" s="20">
        <v>76.411251018480087</v>
      </c>
      <c r="I36" s="20">
        <v>56.091030789825972</v>
      </c>
    </row>
    <row r="37" spans="2:9">
      <c r="B37" s="43">
        <v>40057</v>
      </c>
      <c r="C37" s="20">
        <v>73.769157670328894</v>
      </c>
      <c r="D37" s="20">
        <v>93.168338987298711</v>
      </c>
      <c r="E37" s="20">
        <v>77.130584614377156</v>
      </c>
      <c r="F37" s="20">
        <v>123.48561782434368</v>
      </c>
      <c r="G37" s="20">
        <v>46.19754770750756</v>
      </c>
      <c r="H37" s="20">
        <v>78.903295172233896</v>
      </c>
      <c r="I37" s="20">
        <v>46.157965194109771</v>
      </c>
    </row>
    <row r="38" spans="2:9">
      <c r="B38" s="43">
        <v>40087</v>
      </c>
      <c r="C38" s="20">
        <v>79.73013115267436</v>
      </c>
      <c r="D38" s="20">
        <v>94.826048004322445</v>
      </c>
      <c r="E38" s="20">
        <v>78.814127225796597</v>
      </c>
      <c r="F38" s="20">
        <v>129.47850859065954</v>
      </c>
      <c r="G38" s="20">
        <v>51.252025755382022</v>
      </c>
      <c r="H38" s="20">
        <v>86.95242851553428</v>
      </c>
      <c r="I38" s="20">
        <v>49.263721552878181</v>
      </c>
    </row>
    <row r="39" spans="2:9">
      <c r="B39" s="43">
        <v>40118</v>
      </c>
      <c r="C39" s="20">
        <v>84.065851158482971</v>
      </c>
      <c r="D39" s="20">
        <v>100.48692725629022</v>
      </c>
      <c r="E39" s="20">
        <v>82.212817896232281</v>
      </c>
      <c r="F39" s="20">
        <v>139.56367715652127</v>
      </c>
      <c r="G39" s="20">
        <v>55.283147773405801</v>
      </c>
      <c r="H39" s="20">
        <v>92.230558901891001</v>
      </c>
      <c r="I39" s="20">
        <v>55.020080321285135</v>
      </c>
    </row>
    <row r="40" spans="2:9">
      <c r="B40" s="43">
        <v>40148</v>
      </c>
      <c r="C40" s="20">
        <v>81.719792787654839</v>
      </c>
      <c r="D40" s="20">
        <v>104.99252213296865</v>
      </c>
      <c r="E40" s="20">
        <v>91.789579728414211</v>
      </c>
      <c r="F40" s="20">
        <v>139.98637919040127</v>
      </c>
      <c r="G40" s="20">
        <v>53.801354851014203</v>
      </c>
      <c r="H40" s="20">
        <v>99.969390720154806</v>
      </c>
      <c r="I40" s="20">
        <v>59.437751004016057</v>
      </c>
    </row>
    <row r="41" spans="2:9">
      <c r="B41" s="43">
        <v>40179</v>
      </c>
      <c r="C41" s="20">
        <v>83.700589517719308</v>
      </c>
      <c r="D41" s="20">
        <v>110.768432076333</v>
      </c>
      <c r="E41" s="20">
        <v>93.641575124557306</v>
      </c>
      <c r="F41" s="20">
        <v>138.11123575603708</v>
      </c>
      <c r="G41" s="20">
        <v>52.505621273828865</v>
      </c>
      <c r="H41" s="20">
        <v>101.61757134359394</v>
      </c>
      <c r="I41" s="20">
        <v>69.47791164658635</v>
      </c>
    </row>
    <row r="42" spans="2:9">
      <c r="B42" s="43">
        <v>40210</v>
      </c>
      <c r="C42" s="20">
        <v>80.751075752766752</v>
      </c>
      <c r="D42" s="20">
        <v>103.27238388485603</v>
      </c>
      <c r="E42" s="20">
        <v>86.277027432619022</v>
      </c>
      <c r="F42" s="20">
        <v>135.92686130955897</v>
      </c>
      <c r="G42" s="20">
        <v>50.295157483128676</v>
      </c>
      <c r="H42" s="20">
        <v>90.645578921585766</v>
      </c>
      <c r="I42" s="20">
        <v>69.611780455153948</v>
      </c>
    </row>
    <row r="43" spans="2:9">
      <c r="B43" s="43">
        <v>40238</v>
      </c>
      <c r="C43" s="20">
        <v>86.887613838859991</v>
      </c>
      <c r="D43" s="20">
        <v>112.2837285271579</v>
      </c>
      <c r="E43" s="20">
        <v>92.885005363336688</v>
      </c>
      <c r="F43" s="20">
        <v>138.29075012001002</v>
      </c>
      <c r="G43" s="20">
        <v>49.186811470416842</v>
      </c>
      <c r="H43" s="20">
        <v>95.619708603307075</v>
      </c>
      <c r="I43" s="20">
        <v>77.858099062918342</v>
      </c>
    </row>
    <row r="44" spans="2:9">
      <c r="B44" s="43">
        <v>40269</v>
      </c>
      <c r="C44" s="20">
        <v>93.047210138020816</v>
      </c>
      <c r="D44" s="20">
        <v>116.40821982682509</v>
      </c>
      <c r="E44" s="20">
        <v>97.276369857407133</v>
      </c>
      <c r="F44" s="20">
        <v>142.32714015039696</v>
      </c>
      <c r="G44" s="20">
        <v>48.884602696148704</v>
      </c>
      <c r="H44" s="20">
        <v>99.428696849880211</v>
      </c>
      <c r="I44" s="20">
        <v>94.912985274431065</v>
      </c>
    </row>
    <row r="45" spans="2:9">
      <c r="B45" s="43">
        <v>40299</v>
      </c>
      <c r="C45" s="20">
        <v>83.187037894594411</v>
      </c>
      <c r="D45" s="20">
        <v>103.3486989912371</v>
      </c>
      <c r="E45" s="20">
        <v>86.214158512915944</v>
      </c>
      <c r="F45" s="20">
        <v>149.16148078172054</v>
      </c>
      <c r="G45" s="20">
        <v>46.95556607314478</v>
      </c>
      <c r="H45" s="20">
        <v>83.145466451390362</v>
      </c>
      <c r="I45" s="20">
        <v>91.566265060240966</v>
      </c>
    </row>
    <row r="46" spans="2:9">
      <c r="B46" s="43">
        <v>40330</v>
      </c>
      <c r="C46" s="20">
        <v>82.218919531280648</v>
      </c>
      <c r="D46" s="20">
        <v>97.76604219439497</v>
      </c>
      <c r="E46" s="20">
        <v>81.072475156753924</v>
      </c>
      <c r="F46" s="20">
        <v>153.06553699002191</v>
      </c>
      <c r="G46" s="20">
        <v>44.919019989876276</v>
      </c>
      <c r="H46" s="20">
        <v>73.334043751133223</v>
      </c>
      <c r="I46" s="20">
        <v>80.85676037483266</v>
      </c>
    </row>
    <row r="47" spans="2:9">
      <c r="B47" s="43">
        <v>40360</v>
      </c>
      <c r="C47" s="20">
        <v>82.162796384846303</v>
      </c>
      <c r="D47" s="20">
        <v>101.5113948626896</v>
      </c>
      <c r="E47" s="20">
        <v>83.578355134270865</v>
      </c>
      <c r="F47" s="20">
        <v>147.94535900422423</v>
      </c>
      <c r="G47" s="20">
        <v>53.332972734601313</v>
      </c>
      <c r="H47" s="20">
        <v>77.554593487271319</v>
      </c>
      <c r="I47" s="20">
        <v>71.485943775100395</v>
      </c>
    </row>
    <row r="48" spans="2:9">
      <c r="B48" s="43">
        <v>40391</v>
      </c>
      <c r="C48" s="20">
        <v>84.016846877230535</v>
      </c>
      <c r="D48" s="20">
        <v>109.91237913275846</v>
      </c>
      <c r="E48" s="20">
        <v>88.553825668898611</v>
      </c>
      <c r="F48" s="20">
        <v>151.02862479670651</v>
      </c>
      <c r="G48" s="20">
        <v>69.542605118808794</v>
      </c>
      <c r="H48" s="20">
        <v>86.004663309677468</v>
      </c>
      <c r="I48" s="20">
        <v>81.820615796519419</v>
      </c>
    </row>
    <row r="49" spans="2:9">
      <c r="B49" s="43">
        <v>40422</v>
      </c>
      <c r="C49" s="20">
        <v>85.160169736450598</v>
      </c>
      <c r="D49" s="20">
        <v>116.23340936146944</v>
      </c>
      <c r="E49" s="20">
        <v>91.234181359789133</v>
      </c>
      <c r="F49" s="20">
        <v>157.79148663227909</v>
      </c>
      <c r="G49" s="20">
        <v>71.381681369356784</v>
      </c>
      <c r="H49" s="20">
        <v>90.315679981168614</v>
      </c>
      <c r="I49" s="20">
        <v>79.384203480589022</v>
      </c>
    </row>
    <row r="50" spans="2:9">
      <c r="B50" s="43">
        <v>40452</v>
      </c>
      <c r="C50" s="20">
        <v>91.0609758001155</v>
      </c>
      <c r="D50" s="20">
        <v>124.65695795776978</v>
      </c>
      <c r="E50" s="20">
        <v>98.416771714988911</v>
      </c>
      <c r="F50" s="20">
        <v>166.56273247918762</v>
      </c>
      <c r="G50" s="20">
        <v>72.260669175228301</v>
      </c>
      <c r="H50" s="20">
        <v>99.663189254847453</v>
      </c>
      <c r="I50" s="20">
        <v>84.337349397590373</v>
      </c>
    </row>
    <row r="51" spans="2:9">
      <c r="B51" s="43">
        <v>40483</v>
      </c>
      <c r="C51" s="20">
        <v>93.751481126019968</v>
      </c>
      <c r="D51" s="20">
        <v>127.19315405014602</v>
      </c>
      <c r="E51" s="20">
        <v>97.654830312853008</v>
      </c>
      <c r="F51" s="20">
        <v>169.75292125362981</v>
      </c>
      <c r="G51" s="20">
        <v>73.486720008926952</v>
      </c>
      <c r="H51" s="20">
        <v>95.873002745181608</v>
      </c>
      <c r="I51" s="20">
        <v>88.13922356091031</v>
      </c>
    </row>
    <row r="52" spans="2:9">
      <c r="B52" s="43">
        <v>40513</v>
      </c>
      <c r="C52" s="20">
        <v>100.48129204801469</v>
      </c>
      <c r="D52" s="20">
        <v>137.95496000712956</v>
      </c>
      <c r="E52" s="20">
        <v>99.196765294644251</v>
      </c>
      <c r="F52" s="20">
        <v>172.48651139388681</v>
      </c>
      <c r="G52" s="20">
        <v>82.309992448326497</v>
      </c>
      <c r="H52" s="20">
        <v>96.074648913690041</v>
      </c>
      <c r="I52" s="20">
        <v>93.975903614457835</v>
      </c>
    </row>
    <row r="53" spans="2:9">
      <c r="B53" s="43">
        <v>40544</v>
      </c>
      <c r="C53" s="20">
        <v>105.93628213600012</v>
      </c>
      <c r="D53" s="20">
        <v>143.43874473017607</v>
      </c>
      <c r="E53" s="20">
        <v>102.55667607099265</v>
      </c>
      <c r="F53" s="20">
        <v>168.68199799256072</v>
      </c>
      <c r="G53" s="20">
        <v>87.692621400273168</v>
      </c>
      <c r="H53" s="20">
        <v>99.894028082558108</v>
      </c>
      <c r="I53" s="20">
        <v>97.456492637215533</v>
      </c>
    </row>
    <row r="54" spans="2:9">
      <c r="B54" s="43">
        <v>40575</v>
      </c>
      <c r="C54" s="20">
        <v>113.89755503639606</v>
      </c>
      <c r="D54" s="20">
        <v>148.5841963462554</v>
      </c>
      <c r="E54" s="20">
        <v>105.69899153610659</v>
      </c>
      <c r="F54" s="20">
        <v>170.44530908661517</v>
      </c>
      <c r="G54" s="20">
        <v>94.11073172267615</v>
      </c>
      <c r="H54" s="20">
        <v>103.8652507085622</v>
      </c>
      <c r="I54" s="20">
        <v>102.27576974564927</v>
      </c>
    </row>
    <row r="55" spans="2:9">
      <c r="B55" s="43">
        <v>40603</v>
      </c>
      <c r="C55" s="20">
        <v>125.56598474389043</v>
      </c>
      <c r="D55" s="20">
        <v>142.90637041107448</v>
      </c>
      <c r="E55" s="20">
        <v>107.38039498169158</v>
      </c>
      <c r="F55" s="20">
        <v>176.46828014817061</v>
      </c>
      <c r="G55" s="20">
        <v>85.369622941963627</v>
      </c>
      <c r="H55" s="20">
        <v>98.316033207721659</v>
      </c>
      <c r="I55" s="20">
        <v>99.732262382864789</v>
      </c>
    </row>
    <row r="56" spans="2:9">
      <c r="B56" s="43">
        <v>40634</v>
      </c>
      <c r="C56" s="20">
        <v>134.75344839248456</v>
      </c>
      <c r="D56" s="20">
        <v>142.74737963319339</v>
      </c>
      <c r="E56" s="20">
        <v>112.53226484182724</v>
      </c>
      <c r="F56" s="20">
        <v>183.6139221822047</v>
      </c>
      <c r="G56" s="20">
        <v>93.744955347169565</v>
      </c>
      <c r="H56" s="20">
        <v>99.186915467401136</v>
      </c>
      <c r="I56" s="20">
        <v>99.384203480589022</v>
      </c>
    </row>
    <row r="57" spans="2:9">
      <c r="B57" s="43">
        <v>40664</v>
      </c>
      <c r="C57" s="20">
        <v>125.57926513444718</v>
      </c>
      <c r="D57" s="20">
        <v>134.73409817150028</v>
      </c>
      <c r="E57" s="20">
        <v>109.10127749673943</v>
      </c>
      <c r="F57" s="20">
        <v>187.54273591437794</v>
      </c>
      <c r="G57" s="20">
        <v>95.439947339560547</v>
      </c>
      <c r="H57" s="20">
        <v>91.004679214553576</v>
      </c>
      <c r="I57" s="20">
        <v>95.582329317269071</v>
      </c>
    </row>
    <row r="58" spans="2:9">
      <c r="B58" s="43">
        <v>40695</v>
      </c>
      <c r="C58" s="20">
        <v>124.96836716883438</v>
      </c>
      <c r="D58" s="20">
        <v>136.34242280486046</v>
      </c>
      <c r="E58" s="20">
        <v>107.47541596407075</v>
      </c>
      <c r="F58" s="20">
        <v>189.62377688438986</v>
      </c>
      <c r="G58" s="20">
        <v>84.559342518711404</v>
      </c>
      <c r="H58" s="20">
        <v>93.822705164949454</v>
      </c>
      <c r="I58" s="20">
        <v>97.054886211512709</v>
      </c>
    </row>
    <row r="59" spans="2:9">
      <c r="B59" s="43">
        <v>40725</v>
      </c>
      <c r="C59" s="20">
        <v>128.36969473076263</v>
      </c>
      <c r="D59" s="20">
        <v>145.11846474700369</v>
      </c>
      <c r="E59" s="20">
        <v>106.11681373431779</v>
      </c>
      <c r="F59" s="20">
        <v>195.00407392100141</v>
      </c>
      <c r="G59" s="20">
        <v>75.625436995003696</v>
      </c>
      <c r="H59" s="20">
        <v>100.67902005968418</v>
      </c>
      <c r="I59" s="20">
        <v>99.384203480589022</v>
      </c>
    </row>
    <row r="60" spans="2:9">
      <c r="B60" s="43">
        <v>40756</v>
      </c>
      <c r="C60" s="20">
        <v>120.58059091126056</v>
      </c>
      <c r="D60" s="20">
        <v>135.34857601408478</v>
      </c>
      <c r="E60" s="20">
        <v>99.97850750475655</v>
      </c>
      <c r="F60" s="20">
        <v>218.09830805209072</v>
      </c>
      <c r="G60" s="20">
        <v>82.71383629424281</v>
      </c>
      <c r="H60" s="20">
        <v>92.382822899757642</v>
      </c>
      <c r="I60" s="20">
        <v>100.40160642570282</v>
      </c>
    </row>
    <row r="61" spans="2:9">
      <c r="B61" s="43">
        <v>40787</v>
      </c>
      <c r="C61" s="20">
        <v>122.33753259659775</v>
      </c>
      <c r="D61" s="20">
        <v>124.81296346174032</v>
      </c>
      <c r="E61" s="20">
        <v>96.369707338102785</v>
      </c>
      <c r="F61" s="20">
        <v>219.72523845051455</v>
      </c>
      <c r="G61" s="20">
        <v>79.309268812542598</v>
      </c>
      <c r="H61" s="20">
        <v>87.136168006387393</v>
      </c>
      <c r="I61" s="20">
        <v>89.959839357429715</v>
      </c>
    </row>
    <row r="62" spans="2:9">
      <c r="B62" s="43">
        <v>40817</v>
      </c>
      <c r="C62" s="20">
        <v>120.66225785806823</v>
      </c>
      <c r="D62" s="20">
        <v>111.18983897387241</v>
      </c>
      <c r="E62" s="20">
        <v>91.629349500770374</v>
      </c>
      <c r="F62" s="20">
        <v>206.61870461120625</v>
      </c>
      <c r="G62" s="20">
        <v>71.091184333301172</v>
      </c>
      <c r="H62" s="20">
        <v>78.578676650687555</v>
      </c>
      <c r="I62" s="20">
        <v>76.572958500669344</v>
      </c>
    </row>
    <row r="63" spans="2:9">
      <c r="B63" s="43">
        <v>40848</v>
      </c>
      <c r="C63" s="20">
        <v>121.45893218914323</v>
      </c>
      <c r="D63" s="20">
        <v>113.99932136141084</v>
      </c>
      <c r="E63" s="20">
        <v>87.399440106085152</v>
      </c>
      <c r="F63" s="20">
        <v>215.61680988905408</v>
      </c>
      <c r="G63" s="20">
        <v>67.070228291710222</v>
      </c>
      <c r="H63" s="20">
        <v>81.261829251611942</v>
      </c>
      <c r="I63" s="20">
        <v>77.376171352074962</v>
      </c>
    </row>
    <row r="64" spans="2:9">
      <c r="B64" s="43">
        <v>40878</v>
      </c>
      <c r="C64" s="20">
        <v>118.38755575064766</v>
      </c>
      <c r="D64" s="20">
        <v>113.76555722005547</v>
      </c>
      <c r="E64" s="20">
        <v>84.973587850411192</v>
      </c>
      <c r="F64" s="20">
        <v>203.33841455232496</v>
      </c>
      <c r="G64" s="20">
        <v>63.881064936350072</v>
      </c>
      <c r="H64" s="20">
        <v>79.977351456409494</v>
      </c>
      <c r="I64" s="20">
        <v>78.500669344042834</v>
      </c>
    </row>
    <row r="65" spans="2:9">
      <c r="B65" s="43">
        <v>40909</v>
      </c>
      <c r="C65" s="20">
        <v>121.7390512563023</v>
      </c>
      <c r="D65" s="20">
        <v>120.90817954791602</v>
      </c>
      <c r="E65" s="20">
        <v>90.098036005653512</v>
      </c>
      <c r="F65" s="20">
        <v>205.08361467899761</v>
      </c>
      <c r="G65" s="20">
        <v>65.358766281634757</v>
      </c>
      <c r="H65" s="20">
        <v>83.21622042885906</v>
      </c>
      <c r="I65" s="20">
        <v>78.580990629183404</v>
      </c>
    </row>
    <row r="66" spans="2:9">
      <c r="B66" s="43">
        <v>40940</v>
      </c>
      <c r="C66" s="20">
        <v>130.2079701963151</v>
      </c>
      <c r="D66" s="20">
        <v>126.93853438476202</v>
      </c>
      <c r="E66" s="20">
        <v>92.775176581227356</v>
      </c>
      <c r="F66" s="20">
        <v>216.33784023144599</v>
      </c>
      <c r="G66" s="20">
        <v>68.34364462454289</v>
      </c>
      <c r="H66" s="20">
        <v>86.404102912728106</v>
      </c>
      <c r="I66" s="20">
        <v>79.518072289156621</v>
      </c>
    </row>
    <row r="67" spans="2:9">
      <c r="B67" s="43">
        <v>40969</v>
      </c>
      <c r="C67" s="20">
        <v>136.25855623737939</v>
      </c>
      <c r="D67" s="20">
        <v>127.37907172982045</v>
      </c>
      <c r="E67" s="20">
        <v>91.77689919181006</v>
      </c>
      <c r="F67" s="20">
        <v>207.79970425158487</v>
      </c>
      <c r="G67" s="20">
        <v>68.420315396522355</v>
      </c>
      <c r="H67" s="20">
        <v>85.486196158018117</v>
      </c>
      <c r="I67" s="20">
        <v>80.589022757697464</v>
      </c>
    </row>
    <row r="68" spans="2:9">
      <c r="B68" s="43">
        <v>41000</v>
      </c>
      <c r="C68" s="20">
        <v>131.63311497416629</v>
      </c>
      <c r="D68" s="20">
        <v>124.7314291852024</v>
      </c>
      <c r="E68" s="20">
        <v>86.171839045961136</v>
      </c>
      <c r="F68" s="20">
        <v>204.48273011749427</v>
      </c>
      <c r="G68" s="20">
        <v>63.615727272136617</v>
      </c>
      <c r="H68" s="20">
        <v>84.079718874498241</v>
      </c>
      <c r="I68" s="20">
        <v>75.234270414993304</v>
      </c>
    </row>
    <row r="69" spans="2:9">
      <c r="B69" s="43">
        <v>41030</v>
      </c>
      <c r="C69" s="20">
        <v>121.09129210909528</v>
      </c>
      <c r="D69" s="20">
        <v>118.98258978207747</v>
      </c>
      <c r="E69" s="20">
        <v>84.191206215728798</v>
      </c>
      <c r="F69" s="20">
        <v>197.02364517097894</v>
      </c>
      <c r="G69" s="20">
        <v>64.033206416051982</v>
      </c>
      <c r="H69" s="20">
        <v>81.072298449606492</v>
      </c>
      <c r="I69" s="20">
        <v>73.895582329317264</v>
      </c>
    </row>
    <row r="70" spans="2:9">
      <c r="B70" s="43">
        <v>41061</v>
      </c>
      <c r="C70" s="20">
        <v>104.77441711630615</v>
      </c>
      <c r="D70" s="20">
        <v>111.62341905281906</v>
      </c>
      <c r="E70" s="20">
        <v>79.424035056125803</v>
      </c>
      <c r="F70" s="20">
        <v>198.22831670307613</v>
      </c>
      <c r="G70" s="20">
        <v>64.013052250483653</v>
      </c>
      <c r="H70" s="20">
        <v>78.044818123197345</v>
      </c>
      <c r="I70" s="20">
        <v>73.761713520749666</v>
      </c>
    </row>
    <row r="71" spans="2:9">
      <c r="B71" s="43">
        <v>41091</v>
      </c>
      <c r="C71" s="20">
        <v>112.52194195073933</v>
      </c>
      <c r="D71" s="20">
        <v>114.0480222241932</v>
      </c>
      <c r="E71" s="20">
        <v>78.83876583228286</v>
      </c>
      <c r="F71" s="20">
        <v>197.67477067420984</v>
      </c>
      <c r="G71" s="20">
        <v>89.016299683625704</v>
      </c>
      <c r="H71" s="20">
        <v>77.584939990902399</v>
      </c>
      <c r="I71" s="20">
        <v>70.896921017402946</v>
      </c>
    </row>
    <row r="72" spans="2:9">
      <c r="B72" s="43">
        <v>41122</v>
      </c>
      <c r="C72" s="20">
        <v>124.32367438822747</v>
      </c>
      <c r="D72" s="20">
        <v>113.01451636316087</v>
      </c>
      <c r="E72" s="20">
        <v>77.541464725947847</v>
      </c>
      <c r="F72" s="20">
        <v>202.14093661677171</v>
      </c>
      <c r="G72" s="20">
        <v>88.826252470569315</v>
      </c>
      <c r="H72" s="20">
        <v>76.342617032573301</v>
      </c>
      <c r="I72" s="20">
        <v>61.981258366800539</v>
      </c>
    </row>
    <row r="73" spans="2:9">
      <c r="B73" s="43">
        <v>41153</v>
      </c>
      <c r="C73" s="20">
        <v>124.17186548797807</v>
      </c>
      <c r="D73" s="20">
        <v>121.61909936359324</v>
      </c>
      <c r="E73" s="20">
        <v>86.732937151089502</v>
      </c>
      <c r="F73" s="20">
        <v>216.33713467556242</v>
      </c>
      <c r="G73" s="20">
        <v>90.849293386263327</v>
      </c>
      <c r="H73" s="20">
        <v>84.391336295881587</v>
      </c>
      <c r="I73" s="20">
        <v>56.224899598393577</v>
      </c>
    </row>
  </sheetData>
  <hyperlinks>
    <hyperlink ref="L21" location="Содержание!B1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1" sqref="I31"/>
    </sheetView>
  </sheetViews>
  <sheetFormatPr defaultRowHeight="12.75"/>
  <cols>
    <col min="1" max="4" width="9.140625" style="251"/>
    <col min="5" max="5" width="17" style="251" customWidth="1"/>
    <col min="6" max="6" width="9.140625" style="251"/>
    <col min="7" max="7" width="12.140625" style="251" customWidth="1"/>
    <col min="8" max="16384" width="9.140625" style="251"/>
  </cols>
  <sheetData>
    <row r="2" spans="1:9">
      <c r="A2" s="251" t="s">
        <v>0</v>
      </c>
      <c r="B2" s="57" t="s">
        <v>1166</v>
      </c>
    </row>
    <row r="4" spans="1:9">
      <c r="B4" s="631" t="s">
        <v>79</v>
      </c>
      <c r="C4" s="631" t="s">
        <v>429</v>
      </c>
      <c r="D4" s="631" t="s">
        <v>430</v>
      </c>
      <c r="E4" s="631" t="s">
        <v>431</v>
      </c>
      <c r="F4" s="631" t="s">
        <v>432</v>
      </c>
      <c r="G4" s="631" t="s">
        <v>433</v>
      </c>
      <c r="H4" s="631" t="s">
        <v>434</v>
      </c>
      <c r="I4" s="631" t="s">
        <v>435</v>
      </c>
    </row>
    <row r="5" spans="1:9">
      <c r="B5" s="346">
        <v>40940</v>
      </c>
      <c r="C5" s="253">
        <v>1.64</v>
      </c>
      <c r="D5" s="253">
        <v>44.97</v>
      </c>
      <c r="E5" s="253">
        <v>14.36</v>
      </c>
      <c r="F5" s="253">
        <v>5.49</v>
      </c>
      <c r="G5" s="253">
        <v>21.13</v>
      </c>
      <c r="H5" s="253">
        <v>7.63</v>
      </c>
      <c r="I5" s="253">
        <v>4.82</v>
      </c>
    </row>
    <row r="6" spans="1:9">
      <c r="B6" s="346">
        <v>40969</v>
      </c>
      <c r="C6" s="253">
        <v>1.88</v>
      </c>
      <c r="D6" s="253">
        <v>46.86</v>
      </c>
      <c r="E6" s="253">
        <v>12.31</v>
      </c>
      <c r="F6" s="253">
        <v>5.37</v>
      </c>
      <c r="G6" s="253">
        <v>20.96</v>
      </c>
      <c r="H6" s="253">
        <v>8.24</v>
      </c>
      <c r="I6" s="253">
        <v>4.3899999999999997</v>
      </c>
    </row>
    <row r="7" spans="1:9">
      <c r="B7" s="346">
        <v>41000</v>
      </c>
      <c r="C7" s="253">
        <v>2.11</v>
      </c>
      <c r="D7" s="253">
        <v>48.43</v>
      </c>
      <c r="E7" s="253">
        <v>10.39</v>
      </c>
      <c r="F7" s="253">
        <v>5.49</v>
      </c>
      <c r="G7" s="253">
        <v>20.78</v>
      </c>
      <c r="H7" s="253">
        <v>8.3800000000000008</v>
      </c>
      <c r="I7" s="253">
        <v>4.4400000000000004</v>
      </c>
    </row>
    <row r="8" spans="1:9">
      <c r="B8" s="346">
        <v>41030</v>
      </c>
      <c r="C8" s="253">
        <v>1.78</v>
      </c>
      <c r="D8" s="253">
        <v>49.09</v>
      </c>
      <c r="E8" s="253">
        <v>10.45</v>
      </c>
      <c r="F8" s="253">
        <v>5.27</v>
      </c>
      <c r="G8" s="253">
        <v>21.02</v>
      </c>
      <c r="H8" s="253">
        <v>7.92</v>
      </c>
      <c r="I8" s="253">
        <v>4.49</v>
      </c>
    </row>
    <row r="9" spans="1:9">
      <c r="B9" s="346">
        <v>41061</v>
      </c>
      <c r="C9" s="253">
        <v>2.11</v>
      </c>
      <c r="D9" s="253">
        <v>50.03</v>
      </c>
      <c r="E9" s="253">
        <v>9.99</v>
      </c>
      <c r="F9" s="253">
        <v>5</v>
      </c>
      <c r="G9" s="253">
        <v>20.79</v>
      </c>
      <c r="H9" s="253">
        <v>7.65</v>
      </c>
      <c r="I9" s="253">
        <v>4.42</v>
      </c>
    </row>
    <row r="10" spans="1:9">
      <c r="B10" s="346">
        <v>41091</v>
      </c>
      <c r="C10" s="253">
        <v>1.44</v>
      </c>
      <c r="D10" s="253">
        <v>50.79</v>
      </c>
      <c r="E10" s="253">
        <v>10.59</v>
      </c>
      <c r="F10" s="253">
        <v>4.71</v>
      </c>
      <c r="G10" s="253">
        <v>20.56</v>
      </c>
      <c r="H10" s="253">
        <v>8.06</v>
      </c>
      <c r="I10" s="253">
        <v>3.85</v>
      </c>
    </row>
    <row r="11" spans="1:9">
      <c r="B11" s="346">
        <v>41122</v>
      </c>
      <c r="C11" s="253">
        <v>1.49</v>
      </c>
      <c r="D11" s="253">
        <v>50.03</v>
      </c>
      <c r="E11" s="253">
        <v>9.93</v>
      </c>
      <c r="F11" s="253">
        <v>4.83</v>
      </c>
      <c r="G11" s="253">
        <v>21.48</v>
      </c>
      <c r="H11" s="253">
        <v>8.26</v>
      </c>
      <c r="I11" s="253">
        <v>4</v>
      </c>
    </row>
    <row r="12" spans="1:9">
      <c r="B12" s="346">
        <v>41153</v>
      </c>
      <c r="C12" s="253">
        <v>1.98</v>
      </c>
      <c r="D12" s="253">
        <v>49.89</v>
      </c>
      <c r="E12" s="253">
        <v>10.26</v>
      </c>
      <c r="F12" s="253">
        <v>4.83</v>
      </c>
      <c r="G12" s="253">
        <v>21.5</v>
      </c>
      <c r="H12" s="253">
        <v>8.2100000000000009</v>
      </c>
      <c r="I12" s="253">
        <v>3.32</v>
      </c>
    </row>
    <row r="13" spans="1:9">
      <c r="B13" s="346">
        <v>41183</v>
      </c>
      <c r="C13" s="253">
        <v>1.33</v>
      </c>
      <c r="D13" s="253">
        <v>49.15</v>
      </c>
      <c r="E13" s="253">
        <v>10.65</v>
      </c>
      <c r="F13" s="253">
        <v>4.8</v>
      </c>
      <c r="G13" s="253">
        <v>21.33</v>
      </c>
      <c r="H13" s="253">
        <v>8.9</v>
      </c>
      <c r="I13" s="253">
        <v>3.85</v>
      </c>
    </row>
    <row r="14" spans="1:9">
      <c r="B14" s="346">
        <v>41214</v>
      </c>
      <c r="C14" s="253">
        <v>2.16</v>
      </c>
      <c r="D14" s="253">
        <v>48.22</v>
      </c>
      <c r="E14" s="253">
        <v>10.45</v>
      </c>
      <c r="F14" s="253">
        <v>4.6100000000000003</v>
      </c>
      <c r="G14" s="253">
        <v>21.69</v>
      </c>
      <c r="H14" s="253">
        <v>9.24</v>
      </c>
      <c r="I14" s="253">
        <v>3.64</v>
      </c>
    </row>
    <row r="17" spans="2:2">
      <c r="B17" s="57" t="s">
        <v>428</v>
      </c>
    </row>
    <row r="34" spans="2:2">
      <c r="B34" s="65" t="s">
        <v>77</v>
      </c>
    </row>
    <row r="36" spans="2:2">
      <c r="B36" s="731" t="s">
        <v>10</v>
      </c>
    </row>
  </sheetData>
  <hyperlinks>
    <hyperlink ref="B36" location="Содержание!B121" display="к содержанию"/>
  </hyperlinks>
  <pageMargins left="0.75" right="0.75" top="1" bottom="1" header="0.5" footer="0.5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workbookViewId="0">
      <selection activeCell="N33" sqref="N33"/>
    </sheetView>
  </sheetViews>
  <sheetFormatPr defaultRowHeight="12.75"/>
  <cols>
    <col min="1" max="4" width="9.140625" style="251"/>
    <col min="5" max="5" width="11.42578125" style="251" customWidth="1"/>
    <col min="6" max="16384" width="9.140625" style="251"/>
  </cols>
  <sheetData>
    <row r="2" spans="1:6">
      <c r="A2" s="251" t="s">
        <v>0</v>
      </c>
      <c r="B2" s="57" t="s">
        <v>1165</v>
      </c>
    </row>
    <row r="4" spans="1:6">
      <c r="B4" s="631" t="s">
        <v>79</v>
      </c>
      <c r="C4" s="631" t="s">
        <v>429</v>
      </c>
      <c r="D4" s="631" t="s">
        <v>430</v>
      </c>
      <c r="E4" s="631" t="s">
        <v>433</v>
      </c>
      <c r="F4" s="631" t="s">
        <v>434</v>
      </c>
    </row>
    <row r="5" spans="1:6">
      <c r="B5" s="346">
        <v>40940</v>
      </c>
      <c r="C5" s="253">
        <v>9.56</v>
      </c>
      <c r="D5" s="253">
        <v>87.32</v>
      </c>
      <c r="E5" s="253">
        <v>2.0299999999999998</v>
      </c>
      <c r="F5" s="253">
        <v>1.08</v>
      </c>
    </row>
    <row r="6" spans="1:6">
      <c r="B6" s="346">
        <v>40969</v>
      </c>
      <c r="C6" s="253">
        <v>8.66</v>
      </c>
      <c r="D6" s="253">
        <v>79.69</v>
      </c>
      <c r="E6" s="253">
        <v>2.12</v>
      </c>
      <c r="F6" s="253">
        <v>9.5399999999999991</v>
      </c>
    </row>
    <row r="7" spans="1:6">
      <c r="B7" s="346">
        <v>41000</v>
      </c>
      <c r="C7" s="253">
        <v>9.1</v>
      </c>
      <c r="D7" s="253">
        <v>79.37</v>
      </c>
      <c r="E7" s="253">
        <v>2.08</v>
      </c>
      <c r="F7" s="253">
        <v>9.4499999999999993</v>
      </c>
    </row>
    <row r="8" spans="1:6">
      <c r="B8" s="346">
        <v>41030</v>
      </c>
      <c r="C8" s="253">
        <v>8.61</v>
      </c>
      <c r="D8" s="253">
        <v>73.569999999999993</v>
      </c>
      <c r="E8" s="253">
        <v>2.92</v>
      </c>
      <c r="F8" s="253">
        <v>14.9</v>
      </c>
    </row>
    <row r="9" spans="1:6">
      <c r="B9" s="346">
        <v>41061</v>
      </c>
      <c r="C9" s="253">
        <v>9.82</v>
      </c>
      <c r="D9" s="253">
        <v>72.58</v>
      </c>
      <c r="E9" s="253">
        <v>2.86</v>
      </c>
      <c r="F9" s="253">
        <v>14.73</v>
      </c>
    </row>
    <row r="10" spans="1:6">
      <c r="B10" s="346">
        <v>41091</v>
      </c>
      <c r="C10" s="253">
        <v>5.62</v>
      </c>
      <c r="D10" s="253">
        <v>74.38</v>
      </c>
      <c r="E10" s="253">
        <v>2.87</v>
      </c>
      <c r="F10" s="253">
        <v>17.13</v>
      </c>
    </row>
    <row r="11" spans="1:6">
      <c r="B11" s="346">
        <v>41122</v>
      </c>
      <c r="C11" s="253">
        <v>8.6</v>
      </c>
      <c r="D11" s="253">
        <v>71.599999999999994</v>
      </c>
      <c r="E11" s="253">
        <v>3.12</v>
      </c>
      <c r="F11" s="253">
        <v>16.690000000000001</v>
      </c>
    </row>
    <row r="12" spans="1:6">
      <c r="B12" s="346">
        <v>41153</v>
      </c>
      <c r="C12" s="253">
        <v>9.32</v>
      </c>
      <c r="D12" s="253">
        <v>69.849999999999994</v>
      </c>
      <c r="E12" s="253">
        <v>3.76</v>
      </c>
      <c r="F12" s="253">
        <v>17.079999999999998</v>
      </c>
    </row>
    <row r="13" spans="1:6">
      <c r="B13" s="346">
        <v>41183</v>
      </c>
      <c r="C13" s="253">
        <v>7.67</v>
      </c>
      <c r="D13" s="253">
        <v>68.290000000000006</v>
      </c>
      <c r="E13" s="253">
        <v>3.65</v>
      </c>
      <c r="F13" s="253">
        <v>20.39</v>
      </c>
    </row>
    <row r="14" spans="1:6">
      <c r="B14" s="346">
        <v>41214</v>
      </c>
      <c r="C14" s="253">
        <v>10.73</v>
      </c>
      <c r="D14" s="253">
        <v>63.88</v>
      </c>
      <c r="E14" s="253">
        <v>3.36</v>
      </c>
      <c r="F14" s="253">
        <v>22.04</v>
      </c>
    </row>
    <row r="17" spans="2:2">
      <c r="B17" s="57" t="s">
        <v>436</v>
      </c>
    </row>
    <row r="35" spans="2:2">
      <c r="B35" s="65" t="s">
        <v>77</v>
      </c>
    </row>
    <row r="37" spans="2:2">
      <c r="B37" s="731" t="s">
        <v>10</v>
      </c>
    </row>
  </sheetData>
  <hyperlinks>
    <hyperlink ref="B37" location="Содержание!B122" display="к содержанию"/>
  </hyperlinks>
  <pageMargins left="0.75" right="0.75" top="1" bottom="1" header="0.5" footer="0.5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B26" sqref="B26"/>
    </sheetView>
  </sheetViews>
  <sheetFormatPr defaultRowHeight="12.75"/>
  <cols>
    <col min="1" max="1" width="9.140625" style="251"/>
    <col min="2" max="2" width="14.28515625" style="251" customWidth="1"/>
    <col min="3" max="3" width="11" style="251" customWidth="1"/>
    <col min="4" max="4" width="12.28515625" style="251" customWidth="1"/>
    <col min="5" max="11" width="12" style="251" bestFit="1" customWidth="1"/>
    <col min="12" max="257" width="9.140625" style="251"/>
    <col min="258" max="258" width="14.28515625" style="251" customWidth="1"/>
    <col min="259" max="259" width="11" style="251" customWidth="1"/>
    <col min="260" max="260" width="12.28515625" style="251" customWidth="1"/>
    <col min="261" max="267" width="12" style="251" bestFit="1" customWidth="1"/>
    <col min="268" max="513" width="9.140625" style="251"/>
    <col min="514" max="514" width="14.28515625" style="251" customWidth="1"/>
    <col min="515" max="515" width="11" style="251" customWidth="1"/>
    <col min="516" max="516" width="12.28515625" style="251" customWidth="1"/>
    <col min="517" max="523" width="12" style="251" bestFit="1" customWidth="1"/>
    <col min="524" max="769" width="9.140625" style="251"/>
    <col min="770" max="770" width="14.28515625" style="251" customWidth="1"/>
    <col min="771" max="771" width="11" style="251" customWidth="1"/>
    <col min="772" max="772" width="12.28515625" style="251" customWidth="1"/>
    <col min="773" max="779" width="12" style="251" bestFit="1" customWidth="1"/>
    <col min="780" max="1025" width="9.140625" style="251"/>
    <col min="1026" max="1026" width="14.28515625" style="251" customWidth="1"/>
    <col min="1027" max="1027" width="11" style="251" customWidth="1"/>
    <col min="1028" max="1028" width="12.28515625" style="251" customWidth="1"/>
    <col min="1029" max="1035" width="12" style="251" bestFit="1" customWidth="1"/>
    <col min="1036" max="1281" width="9.140625" style="251"/>
    <col min="1282" max="1282" width="14.28515625" style="251" customWidth="1"/>
    <col min="1283" max="1283" width="11" style="251" customWidth="1"/>
    <col min="1284" max="1284" width="12.28515625" style="251" customWidth="1"/>
    <col min="1285" max="1291" width="12" style="251" bestFit="1" customWidth="1"/>
    <col min="1292" max="1537" width="9.140625" style="251"/>
    <col min="1538" max="1538" width="14.28515625" style="251" customWidth="1"/>
    <col min="1539" max="1539" width="11" style="251" customWidth="1"/>
    <col min="1540" max="1540" width="12.28515625" style="251" customWidth="1"/>
    <col min="1541" max="1547" width="12" style="251" bestFit="1" customWidth="1"/>
    <col min="1548" max="1793" width="9.140625" style="251"/>
    <col min="1794" max="1794" width="14.28515625" style="251" customWidth="1"/>
    <col min="1795" max="1795" width="11" style="251" customWidth="1"/>
    <col min="1796" max="1796" width="12.28515625" style="251" customWidth="1"/>
    <col min="1797" max="1803" width="12" style="251" bestFit="1" customWidth="1"/>
    <col min="1804" max="2049" width="9.140625" style="251"/>
    <col min="2050" max="2050" width="14.28515625" style="251" customWidth="1"/>
    <col min="2051" max="2051" width="11" style="251" customWidth="1"/>
    <col min="2052" max="2052" width="12.28515625" style="251" customWidth="1"/>
    <col min="2053" max="2059" width="12" style="251" bestFit="1" customWidth="1"/>
    <col min="2060" max="2305" width="9.140625" style="251"/>
    <col min="2306" max="2306" width="14.28515625" style="251" customWidth="1"/>
    <col min="2307" max="2307" width="11" style="251" customWidth="1"/>
    <col min="2308" max="2308" width="12.28515625" style="251" customWidth="1"/>
    <col min="2309" max="2315" width="12" style="251" bestFit="1" customWidth="1"/>
    <col min="2316" max="2561" width="9.140625" style="251"/>
    <col min="2562" max="2562" width="14.28515625" style="251" customWidth="1"/>
    <col min="2563" max="2563" width="11" style="251" customWidth="1"/>
    <col min="2564" max="2564" width="12.28515625" style="251" customWidth="1"/>
    <col min="2565" max="2571" width="12" style="251" bestFit="1" customWidth="1"/>
    <col min="2572" max="2817" width="9.140625" style="251"/>
    <col min="2818" max="2818" width="14.28515625" style="251" customWidth="1"/>
    <col min="2819" max="2819" width="11" style="251" customWidth="1"/>
    <col min="2820" max="2820" width="12.28515625" style="251" customWidth="1"/>
    <col min="2821" max="2827" width="12" style="251" bestFit="1" customWidth="1"/>
    <col min="2828" max="3073" width="9.140625" style="251"/>
    <col min="3074" max="3074" width="14.28515625" style="251" customWidth="1"/>
    <col min="3075" max="3075" width="11" style="251" customWidth="1"/>
    <col min="3076" max="3076" width="12.28515625" style="251" customWidth="1"/>
    <col min="3077" max="3083" width="12" style="251" bestFit="1" customWidth="1"/>
    <col min="3084" max="3329" width="9.140625" style="251"/>
    <col min="3330" max="3330" width="14.28515625" style="251" customWidth="1"/>
    <col min="3331" max="3331" width="11" style="251" customWidth="1"/>
    <col min="3332" max="3332" width="12.28515625" style="251" customWidth="1"/>
    <col min="3333" max="3339" width="12" style="251" bestFit="1" customWidth="1"/>
    <col min="3340" max="3585" width="9.140625" style="251"/>
    <col min="3586" max="3586" width="14.28515625" style="251" customWidth="1"/>
    <col min="3587" max="3587" width="11" style="251" customWidth="1"/>
    <col min="3588" max="3588" width="12.28515625" style="251" customWidth="1"/>
    <col min="3589" max="3595" width="12" style="251" bestFit="1" customWidth="1"/>
    <col min="3596" max="3841" width="9.140625" style="251"/>
    <col min="3842" max="3842" width="14.28515625" style="251" customWidth="1"/>
    <col min="3843" max="3843" width="11" style="251" customWidth="1"/>
    <col min="3844" max="3844" width="12.28515625" style="251" customWidth="1"/>
    <col min="3845" max="3851" width="12" style="251" bestFit="1" customWidth="1"/>
    <col min="3852" max="4097" width="9.140625" style="251"/>
    <col min="4098" max="4098" width="14.28515625" style="251" customWidth="1"/>
    <col min="4099" max="4099" width="11" style="251" customWidth="1"/>
    <col min="4100" max="4100" width="12.28515625" style="251" customWidth="1"/>
    <col min="4101" max="4107" width="12" style="251" bestFit="1" customWidth="1"/>
    <col min="4108" max="4353" width="9.140625" style="251"/>
    <col min="4354" max="4354" width="14.28515625" style="251" customWidth="1"/>
    <col min="4355" max="4355" width="11" style="251" customWidth="1"/>
    <col min="4356" max="4356" width="12.28515625" style="251" customWidth="1"/>
    <col min="4357" max="4363" width="12" style="251" bestFit="1" customWidth="1"/>
    <col min="4364" max="4609" width="9.140625" style="251"/>
    <col min="4610" max="4610" width="14.28515625" style="251" customWidth="1"/>
    <col min="4611" max="4611" width="11" style="251" customWidth="1"/>
    <col min="4612" max="4612" width="12.28515625" style="251" customWidth="1"/>
    <col min="4613" max="4619" width="12" style="251" bestFit="1" customWidth="1"/>
    <col min="4620" max="4865" width="9.140625" style="251"/>
    <col min="4866" max="4866" width="14.28515625" style="251" customWidth="1"/>
    <col min="4867" max="4867" width="11" style="251" customWidth="1"/>
    <col min="4868" max="4868" width="12.28515625" style="251" customWidth="1"/>
    <col min="4869" max="4875" width="12" style="251" bestFit="1" customWidth="1"/>
    <col min="4876" max="5121" width="9.140625" style="251"/>
    <col min="5122" max="5122" width="14.28515625" style="251" customWidth="1"/>
    <col min="5123" max="5123" width="11" style="251" customWidth="1"/>
    <col min="5124" max="5124" width="12.28515625" style="251" customWidth="1"/>
    <col min="5125" max="5131" width="12" style="251" bestFit="1" customWidth="1"/>
    <col min="5132" max="5377" width="9.140625" style="251"/>
    <col min="5378" max="5378" width="14.28515625" style="251" customWidth="1"/>
    <col min="5379" max="5379" width="11" style="251" customWidth="1"/>
    <col min="5380" max="5380" width="12.28515625" style="251" customWidth="1"/>
    <col min="5381" max="5387" width="12" style="251" bestFit="1" customWidth="1"/>
    <col min="5388" max="5633" width="9.140625" style="251"/>
    <col min="5634" max="5634" width="14.28515625" style="251" customWidth="1"/>
    <col min="5635" max="5635" width="11" style="251" customWidth="1"/>
    <col min="5636" max="5636" width="12.28515625" style="251" customWidth="1"/>
    <col min="5637" max="5643" width="12" style="251" bestFit="1" customWidth="1"/>
    <col min="5644" max="5889" width="9.140625" style="251"/>
    <col min="5890" max="5890" width="14.28515625" style="251" customWidth="1"/>
    <col min="5891" max="5891" width="11" style="251" customWidth="1"/>
    <col min="5892" max="5892" width="12.28515625" style="251" customWidth="1"/>
    <col min="5893" max="5899" width="12" style="251" bestFit="1" customWidth="1"/>
    <col min="5900" max="6145" width="9.140625" style="251"/>
    <col min="6146" max="6146" width="14.28515625" style="251" customWidth="1"/>
    <col min="6147" max="6147" width="11" style="251" customWidth="1"/>
    <col min="6148" max="6148" width="12.28515625" style="251" customWidth="1"/>
    <col min="6149" max="6155" width="12" style="251" bestFit="1" customWidth="1"/>
    <col min="6156" max="6401" width="9.140625" style="251"/>
    <col min="6402" max="6402" width="14.28515625" style="251" customWidth="1"/>
    <col min="6403" max="6403" width="11" style="251" customWidth="1"/>
    <col min="6404" max="6404" width="12.28515625" style="251" customWidth="1"/>
    <col min="6405" max="6411" width="12" style="251" bestFit="1" customWidth="1"/>
    <col min="6412" max="6657" width="9.140625" style="251"/>
    <col min="6658" max="6658" width="14.28515625" style="251" customWidth="1"/>
    <col min="6659" max="6659" width="11" style="251" customWidth="1"/>
    <col min="6660" max="6660" width="12.28515625" style="251" customWidth="1"/>
    <col min="6661" max="6667" width="12" style="251" bestFit="1" customWidth="1"/>
    <col min="6668" max="6913" width="9.140625" style="251"/>
    <col min="6914" max="6914" width="14.28515625" style="251" customWidth="1"/>
    <col min="6915" max="6915" width="11" style="251" customWidth="1"/>
    <col min="6916" max="6916" width="12.28515625" style="251" customWidth="1"/>
    <col min="6917" max="6923" width="12" style="251" bestFit="1" customWidth="1"/>
    <col min="6924" max="7169" width="9.140625" style="251"/>
    <col min="7170" max="7170" width="14.28515625" style="251" customWidth="1"/>
    <col min="7171" max="7171" width="11" style="251" customWidth="1"/>
    <col min="7172" max="7172" width="12.28515625" style="251" customWidth="1"/>
    <col min="7173" max="7179" width="12" style="251" bestFit="1" customWidth="1"/>
    <col min="7180" max="7425" width="9.140625" style="251"/>
    <col min="7426" max="7426" width="14.28515625" style="251" customWidth="1"/>
    <col min="7427" max="7427" width="11" style="251" customWidth="1"/>
    <col min="7428" max="7428" width="12.28515625" style="251" customWidth="1"/>
    <col min="7429" max="7435" width="12" style="251" bestFit="1" customWidth="1"/>
    <col min="7436" max="7681" width="9.140625" style="251"/>
    <col min="7682" max="7682" width="14.28515625" style="251" customWidth="1"/>
    <col min="7683" max="7683" width="11" style="251" customWidth="1"/>
    <col min="7684" max="7684" width="12.28515625" style="251" customWidth="1"/>
    <col min="7685" max="7691" width="12" style="251" bestFit="1" customWidth="1"/>
    <col min="7692" max="7937" width="9.140625" style="251"/>
    <col min="7938" max="7938" width="14.28515625" style="251" customWidth="1"/>
    <col min="7939" max="7939" width="11" style="251" customWidth="1"/>
    <col min="7940" max="7940" width="12.28515625" style="251" customWidth="1"/>
    <col min="7941" max="7947" width="12" style="251" bestFit="1" customWidth="1"/>
    <col min="7948" max="8193" width="9.140625" style="251"/>
    <col min="8194" max="8194" width="14.28515625" style="251" customWidth="1"/>
    <col min="8195" max="8195" width="11" style="251" customWidth="1"/>
    <col min="8196" max="8196" width="12.28515625" style="251" customWidth="1"/>
    <col min="8197" max="8203" width="12" style="251" bestFit="1" customWidth="1"/>
    <col min="8204" max="8449" width="9.140625" style="251"/>
    <col min="8450" max="8450" width="14.28515625" style="251" customWidth="1"/>
    <col min="8451" max="8451" width="11" style="251" customWidth="1"/>
    <col min="8452" max="8452" width="12.28515625" style="251" customWidth="1"/>
    <col min="8453" max="8459" width="12" style="251" bestFit="1" customWidth="1"/>
    <col min="8460" max="8705" width="9.140625" style="251"/>
    <col min="8706" max="8706" width="14.28515625" style="251" customWidth="1"/>
    <col min="8707" max="8707" width="11" style="251" customWidth="1"/>
    <col min="8708" max="8708" width="12.28515625" style="251" customWidth="1"/>
    <col min="8709" max="8715" width="12" style="251" bestFit="1" customWidth="1"/>
    <col min="8716" max="8961" width="9.140625" style="251"/>
    <col min="8962" max="8962" width="14.28515625" style="251" customWidth="1"/>
    <col min="8963" max="8963" width="11" style="251" customWidth="1"/>
    <col min="8964" max="8964" width="12.28515625" style="251" customWidth="1"/>
    <col min="8965" max="8971" width="12" style="251" bestFit="1" customWidth="1"/>
    <col min="8972" max="9217" width="9.140625" style="251"/>
    <col min="9218" max="9218" width="14.28515625" style="251" customWidth="1"/>
    <col min="9219" max="9219" width="11" style="251" customWidth="1"/>
    <col min="9220" max="9220" width="12.28515625" style="251" customWidth="1"/>
    <col min="9221" max="9227" width="12" style="251" bestFit="1" customWidth="1"/>
    <col min="9228" max="9473" width="9.140625" style="251"/>
    <col min="9474" max="9474" width="14.28515625" style="251" customWidth="1"/>
    <col min="9475" max="9475" width="11" style="251" customWidth="1"/>
    <col min="9476" max="9476" width="12.28515625" style="251" customWidth="1"/>
    <col min="9477" max="9483" width="12" style="251" bestFit="1" customWidth="1"/>
    <col min="9484" max="9729" width="9.140625" style="251"/>
    <col min="9730" max="9730" width="14.28515625" style="251" customWidth="1"/>
    <col min="9731" max="9731" width="11" style="251" customWidth="1"/>
    <col min="9732" max="9732" width="12.28515625" style="251" customWidth="1"/>
    <col min="9733" max="9739" width="12" style="251" bestFit="1" customWidth="1"/>
    <col min="9740" max="9985" width="9.140625" style="251"/>
    <col min="9986" max="9986" width="14.28515625" style="251" customWidth="1"/>
    <col min="9987" max="9987" width="11" style="251" customWidth="1"/>
    <col min="9988" max="9988" width="12.28515625" style="251" customWidth="1"/>
    <col min="9989" max="9995" width="12" style="251" bestFit="1" customWidth="1"/>
    <col min="9996" max="10241" width="9.140625" style="251"/>
    <col min="10242" max="10242" width="14.28515625" style="251" customWidth="1"/>
    <col min="10243" max="10243" width="11" style="251" customWidth="1"/>
    <col min="10244" max="10244" width="12.28515625" style="251" customWidth="1"/>
    <col min="10245" max="10251" width="12" style="251" bestFit="1" customWidth="1"/>
    <col min="10252" max="10497" width="9.140625" style="251"/>
    <col min="10498" max="10498" width="14.28515625" style="251" customWidth="1"/>
    <col min="10499" max="10499" width="11" style="251" customWidth="1"/>
    <col min="10500" max="10500" width="12.28515625" style="251" customWidth="1"/>
    <col min="10501" max="10507" width="12" style="251" bestFit="1" customWidth="1"/>
    <col min="10508" max="10753" width="9.140625" style="251"/>
    <col min="10754" max="10754" width="14.28515625" style="251" customWidth="1"/>
    <col min="10755" max="10755" width="11" style="251" customWidth="1"/>
    <col min="10756" max="10756" width="12.28515625" style="251" customWidth="1"/>
    <col min="10757" max="10763" width="12" style="251" bestFit="1" customWidth="1"/>
    <col min="10764" max="11009" width="9.140625" style="251"/>
    <col min="11010" max="11010" width="14.28515625" style="251" customWidth="1"/>
    <col min="11011" max="11011" width="11" style="251" customWidth="1"/>
    <col min="11012" max="11012" width="12.28515625" style="251" customWidth="1"/>
    <col min="11013" max="11019" width="12" style="251" bestFit="1" customWidth="1"/>
    <col min="11020" max="11265" width="9.140625" style="251"/>
    <col min="11266" max="11266" width="14.28515625" style="251" customWidth="1"/>
    <col min="11267" max="11267" width="11" style="251" customWidth="1"/>
    <col min="11268" max="11268" width="12.28515625" style="251" customWidth="1"/>
    <col min="11269" max="11275" width="12" style="251" bestFit="1" customWidth="1"/>
    <col min="11276" max="11521" width="9.140625" style="251"/>
    <col min="11522" max="11522" width="14.28515625" style="251" customWidth="1"/>
    <col min="11523" max="11523" width="11" style="251" customWidth="1"/>
    <col min="11524" max="11524" width="12.28515625" style="251" customWidth="1"/>
    <col min="11525" max="11531" width="12" style="251" bestFit="1" customWidth="1"/>
    <col min="11532" max="11777" width="9.140625" style="251"/>
    <col min="11778" max="11778" width="14.28515625" style="251" customWidth="1"/>
    <col min="11779" max="11779" width="11" style="251" customWidth="1"/>
    <col min="11780" max="11780" width="12.28515625" style="251" customWidth="1"/>
    <col min="11781" max="11787" width="12" style="251" bestFit="1" customWidth="1"/>
    <col min="11788" max="12033" width="9.140625" style="251"/>
    <col min="12034" max="12034" width="14.28515625" style="251" customWidth="1"/>
    <col min="12035" max="12035" width="11" style="251" customWidth="1"/>
    <col min="12036" max="12036" width="12.28515625" style="251" customWidth="1"/>
    <col min="12037" max="12043" width="12" style="251" bestFit="1" customWidth="1"/>
    <col min="12044" max="12289" width="9.140625" style="251"/>
    <col min="12290" max="12290" width="14.28515625" style="251" customWidth="1"/>
    <col min="12291" max="12291" width="11" style="251" customWidth="1"/>
    <col min="12292" max="12292" width="12.28515625" style="251" customWidth="1"/>
    <col min="12293" max="12299" width="12" style="251" bestFit="1" customWidth="1"/>
    <col min="12300" max="12545" width="9.140625" style="251"/>
    <col min="12546" max="12546" width="14.28515625" style="251" customWidth="1"/>
    <col min="12547" max="12547" width="11" style="251" customWidth="1"/>
    <col min="12548" max="12548" width="12.28515625" style="251" customWidth="1"/>
    <col min="12549" max="12555" width="12" style="251" bestFit="1" customWidth="1"/>
    <col min="12556" max="12801" width="9.140625" style="251"/>
    <col min="12802" max="12802" width="14.28515625" style="251" customWidth="1"/>
    <col min="12803" max="12803" width="11" style="251" customWidth="1"/>
    <col min="12804" max="12804" width="12.28515625" style="251" customWidth="1"/>
    <col min="12805" max="12811" width="12" style="251" bestFit="1" customWidth="1"/>
    <col min="12812" max="13057" width="9.140625" style="251"/>
    <col min="13058" max="13058" width="14.28515625" style="251" customWidth="1"/>
    <col min="13059" max="13059" width="11" style="251" customWidth="1"/>
    <col min="13060" max="13060" width="12.28515625" style="251" customWidth="1"/>
    <col min="13061" max="13067" width="12" style="251" bestFit="1" customWidth="1"/>
    <col min="13068" max="13313" width="9.140625" style="251"/>
    <col min="13314" max="13314" width="14.28515625" style="251" customWidth="1"/>
    <col min="13315" max="13315" width="11" style="251" customWidth="1"/>
    <col min="13316" max="13316" width="12.28515625" style="251" customWidth="1"/>
    <col min="13317" max="13323" width="12" style="251" bestFit="1" customWidth="1"/>
    <col min="13324" max="13569" width="9.140625" style="251"/>
    <col min="13570" max="13570" width="14.28515625" style="251" customWidth="1"/>
    <col min="13571" max="13571" width="11" style="251" customWidth="1"/>
    <col min="13572" max="13572" width="12.28515625" style="251" customWidth="1"/>
    <col min="13573" max="13579" width="12" style="251" bestFit="1" customWidth="1"/>
    <col min="13580" max="13825" width="9.140625" style="251"/>
    <col min="13826" max="13826" width="14.28515625" style="251" customWidth="1"/>
    <col min="13827" max="13827" width="11" style="251" customWidth="1"/>
    <col min="13828" max="13828" width="12.28515625" style="251" customWidth="1"/>
    <col min="13829" max="13835" width="12" style="251" bestFit="1" customWidth="1"/>
    <col min="13836" max="14081" width="9.140625" style="251"/>
    <col min="14082" max="14082" width="14.28515625" style="251" customWidth="1"/>
    <col min="14083" max="14083" width="11" style="251" customWidth="1"/>
    <col min="14084" max="14084" width="12.28515625" style="251" customWidth="1"/>
    <col min="14085" max="14091" width="12" style="251" bestFit="1" customWidth="1"/>
    <col min="14092" max="14337" width="9.140625" style="251"/>
    <col min="14338" max="14338" width="14.28515625" style="251" customWidth="1"/>
    <col min="14339" max="14339" width="11" style="251" customWidth="1"/>
    <col min="14340" max="14340" width="12.28515625" style="251" customWidth="1"/>
    <col min="14341" max="14347" width="12" style="251" bestFit="1" customWidth="1"/>
    <col min="14348" max="14593" width="9.140625" style="251"/>
    <col min="14594" max="14594" width="14.28515625" style="251" customWidth="1"/>
    <col min="14595" max="14595" width="11" style="251" customWidth="1"/>
    <col min="14596" max="14596" width="12.28515625" style="251" customWidth="1"/>
    <col min="14597" max="14603" width="12" style="251" bestFit="1" customWidth="1"/>
    <col min="14604" max="14849" width="9.140625" style="251"/>
    <col min="14850" max="14850" width="14.28515625" style="251" customWidth="1"/>
    <col min="14851" max="14851" width="11" style="251" customWidth="1"/>
    <col min="14852" max="14852" width="12.28515625" style="251" customWidth="1"/>
    <col min="14853" max="14859" width="12" style="251" bestFit="1" customWidth="1"/>
    <col min="14860" max="15105" width="9.140625" style="251"/>
    <col min="15106" max="15106" width="14.28515625" style="251" customWidth="1"/>
    <col min="15107" max="15107" width="11" style="251" customWidth="1"/>
    <col min="15108" max="15108" width="12.28515625" style="251" customWidth="1"/>
    <col min="15109" max="15115" width="12" style="251" bestFit="1" customWidth="1"/>
    <col min="15116" max="15361" width="9.140625" style="251"/>
    <col min="15362" max="15362" width="14.28515625" style="251" customWidth="1"/>
    <col min="15363" max="15363" width="11" style="251" customWidth="1"/>
    <col min="15364" max="15364" width="12.28515625" style="251" customWidth="1"/>
    <col min="15365" max="15371" width="12" style="251" bestFit="1" customWidth="1"/>
    <col min="15372" max="15617" width="9.140625" style="251"/>
    <col min="15618" max="15618" width="14.28515625" style="251" customWidth="1"/>
    <col min="15619" max="15619" width="11" style="251" customWidth="1"/>
    <col min="15620" max="15620" width="12.28515625" style="251" customWidth="1"/>
    <col min="15621" max="15627" width="12" style="251" bestFit="1" customWidth="1"/>
    <col min="15628" max="15873" width="9.140625" style="251"/>
    <col min="15874" max="15874" width="14.28515625" style="251" customWidth="1"/>
    <col min="15875" max="15875" width="11" style="251" customWidth="1"/>
    <col min="15876" max="15876" width="12.28515625" style="251" customWidth="1"/>
    <col min="15877" max="15883" width="12" style="251" bestFit="1" customWidth="1"/>
    <col min="15884" max="16129" width="9.140625" style="251"/>
    <col min="16130" max="16130" width="14.28515625" style="251" customWidth="1"/>
    <col min="16131" max="16131" width="11" style="251" customWidth="1"/>
    <col min="16132" max="16132" width="12.28515625" style="251" customWidth="1"/>
    <col min="16133" max="16139" width="12" style="251" bestFit="1" customWidth="1"/>
    <col min="16140" max="16384" width="9.140625" style="251"/>
  </cols>
  <sheetData>
    <row r="2" spans="1:11">
      <c r="A2" s="70" t="s">
        <v>0</v>
      </c>
      <c r="B2" s="57" t="s">
        <v>1172</v>
      </c>
    </row>
    <row r="4" spans="1:11" s="57" customFormat="1">
      <c r="B4" s="254" t="s">
        <v>496</v>
      </c>
      <c r="C4" s="631" t="s">
        <v>385</v>
      </c>
      <c r="D4" s="631" t="s">
        <v>386</v>
      </c>
      <c r="E4" s="631" t="s">
        <v>387</v>
      </c>
      <c r="F4" s="631" t="s">
        <v>242</v>
      </c>
      <c r="G4" s="631">
        <v>1.2011000000000001</v>
      </c>
      <c r="H4" s="631" t="s">
        <v>212</v>
      </c>
      <c r="I4" s="631" t="s">
        <v>243</v>
      </c>
      <c r="J4" s="631" t="s">
        <v>244</v>
      </c>
      <c r="K4" s="631">
        <v>10.2012</v>
      </c>
    </row>
    <row r="5" spans="1:11">
      <c r="B5" s="253" t="s">
        <v>438</v>
      </c>
      <c r="C5" s="630">
        <v>100678852</v>
      </c>
      <c r="D5" s="630">
        <v>226986717</v>
      </c>
      <c r="E5" s="630">
        <v>423245485</v>
      </c>
      <c r="F5" s="630">
        <v>201755193.42938</v>
      </c>
      <c r="G5" s="630">
        <v>181648122</v>
      </c>
      <c r="H5" s="630">
        <v>230066625</v>
      </c>
      <c r="I5" s="630">
        <v>232578374</v>
      </c>
      <c r="J5" s="630">
        <v>257172349</v>
      </c>
      <c r="K5" s="630">
        <v>187456693</v>
      </c>
    </row>
    <row r="6" spans="1:11">
      <c r="B6" s="253" t="s">
        <v>439</v>
      </c>
      <c r="C6" s="630">
        <v>2156799</v>
      </c>
      <c r="D6" s="630">
        <v>6676557</v>
      </c>
      <c r="E6" s="630">
        <v>5305027</v>
      </c>
      <c r="F6" s="630">
        <v>18172955.25</v>
      </c>
      <c r="G6" s="630">
        <v>36992362</v>
      </c>
      <c r="H6" s="630">
        <v>45951475</v>
      </c>
      <c r="I6" s="630">
        <v>51741653</v>
      </c>
      <c r="J6" s="630">
        <v>49971515</v>
      </c>
      <c r="K6" s="630">
        <v>54700105</v>
      </c>
    </row>
    <row r="7" spans="1:11" ht="63.75">
      <c r="B7" s="343" t="s">
        <v>440</v>
      </c>
      <c r="C7" s="632">
        <v>2.3708779083074312</v>
      </c>
      <c r="D7" s="632">
        <v>3.5175022911497398</v>
      </c>
      <c r="E7" s="632">
        <v>2.3708779083074312</v>
      </c>
      <c r="F7" s="632">
        <v>2.3708779083074312</v>
      </c>
      <c r="G7" s="632">
        <v>2.3708779083074312</v>
      </c>
      <c r="H7" s="632">
        <v>2.3708779083074312</v>
      </c>
      <c r="I7" s="632">
        <v>2.3708779083074312</v>
      </c>
      <c r="J7" s="632">
        <v>0.60225912723592723</v>
      </c>
      <c r="K7" s="632">
        <v>0.63832132050925605</v>
      </c>
    </row>
    <row r="10" spans="1:11">
      <c r="B10" s="57" t="s">
        <v>437</v>
      </c>
    </row>
    <row r="24" spans="2:2" ht="15" customHeight="1">
      <c r="B24" s="347" t="s">
        <v>77</v>
      </c>
    </row>
    <row r="26" spans="2:2">
      <c r="B26" s="731" t="s">
        <v>10</v>
      </c>
    </row>
  </sheetData>
  <hyperlinks>
    <hyperlink ref="B26" location="Содержание!B125" display="к содержанию"/>
  </hyperlinks>
  <pageMargins left="0.75" right="0.75" top="1" bottom="1" header="0.5" footer="0.5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B25" sqref="B25"/>
    </sheetView>
  </sheetViews>
  <sheetFormatPr defaultRowHeight="12.75"/>
  <cols>
    <col min="1" max="1" width="9.140625" style="251"/>
    <col min="2" max="2" width="19.42578125" style="251" customWidth="1"/>
    <col min="3" max="3" width="9.5703125" style="251" bestFit="1" customWidth="1"/>
    <col min="4" max="5" width="9.140625" style="251"/>
    <col min="6" max="6" width="20.140625" style="251" customWidth="1"/>
    <col min="7" max="257" width="9.140625" style="251"/>
    <col min="258" max="258" width="13.140625" style="251" customWidth="1"/>
    <col min="259" max="259" width="9.5703125" style="251" bestFit="1" customWidth="1"/>
    <col min="260" max="261" width="9.140625" style="251"/>
    <col min="262" max="262" width="14.7109375" style="251" customWidth="1"/>
    <col min="263" max="513" width="9.140625" style="251"/>
    <col min="514" max="514" width="13.140625" style="251" customWidth="1"/>
    <col min="515" max="515" width="9.5703125" style="251" bestFit="1" customWidth="1"/>
    <col min="516" max="517" width="9.140625" style="251"/>
    <col min="518" max="518" width="14.7109375" style="251" customWidth="1"/>
    <col min="519" max="769" width="9.140625" style="251"/>
    <col min="770" max="770" width="13.140625" style="251" customWidth="1"/>
    <col min="771" max="771" width="9.5703125" style="251" bestFit="1" customWidth="1"/>
    <col min="772" max="773" width="9.140625" style="251"/>
    <col min="774" max="774" width="14.7109375" style="251" customWidth="1"/>
    <col min="775" max="1025" width="9.140625" style="251"/>
    <col min="1026" max="1026" width="13.140625" style="251" customWidth="1"/>
    <col min="1027" max="1027" width="9.5703125" style="251" bestFit="1" customWidth="1"/>
    <col min="1028" max="1029" width="9.140625" style="251"/>
    <col min="1030" max="1030" width="14.7109375" style="251" customWidth="1"/>
    <col min="1031" max="1281" width="9.140625" style="251"/>
    <col min="1282" max="1282" width="13.140625" style="251" customWidth="1"/>
    <col min="1283" max="1283" width="9.5703125" style="251" bestFit="1" customWidth="1"/>
    <col min="1284" max="1285" width="9.140625" style="251"/>
    <col min="1286" max="1286" width="14.7109375" style="251" customWidth="1"/>
    <col min="1287" max="1537" width="9.140625" style="251"/>
    <col min="1538" max="1538" width="13.140625" style="251" customWidth="1"/>
    <col min="1539" max="1539" width="9.5703125" style="251" bestFit="1" customWidth="1"/>
    <col min="1540" max="1541" width="9.140625" style="251"/>
    <col min="1542" max="1542" width="14.7109375" style="251" customWidth="1"/>
    <col min="1543" max="1793" width="9.140625" style="251"/>
    <col min="1794" max="1794" width="13.140625" style="251" customWidth="1"/>
    <col min="1795" max="1795" width="9.5703125" style="251" bestFit="1" customWidth="1"/>
    <col min="1796" max="1797" width="9.140625" style="251"/>
    <col min="1798" max="1798" width="14.7109375" style="251" customWidth="1"/>
    <col min="1799" max="2049" width="9.140625" style="251"/>
    <col min="2050" max="2050" width="13.140625" style="251" customWidth="1"/>
    <col min="2051" max="2051" width="9.5703125" style="251" bestFit="1" customWidth="1"/>
    <col min="2052" max="2053" width="9.140625" style="251"/>
    <col min="2054" max="2054" width="14.7109375" style="251" customWidth="1"/>
    <col min="2055" max="2305" width="9.140625" style="251"/>
    <col min="2306" max="2306" width="13.140625" style="251" customWidth="1"/>
    <col min="2307" max="2307" width="9.5703125" style="251" bestFit="1" customWidth="1"/>
    <col min="2308" max="2309" width="9.140625" style="251"/>
    <col min="2310" max="2310" width="14.7109375" style="251" customWidth="1"/>
    <col min="2311" max="2561" width="9.140625" style="251"/>
    <col min="2562" max="2562" width="13.140625" style="251" customWidth="1"/>
    <col min="2563" max="2563" width="9.5703125" style="251" bestFit="1" customWidth="1"/>
    <col min="2564" max="2565" width="9.140625" style="251"/>
    <col min="2566" max="2566" width="14.7109375" style="251" customWidth="1"/>
    <col min="2567" max="2817" width="9.140625" style="251"/>
    <col min="2818" max="2818" width="13.140625" style="251" customWidth="1"/>
    <col min="2819" max="2819" width="9.5703125" style="251" bestFit="1" customWidth="1"/>
    <col min="2820" max="2821" width="9.140625" style="251"/>
    <col min="2822" max="2822" width="14.7109375" style="251" customWidth="1"/>
    <col min="2823" max="3073" width="9.140625" style="251"/>
    <col min="3074" max="3074" width="13.140625" style="251" customWidth="1"/>
    <col min="3075" max="3075" width="9.5703125" style="251" bestFit="1" customWidth="1"/>
    <col min="3076" max="3077" width="9.140625" style="251"/>
    <col min="3078" max="3078" width="14.7109375" style="251" customWidth="1"/>
    <col min="3079" max="3329" width="9.140625" style="251"/>
    <col min="3330" max="3330" width="13.140625" style="251" customWidth="1"/>
    <col min="3331" max="3331" width="9.5703125" style="251" bestFit="1" customWidth="1"/>
    <col min="3332" max="3333" width="9.140625" style="251"/>
    <col min="3334" max="3334" width="14.7109375" style="251" customWidth="1"/>
    <col min="3335" max="3585" width="9.140625" style="251"/>
    <col min="3586" max="3586" width="13.140625" style="251" customWidth="1"/>
    <col min="3587" max="3587" width="9.5703125" style="251" bestFit="1" customWidth="1"/>
    <col min="3588" max="3589" width="9.140625" style="251"/>
    <col min="3590" max="3590" width="14.7109375" style="251" customWidth="1"/>
    <col min="3591" max="3841" width="9.140625" style="251"/>
    <col min="3842" max="3842" width="13.140625" style="251" customWidth="1"/>
    <col min="3843" max="3843" width="9.5703125" style="251" bestFit="1" customWidth="1"/>
    <col min="3844" max="3845" width="9.140625" style="251"/>
    <col min="3846" max="3846" width="14.7109375" style="251" customWidth="1"/>
    <col min="3847" max="4097" width="9.140625" style="251"/>
    <col min="4098" max="4098" width="13.140625" style="251" customWidth="1"/>
    <col min="4099" max="4099" width="9.5703125" style="251" bestFit="1" customWidth="1"/>
    <col min="4100" max="4101" width="9.140625" style="251"/>
    <col min="4102" max="4102" width="14.7109375" style="251" customWidth="1"/>
    <col min="4103" max="4353" width="9.140625" style="251"/>
    <col min="4354" max="4354" width="13.140625" style="251" customWidth="1"/>
    <col min="4355" max="4355" width="9.5703125" style="251" bestFit="1" customWidth="1"/>
    <col min="4356" max="4357" width="9.140625" style="251"/>
    <col min="4358" max="4358" width="14.7109375" style="251" customWidth="1"/>
    <col min="4359" max="4609" width="9.140625" style="251"/>
    <col min="4610" max="4610" width="13.140625" style="251" customWidth="1"/>
    <col min="4611" max="4611" width="9.5703125" style="251" bestFit="1" customWidth="1"/>
    <col min="4612" max="4613" width="9.140625" style="251"/>
    <col min="4614" max="4614" width="14.7109375" style="251" customWidth="1"/>
    <col min="4615" max="4865" width="9.140625" style="251"/>
    <col min="4866" max="4866" width="13.140625" style="251" customWidth="1"/>
    <col min="4867" max="4867" width="9.5703125" style="251" bestFit="1" customWidth="1"/>
    <col min="4868" max="4869" width="9.140625" style="251"/>
    <col min="4870" max="4870" width="14.7109375" style="251" customWidth="1"/>
    <col min="4871" max="5121" width="9.140625" style="251"/>
    <col min="5122" max="5122" width="13.140625" style="251" customWidth="1"/>
    <col min="5123" max="5123" width="9.5703125" style="251" bestFit="1" customWidth="1"/>
    <col min="5124" max="5125" width="9.140625" style="251"/>
    <col min="5126" max="5126" width="14.7109375" style="251" customWidth="1"/>
    <col min="5127" max="5377" width="9.140625" style="251"/>
    <col min="5378" max="5378" width="13.140625" style="251" customWidth="1"/>
    <col min="5379" max="5379" width="9.5703125" style="251" bestFit="1" customWidth="1"/>
    <col min="5380" max="5381" width="9.140625" style="251"/>
    <col min="5382" max="5382" width="14.7109375" style="251" customWidth="1"/>
    <col min="5383" max="5633" width="9.140625" style="251"/>
    <col min="5634" max="5634" width="13.140625" style="251" customWidth="1"/>
    <col min="5635" max="5635" width="9.5703125" style="251" bestFit="1" customWidth="1"/>
    <col min="5636" max="5637" width="9.140625" style="251"/>
    <col min="5638" max="5638" width="14.7109375" style="251" customWidth="1"/>
    <col min="5639" max="5889" width="9.140625" style="251"/>
    <col min="5890" max="5890" width="13.140625" style="251" customWidth="1"/>
    <col min="5891" max="5891" width="9.5703125" style="251" bestFit="1" customWidth="1"/>
    <col min="5892" max="5893" width="9.140625" style="251"/>
    <col min="5894" max="5894" width="14.7109375" style="251" customWidth="1"/>
    <col min="5895" max="6145" width="9.140625" style="251"/>
    <col min="6146" max="6146" width="13.140625" style="251" customWidth="1"/>
    <col min="6147" max="6147" width="9.5703125" style="251" bestFit="1" customWidth="1"/>
    <col min="6148" max="6149" width="9.140625" style="251"/>
    <col min="6150" max="6150" width="14.7109375" style="251" customWidth="1"/>
    <col min="6151" max="6401" width="9.140625" style="251"/>
    <col min="6402" max="6402" width="13.140625" style="251" customWidth="1"/>
    <col min="6403" max="6403" width="9.5703125" style="251" bestFit="1" customWidth="1"/>
    <col min="6404" max="6405" width="9.140625" style="251"/>
    <col min="6406" max="6406" width="14.7109375" style="251" customWidth="1"/>
    <col min="6407" max="6657" width="9.140625" style="251"/>
    <col min="6658" max="6658" width="13.140625" style="251" customWidth="1"/>
    <col min="6659" max="6659" width="9.5703125" style="251" bestFit="1" customWidth="1"/>
    <col min="6660" max="6661" width="9.140625" style="251"/>
    <col min="6662" max="6662" width="14.7109375" style="251" customWidth="1"/>
    <col min="6663" max="6913" width="9.140625" style="251"/>
    <col min="6914" max="6914" width="13.140625" style="251" customWidth="1"/>
    <col min="6915" max="6915" width="9.5703125" style="251" bestFit="1" customWidth="1"/>
    <col min="6916" max="6917" width="9.140625" style="251"/>
    <col min="6918" max="6918" width="14.7109375" style="251" customWidth="1"/>
    <col min="6919" max="7169" width="9.140625" style="251"/>
    <col min="7170" max="7170" width="13.140625" style="251" customWidth="1"/>
    <col min="7171" max="7171" width="9.5703125" style="251" bestFit="1" customWidth="1"/>
    <col min="7172" max="7173" width="9.140625" style="251"/>
    <col min="7174" max="7174" width="14.7109375" style="251" customWidth="1"/>
    <col min="7175" max="7425" width="9.140625" style="251"/>
    <col min="7426" max="7426" width="13.140625" style="251" customWidth="1"/>
    <col min="7427" max="7427" width="9.5703125" style="251" bestFit="1" customWidth="1"/>
    <col min="7428" max="7429" width="9.140625" style="251"/>
    <col min="7430" max="7430" width="14.7109375" style="251" customWidth="1"/>
    <col min="7431" max="7681" width="9.140625" style="251"/>
    <col min="7682" max="7682" width="13.140625" style="251" customWidth="1"/>
    <col min="7683" max="7683" width="9.5703125" style="251" bestFit="1" customWidth="1"/>
    <col min="7684" max="7685" width="9.140625" style="251"/>
    <col min="7686" max="7686" width="14.7109375" style="251" customWidth="1"/>
    <col min="7687" max="7937" width="9.140625" style="251"/>
    <col min="7938" max="7938" width="13.140625" style="251" customWidth="1"/>
    <col min="7939" max="7939" width="9.5703125" style="251" bestFit="1" customWidth="1"/>
    <col min="7940" max="7941" width="9.140625" style="251"/>
    <col min="7942" max="7942" width="14.7109375" style="251" customWidth="1"/>
    <col min="7943" max="8193" width="9.140625" style="251"/>
    <col min="8194" max="8194" width="13.140625" style="251" customWidth="1"/>
    <col min="8195" max="8195" width="9.5703125" style="251" bestFit="1" customWidth="1"/>
    <col min="8196" max="8197" width="9.140625" style="251"/>
    <col min="8198" max="8198" width="14.7109375" style="251" customWidth="1"/>
    <col min="8199" max="8449" width="9.140625" style="251"/>
    <col min="8450" max="8450" width="13.140625" style="251" customWidth="1"/>
    <col min="8451" max="8451" width="9.5703125" style="251" bestFit="1" customWidth="1"/>
    <col min="8452" max="8453" width="9.140625" style="251"/>
    <col min="8454" max="8454" width="14.7109375" style="251" customWidth="1"/>
    <col min="8455" max="8705" width="9.140625" style="251"/>
    <col min="8706" max="8706" width="13.140625" style="251" customWidth="1"/>
    <col min="8707" max="8707" width="9.5703125" style="251" bestFit="1" customWidth="1"/>
    <col min="8708" max="8709" width="9.140625" style="251"/>
    <col min="8710" max="8710" width="14.7109375" style="251" customWidth="1"/>
    <col min="8711" max="8961" width="9.140625" style="251"/>
    <col min="8962" max="8962" width="13.140625" style="251" customWidth="1"/>
    <col min="8963" max="8963" width="9.5703125" style="251" bestFit="1" customWidth="1"/>
    <col min="8964" max="8965" width="9.140625" style="251"/>
    <col min="8966" max="8966" width="14.7109375" style="251" customWidth="1"/>
    <col min="8967" max="9217" width="9.140625" style="251"/>
    <col min="9218" max="9218" width="13.140625" style="251" customWidth="1"/>
    <col min="9219" max="9219" width="9.5703125" style="251" bestFit="1" customWidth="1"/>
    <col min="9220" max="9221" width="9.140625" style="251"/>
    <col min="9222" max="9222" width="14.7109375" style="251" customWidth="1"/>
    <col min="9223" max="9473" width="9.140625" style="251"/>
    <col min="9474" max="9474" width="13.140625" style="251" customWidth="1"/>
    <col min="9475" max="9475" width="9.5703125" style="251" bestFit="1" customWidth="1"/>
    <col min="9476" max="9477" width="9.140625" style="251"/>
    <col min="9478" max="9478" width="14.7109375" style="251" customWidth="1"/>
    <col min="9479" max="9729" width="9.140625" style="251"/>
    <col min="9730" max="9730" width="13.140625" style="251" customWidth="1"/>
    <col min="9731" max="9731" width="9.5703125" style="251" bestFit="1" customWidth="1"/>
    <col min="9732" max="9733" width="9.140625" style="251"/>
    <col min="9734" max="9734" width="14.7109375" style="251" customWidth="1"/>
    <col min="9735" max="9985" width="9.140625" style="251"/>
    <col min="9986" max="9986" width="13.140625" style="251" customWidth="1"/>
    <col min="9987" max="9987" width="9.5703125" style="251" bestFit="1" customWidth="1"/>
    <col min="9988" max="9989" width="9.140625" style="251"/>
    <col min="9990" max="9990" width="14.7109375" style="251" customWidth="1"/>
    <col min="9991" max="10241" width="9.140625" style="251"/>
    <col min="10242" max="10242" width="13.140625" style="251" customWidth="1"/>
    <col min="10243" max="10243" width="9.5703125" style="251" bestFit="1" customWidth="1"/>
    <col min="10244" max="10245" width="9.140625" style="251"/>
    <col min="10246" max="10246" width="14.7109375" style="251" customWidth="1"/>
    <col min="10247" max="10497" width="9.140625" style="251"/>
    <col min="10498" max="10498" width="13.140625" style="251" customWidth="1"/>
    <col min="10499" max="10499" width="9.5703125" style="251" bestFit="1" customWidth="1"/>
    <col min="10500" max="10501" width="9.140625" style="251"/>
    <col min="10502" max="10502" width="14.7109375" style="251" customWidth="1"/>
    <col min="10503" max="10753" width="9.140625" style="251"/>
    <col min="10754" max="10754" width="13.140625" style="251" customWidth="1"/>
    <col min="10755" max="10755" width="9.5703125" style="251" bestFit="1" customWidth="1"/>
    <col min="10756" max="10757" width="9.140625" style="251"/>
    <col min="10758" max="10758" width="14.7109375" style="251" customWidth="1"/>
    <col min="10759" max="11009" width="9.140625" style="251"/>
    <col min="11010" max="11010" width="13.140625" style="251" customWidth="1"/>
    <col min="11011" max="11011" width="9.5703125" style="251" bestFit="1" customWidth="1"/>
    <col min="11012" max="11013" width="9.140625" style="251"/>
    <col min="11014" max="11014" width="14.7109375" style="251" customWidth="1"/>
    <col min="11015" max="11265" width="9.140625" style="251"/>
    <col min="11266" max="11266" width="13.140625" style="251" customWidth="1"/>
    <col min="11267" max="11267" width="9.5703125" style="251" bestFit="1" customWidth="1"/>
    <col min="11268" max="11269" width="9.140625" style="251"/>
    <col min="11270" max="11270" width="14.7109375" style="251" customWidth="1"/>
    <col min="11271" max="11521" width="9.140625" style="251"/>
    <col min="11522" max="11522" width="13.140625" style="251" customWidth="1"/>
    <col min="11523" max="11523" width="9.5703125" style="251" bestFit="1" customWidth="1"/>
    <col min="11524" max="11525" width="9.140625" style="251"/>
    <col min="11526" max="11526" width="14.7109375" style="251" customWidth="1"/>
    <col min="11527" max="11777" width="9.140625" style="251"/>
    <col min="11778" max="11778" width="13.140625" style="251" customWidth="1"/>
    <col min="11779" max="11779" width="9.5703125" style="251" bestFit="1" customWidth="1"/>
    <col min="11780" max="11781" width="9.140625" style="251"/>
    <col min="11782" max="11782" width="14.7109375" style="251" customWidth="1"/>
    <col min="11783" max="12033" width="9.140625" style="251"/>
    <col min="12034" max="12034" width="13.140625" style="251" customWidth="1"/>
    <col min="12035" max="12035" width="9.5703125" style="251" bestFit="1" customWidth="1"/>
    <col min="12036" max="12037" width="9.140625" style="251"/>
    <col min="12038" max="12038" width="14.7109375" style="251" customWidth="1"/>
    <col min="12039" max="12289" width="9.140625" style="251"/>
    <col min="12290" max="12290" width="13.140625" style="251" customWidth="1"/>
    <col min="12291" max="12291" width="9.5703125" style="251" bestFit="1" customWidth="1"/>
    <col min="12292" max="12293" width="9.140625" style="251"/>
    <col min="12294" max="12294" width="14.7109375" style="251" customWidth="1"/>
    <col min="12295" max="12545" width="9.140625" style="251"/>
    <col min="12546" max="12546" width="13.140625" style="251" customWidth="1"/>
    <col min="12547" max="12547" width="9.5703125" style="251" bestFit="1" customWidth="1"/>
    <col min="12548" max="12549" width="9.140625" style="251"/>
    <col min="12550" max="12550" width="14.7109375" style="251" customWidth="1"/>
    <col min="12551" max="12801" width="9.140625" style="251"/>
    <col min="12802" max="12802" width="13.140625" style="251" customWidth="1"/>
    <col min="12803" max="12803" width="9.5703125" style="251" bestFit="1" customWidth="1"/>
    <col min="12804" max="12805" width="9.140625" style="251"/>
    <col min="12806" max="12806" width="14.7109375" style="251" customWidth="1"/>
    <col min="12807" max="13057" width="9.140625" style="251"/>
    <col min="13058" max="13058" width="13.140625" style="251" customWidth="1"/>
    <col min="13059" max="13059" width="9.5703125" style="251" bestFit="1" customWidth="1"/>
    <col min="13060" max="13061" width="9.140625" style="251"/>
    <col min="13062" max="13062" width="14.7109375" style="251" customWidth="1"/>
    <col min="13063" max="13313" width="9.140625" style="251"/>
    <col min="13314" max="13314" width="13.140625" style="251" customWidth="1"/>
    <col min="13315" max="13315" width="9.5703125" style="251" bestFit="1" customWidth="1"/>
    <col min="13316" max="13317" width="9.140625" style="251"/>
    <col min="13318" max="13318" width="14.7109375" style="251" customWidth="1"/>
    <col min="13319" max="13569" width="9.140625" style="251"/>
    <col min="13570" max="13570" width="13.140625" style="251" customWidth="1"/>
    <col min="13571" max="13571" width="9.5703125" style="251" bestFit="1" customWidth="1"/>
    <col min="13572" max="13573" width="9.140625" style="251"/>
    <col min="13574" max="13574" width="14.7109375" style="251" customWidth="1"/>
    <col min="13575" max="13825" width="9.140625" style="251"/>
    <col min="13826" max="13826" width="13.140625" style="251" customWidth="1"/>
    <col min="13827" max="13827" width="9.5703125" style="251" bestFit="1" customWidth="1"/>
    <col min="13828" max="13829" width="9.140625" style="251"/>
    <col min="13830" max="13830" width="14.7109375" style="251" customWidth="1"/>
    <col min="13831" max="14081" width="9.140625" style="251"/>
    <col min="14082" max="14082" width="13.140625" style="251" customWidth="1"/>
    <col min="14083" max="14083" width="9.5703125" style="251" bestFit="1" customWidth="1"/>
    <col min="14084" max="14085" width="9.140625" style="251"/>
    <col min="14086" max="14086" width="14.7109375" style="251" customWidth="1"/>
    <col min="14087" max="14337" width="9.140625" style="251"/>
    <col min="14338" max="14338" width="13.140625" style="251" customWidth="1"/>
    <col min="14339" max="14339" width="9.5703125" style="251" bestFit="1" customWidth="1"/>
    <col min="14340" max="14341" width="9.140625" style="251"/>
    <col min="14342" max="14342" width="14.7109375" style="251" customWidth="1"/>
    <col min="14343" max="14593" width="9.140625" style="251"/>
    <col min="14594" max="14594" width="13.140625" style="251" customWidth="1"/>
    <col min="14595" max="14595" width="9.5703125" style="251" bestFit="1" customWidth="1"/>
    <col min="14596" max="14597" width="9.140625" style="251"/>
    <col min="14598" max="14598" width="14.7109375" style="251" customWidth="1"/>
    <col min="14599" max="14849" width="9.140625" style="251"/>
    <col min="14850" max="14850" width="13.140625" style="251" customWidth="1"/>
    <col min="14851" max="14851" width="9.5703125" style="251" bestFit="1" customWidth="1"/>
    <col min="14852" max="14853" width="9.140625" style="251"/>
    <col min="14854" max="14854" width="14.7109375" style="251" customWidth="1"/>
    <col min="14855" max="15105" width="9.140625" style="251"/>
    <col min="15106" max="15106" width="13.140625" style="251" customWidth="1"/>
    <col min="15107" max="15107" width="9.5703125" style="251" bestFit="1" customWidth="1"/>
    <col min="15108" max="15109" width="9.140625" style="251"/>
    <col min="15110" max="15110" width="14.7109375" style="251" customWidth="1"/>
    <col min="15111" max="15361" width="9.140625" style="251"/>
    <col min="15362" max="15362" width="13.140625" style="251" customWidth="1"/>
    <col min="15363" max="15363" width="9.5703125" style="251" bestFit="1" customWidth="1"/>
    <col min="15364" max="15365" width="9.140625" style="251"/>
    <col min="15366" max="15366" width="14.7109375" style="251" customWidth="1"/>
    <col min="15367" max="15617" width="9.140625" style="251"/>
    <col min="15618" max="15618" width="13.140625" style="251" customWidth="1"/>
    <col min="15619" max="15619" width="9.5703125" style="251" bestFit="1" customWidth="1"/>
    <col min="15620" max="15621" width="9.140625" style="251"/>
    <col min="15622" max="15622" width="14.7109375" style="251" customWidth="1"/>
    <col min="15623" max="15873" width="9.140625" style="251"/>
    <col min="15874" max="15874" width="13.140625" style="251" customWidth="1"/>
    <col min="15875" max="15875" width="9.5703125" style="251" bestFit="1" customWidth="1"/>
    <col min="15876" max="15877" width="9.140625" style="251"/>
    <col min="15878" max="15878" width="14.7109375" style="251" customWidth="1"/>
    <col min="15879" max="16129" width="9.140625" style="251"/>
    <col min="16130" max="16130" width="13.140625" style="251" customWidth="1"/>
    <col min="16131" max="16131" width="9.5703125" style="251" bestFit="1" customWidth="1"/>
    <col min="16132" max="16133" width="9.140625" style="251"/>
    <col min="16134" max="16134" width="14.7109375" style="251" customWidth="1"/>
    <col min="16135" max="16384" width="9.140625" style="251"/>
  </cols>
  <sheetData>
    <row r="2" spans="1:9">
      <c r="A2" s="70" t="s">
        <v>0</v>
      </c>
      <c r="B2" s="57" t="s">
        <v>1157</v>
      </c>
    </row>
    <row r="5" spans="1:9">
      <c r="B5" s="715" t="s">
        <v>496</v>
      </c>
      <c r="C5" s="254">
        <v>10.2011</v>
      </c>
      <c r="F5" s="715" t="s">
        <v>496</v>
      </c>
      <c r="G5" s="254">
        <v>10.2012</v>
      </c>
    </row>
    <row r="6" spans="1:9">
      <c r="B6" s="253" t="s">
        <v>1179</v>
      </c>
      <c r="C6" s="344">
        <v>58.342986074175698</v>
      </c>
      <c r="F6" s="253" t="s">
        <v>1179</v>
      </c>
      <c r="G6" s="253">
        <v>62.63</v>
      </c>
    </row>
    <row r="7" spans="1:9">
      <c r="B7" s="253" t="s">
        <v>1226</v>
      </c>
      <c r="C7" s="344">
        <v>28.954113828469687</v>
      </c>
      <c r="F7" s="253" t="s">
        <v>1226</v>
      </c>
      <c r="G7" s="253">
        <v>24.9</v>
      </c>
    </row>
    <row r="8" spans="1:9">
      <c r="B8" s="253" t="s">
        <v>1185</v>
      </c>
      <c r="C8" s="344">
        <v>12.702900097354616</v>
      </c>
      <c r="F8" s="253" t="s">
        <v>1185</v>
      </c>
      <c r="G8" s="253">
        <v>12.47</v>
      </c>
    </row>
    <row r="9" spans="1:9">
      <c r="C9" s="869"/>
    </row>
    <row r="10" spans="1:9">
      <c r="B10" s="348"/>
    </row>
    <row r="11" spans="1:9">
      <c r="B11" s="1006" t="s">
        <v>441</v>
      </c>
      <c r="C11" s="1006"/>
      <c r="D11" s="1006"/>
      <c r="E11" s="1006"/>
      <c r="F11" s="1006"/>
      <c r="G11" s="1006"/>
      <c r="H11" s="1006"/>
      <c r="I11" s="1006"/>
    </row>
    <row r="23" spans="2:3">
      <c r="B23" s="937" t="s">
        <v>77</v>
      </c>
      <c r="C23" s="937"/>
    </row>
    <row r="25" spans="2:3">
      <c r="B25" s="731" t="s">
        <v>10</v>
      </c>
    </row>
  </sheetData>
  <mergeCells count="2">
    <mergeCell ref="B11:I11"/>
    <mergeCell ref="B23:C23"/>
  </mergeCells>
  <hyperlinks>
    <hyperlink ref="B25" location="Содержание!B12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workbookViewId="0">
      <selection activeCell="B28" sqref="B28"/>
    </sheetView>
  </sheetViews>
  <sheetFormatPr defaultRowHeight="12.75"/>
  <cols>
    <col min="1" max="1" width="9.140625" style="251"/>
    <col min="2" max="2" width="31.85546875" style="251" customWidth="1"/>
    <col min="3" max="257" width="9.140625" style="251"/>
    <col min="258" max="258" width="18.42578125" style="251" customWidth="1"/>
    <col min="259" max="513" width="9.140625" style="251"/>
    <col min="514" max="514" width="18.42578125" style="251" customWidth="1"/>
    <col min="515" max="769" width="9.140625" style="251"/>
    <col min="770" max="770" width="18.42578125" style="251" customWidth="1"/>
    <col min="771" max="1025" width="9.140625" style="251"/>
    <col min="1026" max="1026" width="18.42578125" style="251" customWidth="1"/>
    <col min="1027" max="1281" width="9.140625" style="251"/>
    <col min="1282" max="1282" width="18.42578125" style="251" customWidth="1"/>
    <col min="1283" max="1537" width="9.140625" style="251"/>
    <col min="1538" max="1538" width="18.42578125" style="251" customWidth="1"/>
    <col min="1539" max="1793" width="9.140625" style="251"/>
    <col min="1794" max="1794" width="18.42578125" style="251" customWidth="1"/>
    <col min="1795" max="2049" width="9.140625" style="251"/>
    <col min="2050" max="2050" width="18.42578125" style="251" customWidth="1"/>
    <col min="2051" max="2305" width="9.140625" style="251"/>
    <col min="2306" max="2306" width="18.42578125" style="251" customWidth="1"/>
    <col min="2307" max="2561" width="9.140625" style="251"/>
    <col min="2562" max="2562" width="18.42578125" style="251" customWidth="1"/>
    <col min="2563" max="2817" width="9.140625" style="251"/>
    <col min="2818" max="2818" width="18.42578125" style="251" customWidth="1"/>
    <col min="2819" max="3073" width="9.140625" style="251"/>
    <col min="3074" max="3074" width="18.42578125" style="251" customWidth="1"/>
    <col min="3075" max="3329" width="9.140625" style="251"/>
    <col min="3330" max="3330" width="18.42578125" style="251" customWidth="1"/>
    <col min="3331" max="3585" width="9.140625" style="251"/>
    <col min="3586" max="3586" width="18.42578125" style="251" customWidth="1"/>
    <col min="3587" max="3841" width="9.140625" style="251"/>
    <col min="3842" max="3842" width="18.42578125" style="251" customWidth="1"/>
    <col min="3843" max="4097" width="9.140625" style="251"/>
    <col min="4098" max="4098" width="18.42578125" style="251" customWidth="1"/>
    <col min="4099" max="4353" width="9.140625" style="251"/>
    <col min="4354" max="4354" width="18.42578125" style="251" customWidth="1"/>
    <col min="4355" max="4609" width="9.140625" style="251"/>
    <col min="4610" max="4610" width="18.42578125" style="251" customWidth="1"/>
    <col min="4611" max="4865" width="9.140625" style="251"/>
    <col min="4866" max="4866" width="18.42578125" style="251" customWidth="1"/>
    <col min="4867" max="5121" width="9.140625" style="251"/>
    <col min="5122" max="5122" width="18.42578125" style="251" customWidth="1"/>
    <col min="5123" max="5377" width="9.140625" style="251"/>
    <col min="5378" max="5378" width="18.42578125" style="251" customWidth="1"/>
    <col min="5379" max="5633" width="9.140625" style="251"/>
    <col min="5634" max="5634" width="18.42578125" style="251" customWidth="1"/>
    <col min="5635" max="5889" width="9.140625" style="251"/>
    <col min="5890" max="5890" width="18.42578125" style="251" customWidth="1"/>
    <col min="5891" max="6145" width="9.140625" style="251"/>
    <col min="6146" max="6146" width="18.42578125" style="251" customWidth="1"/>
    <col min="6147" max="6401" width="9.140625" style="251"/>
    <col min="6402" max="6402" width="18.42578125" style="251" customWidth="1"/>
    <col min="6403" max="6657" width="9.140625" style="251"/>
    <col min="6658" max="6658" width="18.42578125" style="251" customWidth="1"/>
    <col min="6659" max="6913" width="9.140625" style="251"/>
    <col min="6914" max="6914" width="18.42578125" style="251" customWidth="1"/>
    <col min="6915" max="7169" width="9.140625" style="251"/>
    <col min="7170" max="7170" width="18.42578125" style="251" customWidth="1"/>
    <col min="7171" max="7425" width="9.140625" style="251"/>
    <col min="7426" max="7426" width="18.42578125" style="251" customWidth="1"/>
    <col min="7427" max="7681" width="9.140625" style="251"/>
    <col min="7682" max="7682" width="18.42578125" style="251" customWidth="1"/>
    <col min="7683" max="7937" width="9.140625" style="251"/>
    <col min="7938" max="7938" width="18.42578125" style="251" customWidth="1"/>
    <col min="7939" max="8193" width="9.140625" style="251"/>
    <col min="8194" max="8194" width="18.42578125" style="251" customWidth="1"/>
    <col min="8195" max="8449" width="9.140625" style="251"/>
    <col min="8450" max="8450" width="18.42578125" style="251" customWidth="1"/>
    <col min="8451" max="8705" width="9.140625" style="251"/>
    <col min="8706" max="8706" width="18.42578125" style="251" customWidth="1"/>
    <col min="8707" max="8961" width="9.140625" style="251"/>
    <col min="8962" max="8962" width="18.42578125" style="251" customWidth="1"/>
    <col min="8963" max="9217" width="9.140625" style="251"/>
    <col min="9218" max="9218" width="18.42578125" style="251" customWidth="1"/>
    <col min="9219" max="9473" width="9.140625" style="251"/>
    <col min="9474" max="9474" width="18.42578125" style="251" customWidth="1"/>
    <col min="9475" max="9729" width="9.140625" style="251"/>
    <col min="9730" max="9730" width="18.42578125" style="251" customWidth="1"/>
    <col min="9731" max="9985" width="9.140625" style="251"/>
    <col min="9986" max="9986" width="18.42578125" style="251" customWidth="1"/>
    <col min="9987" max="10241" width="9.140625" style="251"/>
    <col min="10242" max="10242" width="18.42578125" style="251" customWidth="1"/>
    <col min="10243" max="10497" width="9.140625" style="251"/>
    <col min="10498" max="10498" width="18.42578125" style="251" customWidth="1"/>
    <col min="10499" max="10753" width="9.140625" style="251"/>
    <col min="10754" max="10754" width="18.42578125" style="251" customWidth="1"/>
    <col min="10755" max="11009" width="9.140625" style="251"/>
    <col min="11010" max="11010" width="18.42578125" style="251" customWidth="1"/>
    <col min="11011" max="11265" width="9.140625" style="251"/>
    <col min="11266" max="11266" width="18.42578125" style="251" customWidth="1"/>
    <col min="11267" max="11521" width="9.140625" style="251"/>
    <col min="11522" max="11522" width="18.42578125" style="251" customWidth="1"/>
    <col min="11523" max="11777" width="9.140625" style="251"/>
    <col min="11778" max="11778" width="18.42578125" style="251" customWidth="1"/>
    <col min="11779" max="12033" width="9.140625" style="251"/>
    <col min="12034" max="12034" width="18.42578125" style="251" customWidth="1"/>
    <col min="12035" max="12289" width="9.140625" style="251"/>
    <col min="12290" max="12290" width="18.42578125" style="251" customWidth="1"/>
    <col min="12291" max="12545" width="9.140625" style="251"/>
    <col min="12546" max="12546" width="18.42578125" style="251" customWidth="1"/>
    <col min="12547" max="12801" width="9.140625" style="251"/>
    <col min="12802" max="12802" width="18.42578125" style="251" customWidth="1"/>
    <col min="12803" max="13057" width="9.140625" style="251"/>
    <col min="13058" max="13058" width="18.42578125" style="251" customWidth="1"/>
    <col min="13059" max="13313" width="9.140625" style="251"/>
    <col min="13314" max="13314" width="18.42578125" style="251" customWidth="1"/>
    <col min="13315" max="13569" width="9.140625" style="251"/>
    <col min="13570" max="13570" width="18.42578125" style="251" customWidth="1"/>
    <col min="13571" max="13825" width="9.140625" style="251"/>
    <col min="13826" max="13826" width="18.42578125" style="251" customWidth="1"/>
    <col min="13827" max="14081" width="9.140625" style="251"/>
    <col min="14082" max="14082" width="18.42578125" style="251" customWidth="1"/>
    <col min="14083" max="14337" width="9.140625" style="251"/>
    <col min="14338" max="14338" width="18.42578125" style="251" customWidth="1"/>
    <col min="14339" max="14593" width="9.140625" style="251"/>
    <col min="14594" max="14594" width="18.42578125" style="251" customWidth="1"/>
    <col min="14595" max="14849" width="9.140625" style="251"/>
    <col min="14850" max="14850" width="18.42578125" style="251" customWidth="1"/>
    <col min="14851" max="15105" width="9.140625" style="251"/>
    <col min="15106" max="15106" width="18.42578125" style="251" customWidth="1"/>
    <col min="15107" max="15361" width="9.140625" style="251"/>
    <col min="15362" max="15362" width="18.42578125" style="251" customWidth="1"/>
    <col min="15363" max="15617" width="9.140625" style="251"/>
    <col min="15618" max="15618" width="18.42578125" style="251" customWidth="1"/>
    <col min="15619" max="15873" width="9.140625" style="251"/>
    <col min="15874" max="15874" width="18.42578125" style="251" customWidth="1"/>
    <col min="15875" max="16129" width="9.140625" style="251"/>
    <col min="16130" max="16130" width="18.42578125" style="251" customWidth="1"/>
    <col min="16131" max="16384" width="9.140625" style="251"/>
  </cols>
  <sheetData>
    <row r="2" spans="1:11">
      <c r="A2" s="70" t="s">
        <v>0</v>
      </c>
      <c r="B2" s="57" t="s">
        <v>1171</v>
      </c>
    </row>
    <row r="5" spans="1:11" s="57" customFormat="1">
      <c r="B5" s="254"/>
      <c r="C5" s="631" t="s">
        <v>385</v>
      </c>
      <c r="D5" s="631" t="s">
        <v>386</v>
      </c>
      <c r="E5" s="631" t="s">
        <v>387</v>
      </c>
      <c r="F5" s="631" t="s">
        <v>242</v>
      </c>
      <c r="G5" s="631" t="s">
        <v>230</v>
      </c>
      <c r="H5" s="631" t="s">
        <v>212</v>
      </c>
      <c r="I5" s="631" t="s">
        <v>243</v>
      </c>
      <c r="J5" s="631" t="s">
        <v>244</v>
      </c>
      <c r="K5" s="631">
        <v>10.2012</v>
      </c>
    </row>
    <row r="6" spans="1:11">
      <c r="B6" s="253" t="s">
        <v>1249</v>
      </c>
      <c r="C6" s="630">
        <v>104.4</v>
      </c>
      <c r="D6" s="630">
        <v>180.4</v>
      </c>
      <c r="E6" s="630">
        <v>170.4</v>
      </c>
      <c r="F6" s="630">
        <v>68.400000000000006</v>
      </c>
      <c r="G6" s="630">
        <v>76.8</v>
      </c>
      <c r="H6" s="630">
        <v>60.2</v>
      </c>
      <c r="I6" s="630">
        <v>58.9</v>
      </c>
      <c r="J6" s="630">
        <v>58</v>
      </c>
      <c r="K6" s="630">
        <v>55.5</v>
      </c>
    </row>
    <row r="7" spans="1:11" ht="25.5">
      <c r="B7" s="343" t="s">
        <v>1177</v>
      </c>
      <c r="C7" s="632">
        <v>0.19157088122605362</v>
      </c>
      <c r="D7" s="632">
        <v>0.55432372505543237</v>
      </c>
      <c r="E7" s="632">
        <v>0.82159624413145527</v>
      </c>
      <c r="F7" s="632">
        <v>10.672514619883041</v>
      </c>
      <c r="G7" s="632">
        <v>8.4635416666666679</v>
      </c>
      <c r="H7" s="632">
        <v>7.1428571428571423</v>
      </c>
      <c r="I7" s="632">
        <v>7.4702886247877771</v>
      </c>
      <c r="J7" s="632">
        <v>6.5517241379310338</v>
      </c>
      <c r="K7" s="632">
        <v>7.0270270270270272</v>
      </c>
    </row>
    <row r="10" spans="1:11">
      <c r="B10" s="57" t="s">
        <v>442</v>
      </c>
    </row>
    <row r="26" spans="2:2">
      <c r="B26" s="65" t="s">
        <v>77</v>
      </c>
    </row>
    <row r="28" spans="2:2">
      <c r="B28" s="731" t="s">
        <v>10</v>
      </c>
    </row>
  </sheetData>
  <hyperlinks>
    <hyperlink ref="B28" location="Содержание!B127" display="к содержанию"/>
  </hyperlinks>
  <pageMargins left="0.75" right="0.75" top="1" bottom="1" header="0.5" footer="0.5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workbookViewId="0">
      <selection activeCell="B24" sqref="B24"/>
    </sheetView>
  </sheetViews>
  <sheetFormatPr defaultRowHeight="12.75"/>
  <cols>
    <col min="1" max="1" width="9.140625" style="251"/>
    <col min="2" max="2" width="18.28515625" style="251" customWidth="1"/>
    <col min="3" max="3" width="12.85546875" style="251" customWidth="1"/>
    <col min="4" max="5" width="9.140625" style="251"/>
    <col min="6" max="6" width="21.140625" style="251" customWidth="1"/>
    <col min="7" max="7" width="12.5703125" style="251" customWidth="1"/>
    <col min="8" max="257" width="9.140625" style="251"/>
    <col min="258" max="258" width="16.7109375" style="251" customWidth="1"/>
    <col min="259" max="259" width="11" style="251" customWidth="1"/>
    <col min="260" max="261" width="9.140625" style="251"/>
    <col min="262" max="262" width="16.42578125" style="251" customWidth="1"/>
    <col min="263" max="263" width="11.5703125" style="251" customWidth="1"/>
    <col min="264" max="513" width="9.140625" style="251"/>
    <col min="514" max="514" width="16.7109375" style="251" customWidth="1"/>
    <col min="515" max="515" width="11" style="251" customWidth="1"/>
    <col min="516" max="517" width="9.140625" style="251"/>
    <col min="518" max="518" width="16.42578125" style="251" customWidth="1"/>
    <col min="519" max="519" width="11.5703125" style="251" customWidth="1"/>
    <col min="520" max="769" width="9.140625" style="251"/>
    <col min="770" max="770" width="16.7109375" style="251" customWidth="1"/>
    <col min="771" max="771" width="11" style="251" customWidth="1"/>
    <col min="772" max="773" width="9.140625" style="251"/>
    <col min="774" max="774" width="16.42578125" style="251" customWidth="1"/>
    <col min="775" max="775" width="11.5703125" style="251" customWidth="1"/>
    <col min="776" max="1025" width="9.140625" style="251"/>
    <col min="1026" max="1026" width="16.7109375" style="251" customWidth="1"/>
    <col min="1027" max="1027" width="11" style="251" customWidth="1"/>
    <col min="1028" max="1029" width="9.140625" style="251"/>
    <col min="1030" max="1030" width="16.42578125" style="251" customWidth="1"/>
    <col min="1031" max="1031" width="11.5703125" style="251" customWidth="1"/>
    <col min="1032" max="1281" width="9.140625" style="251"/>
    <col min="1282" max="1282" width="16.7109375" style="251" customWidth="1"/>
    <col min="1283" max="1283" width="11" style="251" customWidth="1"/>
    <col min="1284" max="1285" width="9.140625" style="251"/>
    <col min="1286" max="1286" width="16.42578125" style="251" customWidth="1"/>
    <col min="1287" max="1287" width="11.5703125" style="251" customWidth="1"/>
    <col min="1288" max="1537" width="9.140625" style="251"/>
    <col min="1538" max="1538" width="16.7109375" style="251" customWidth="1"/>
    <col min="1539" max="1539" width="11" style="251" customWidth="1"/>
    <col min="1540" max="1541" width="9.140625" style="251"/>
    <col min="1542" max="1542" width="16.42578125" style="251" customWidth="1"/>
    <col min="1543" max="1543" width="11.5703125" style="251" customWidth="1"/>
    <col min="1544" max="1793" width="9.140625" style="251"/>
    <col min="1794" max="1794" width="16.7109375" style="251" customWidth="1"/>
    <col min="1795" max="1795" width="11" style="251" customWidth="1"/>
    <col min="1796" max="1797" width="9.140625" style="251"/>
    <col min="1798" max="1798" width="16.42578125" style="251" customWidth="1"/>
    <col min="1799" max="1799" width="11.5703125" style="251" customWidth="1"/>
    <col min="1800" max="2049" width="9.140625" style="251"/>
    <col min="2050" max="2050" width="16.7109375" style="251" customWidth="1"/>
    <col min="2051" max="2051" width="11" style="251" customWidth="1"/>
    <col min="2052" max="2053" width="9.140625" style="251"/>
    <col min="2054" max="2054" width="16.42578125" style="251" customWidth="1"/>
    <col min="2055" max="2055" width="11.5703125" style="251" customWidth="1"/>
    <col min="2056" max="2305" width="9.140625" style="251"/>
    <col min="2306" max="2306" width="16.7109375" style="251" customWidth="1"/>
    <col min="2307" max="2307" width="11" style="251" customWidth="1"/>
    <col min="2308" max="2309" width="9.140625" style="251"/>
    <col min="2310" max="2310" width="16.42578125" style="251" customWidth="1"/>
    <col min="2311" max="2311" width="11.5703125" style="251" customWidth="1"/>
    <col min="2312" max="2561" width="9.140625" style="251"/>
    <col min="2562" max="2562" width="16.7109375" style="251" customWidth="1"/>
    <col min="2563" max="2563" width="11" style="251" customWidth="1"/>
    <col min="2564" max="2565" width="9.140625" style="251"/>
    <col min="2566" max="2566" width="16.42578125" style="251" customWidth="1"/>
    <col min="2567" max="2567" width="11.5703125" style="251" customWidth="1"/>
    <col min="2568" max="2817" width="9.140625" style="251"/>
    <col min="2818" max="2818" width="16.7109375" style="251" customWidth="1"/>
    <col min="2819" max="2819" width="11" style="251" customWidth="1"/>
    <col min="2820" max="2821" width="9.140625" style="251"/>
    <col min="2822" max="2822" width="16.42578125" style="251" customWidth="1"/>
    <col min="2823" max="2823" width="11.5703125" style="251" customWidth="1"/>
    <col min="2824" max="3073" width="9.140625" style="251"/>
    <col min="3074" max="3074" width="16.7109375" style="251" customWidth="1"/>
    <col min="3075" max="3075" width="11" style="251" customWidth="1"/>
    <col min="3076" max="3077" width="9.140625" style="251"/>
    <col min="3078" max="3078" width="16.42578125" style="251" customWidth="1"/>
    <col min="3079" max="3079" width="11.5703125" style="251" customWidth="1"/>
    <col min="3080" max="3329" width="9.140625" style="251"/>
    <col min="3330" max="3330" width="16.7109375" style="251" customWidth="1"/>
    <col min="3331" max="3331" width="11" style="251" customWidth="1"/>
    <col min="3332" max="3333" width="9.140625" style="251"/>
    <col min="3334" max="3334" width="16.42578125" style="251" customWidth="1"/>
    <col min="3335" max="3335" width="11.5703125" style="251" customWidth="1"/>
    <col min="3336" max="3585" width="9.140625" style="251"/>
    <col min="3586" max="3586" width="16.7109375" style="251" customWidth="1"/>
    <col min="3587" max="3587" width="11" style="251" customWidth="1"/>
    <col min="3588" max="3589" width="9.140625" style="251"/>
    <col min="3590" max="3590" width="16.42578125" style="251" customWidth="1"/>
    <col min="3591" max="3591" width="11.5703125" style="251" customWidth="1"/>
    <col min="3592" max="3841" width="9.140625" style="251"/>
    <col min="3842" max="3842" width="16.7109375" style="251" customWidth="1"/>
    <col min="3843" max="3843" width="11" style="251" customWidth="1"/>
    <col min="3844" max="3845" width="9.140625" style="251"/>
    <col min="3846" max="3846" width="16.42578125" style="251" customWidth="1"/>
    <col min="3847" max="3847" width="11.5703125" style="251" customWidth="1"/>
    <col min="3848" max="4097" width="9.140625" style="251"/>
    <col min="4098" max="4098" width="16.7109375" style="251" customWidth="1"/>
    <col min="4099" max="4099" width="11" style="251" customWidth="1"/>
    <col min="4100" max="4101" width="9.140625" style="251"/>
    <col min="4102" max="4102" width="16.42578125" style="251" customWidth="1"/>
    <col min="4103" max="4103" width="11.5703125" style="251" customWidth="1"/>
    <col min="4104" max="4353" width="9.140625" style="251"/>
    <col min="4354" max="4354" width="16.7109375" style="251" customWidth="1"/>
    <col min="4355" max="4355" width="11" style="251" customWidth="1"/>
    <col min="4356" max="4357" width="9.140625" style="251"/>
    <col min="4358" max="4358" width="16.42578125" style="251" customWidth="1"/>
    <col min="4359" max="4359" width="11.5703125" style="251" customWidth="1"/>
    <col min="4360" max="4609" width="9.140625" style="251"/>
    <col min="4610" max="4610" width="16.7109375" style="251" customWidth="1"/>
    <col min="4611" max="4611" width="11" style="251" customWidth="1"/>
    <col min="4612" max="4613" width="9.140625" style="251"/>
    <col min="4614" max="4614" width="16.42578125" style="251" customWidth="1"/>
    <col min="4615" max="4615" width="11.5703125" style="251" customWidth="1"/>
    <col min="4616" max="4865" width="9.140625" style="251"/>
    <col min="4866" max="4866" width="16.7109375" style="251" customWidth="1"/>
    <col min="4867" max="4867" width="11" style="251" customWidth="1"/>
    <col min="4868" max="4869" width="9.140625" style="251"/>
    <col min="4870" max="4870" width="16.42578125" style="251" customWidth="1"/>
    <col min="4871" max="4871" width="11.5703125" style="251" customWidth="1"/>
    <col min="4872" max="5121" width="9.140625" style="251"/>
    <col min="5122" max="5122" width="16.7109375" style="251" customWidth="1"/>
    <col min="5123" max="5123" width="11" style="251" customWidth="1"/>
    <col min="5124" max="5125" width="9.140625" style="251"/>
    <col min="5126" max="5126" width="16.42578125" style="251" customWidth="1"/>
    <col min="5127" max="5127" width="11.5703125" style="251" customWidth="1"/>
    <col min="5128" max="5377" width="9.140625" style="251"/>
    <col min="5378" max="5378" width="16.7109375" style="251" customWidth="1"/>
    <col min="5379" max="5379" width="11" style="251" customWidth="1"/>
    <col min="5380" max="5381" width="9.140625" style="251"/>
    <col min="5382" max="5382" width="16.42578125" style="251" customWidth="1"/>
    <col min="5383" max="5383" width="11.5703125" style="251" customWidth="1"/>
    <col min="5384" max="5633" width="9.140625" style="251"/>
    <col min="5634" max="5634" width="16.7109375" style="251" customWidth="1"/>
    <col min="5635" max="5635" width="11" style="251" customWidth="1"/>
    <col min="5636" max="5637" width="9.140625" style="251"/>
    <col min="5638" max="5638" width="16.42578125" style="251" customWidth="1"/>
    <col min="5639" max="5639" width="11.5703125" style="251" customWidth="1"/>
    <col min="5640" max="5889" width="9.140625" style="251"/>
    <col min="5890" max="5890" width="16.7109375" style="251" customWidth="1"/>
    <col min="5891" max="5891" width="11" style="251" customWidth="1"/>
    <col min="5892" max="5893" width="9.140625" style="251"/>
    <col min="5894" max="5894" width="16.42578125" style="251" customWidth="1"/>
    <col min="5895" max="5895" width="11.5703125" style="251" customWidth="1"/>
    <col min="5896" max="6145" width="9.140625" style="251"/>
    <col min="6146" max="6146" width="16.7109375" style="251" customWidth="1"/>
    <col min="6147" max="6147" width="11" style="251" customWidth="1"/>
    <col min="6148" max="6149" width="9.140625" style="251"/>
    <col min="6150" max="6150" width="16.42578125" style="251" customWidth="1"/>
    <col min="6151" max="6151" width="11.5703125" style="251" customWidth="1"/>
    <col min="6152" max="6401" width="9.140625" style="251"/>
    <col min="6402" max="6402" width="16.7109375" style="251" customWidth="1"/>
    <col min="6403" max="6403" width="11" style="251" customWidth="1"/>
    <col min="6404" max="6405" width="9.140625" style="251"/>
    <col min="6406" max="6406" width="16.42578125" style="251" customWidth="1"/>
    <col min="6407" max="6407" width="11.5703125" style="251" customWidth="1"/>
    <col min="6408" max="6657" width="9.140625" style="251"/>
    <col min="6658" max="6658" width="16.7109375" style="251" customWidth="1"/>
    <col min="6659" max="6659" width="11" style="251" customWidth="1"/>
    <col min="6660" max="6661" width="9.140625" style="251"/>
    <col min="6662" max="6662" width="16.42578125" style="251" customWidth="1"/>
    <col min="6663" max="6663" width="11.5703125" style="251" customWidth="1"/>
    <col min="6664" max="6913" width="9.140625" style="251"/>
    <col min="6914" max="6914" width="16.7109375" style="251" customWidth="1"/>
    <col min="6915" max="6915" width="11" style="251" customWidth="1"/>
    <col min="6916" max="6917" width="9.140625" style="251"/>
    <col min="6918" max="6918" width="16.42578125" style="251" customWidth="1"/>
    <col min="6919" max="6919" width="11.5703125" style="251" customWidth="1"/>
    <col min="6920" max="7169" width="9.140625" style="251"/>
    <col min="7170" max="7170" width="16.7109375" style="251" customWidth="1"/>
    <col min="7171" max="7171" width="11" style="251" customWidth="1"/>
    <col min="7172" max="7173" width="9.140625" style="251"/>
    <col min="7174" max="7174" width="16.42578125" style="251" customWidth="1"/>
    <col min="7175" max="7175" width="11.5703125" style="251" customWidth="1"/>
    <col min="7176" max="7425" width="9.140625" style="251"/>
    <col min="7426" max="7426" width="16.7109375" style="251" customWidth="1"/>
    <col min="7427" max="7427" width="11" style="251" customWidth="1"/>
    <col min="7428" max="7429" width="9.140625" style="251"/>
    <col min="7430" max="7430" width="16.42578125" style="251" customWidth="1"/>
    <col min="7431" max="7431" width="11.5703125" style="251" customWidth="1"/>
    <col min="7432" max="7681" width="9.140625" style="251"/>
    <col min="7682" max="7682" width="16.7109375" style="251" customWidth="1"/>
    <col min="7683" max="7683" width="11" style="251" customWidth="1"/>
    <col min="7684" max="7685" width="9.140625" style="251"/>
    <col min="7686" max="7686" width="16.42578125" style="251" customWidth="1"/>
    <col min="7687" max="7687" width="11.5703125" style="251" customWidth="1"/>
    <col min="7688" max="7937" width="9.140625" style="251"/>
    <col min="7938" max="7938" width="16.7109375" style="251" customWidth="1"/>
    <col min="7939" max="7939" width="11" style="251" customWidth="1"/>
    <col min="7940" max="7941" width="9.140625" style="251"/>
    <col min="7942" max="7942" width="16.42578125" style="251" customWidth="1"/>
    <col min="7943" max="7943" width="11.5703125" style="251" customWidth="1"/>
    <col min="7944" max="8193" width="9.140625" style="251"/>
    <col min="8194" max="8194" width="16.7109375" style="251" customWidth="1"/>
    <col min="8195" max="8195" width="11" style="251" customWidth="1"/>
    <col min="8196" max="8197" width="9.140625" style="251"/>
    <col min="8198" max="8198" width="16.42578125" style="251" customWidth="1"/>
    <col min="8199" max="8199" width="11.5703125" style="251" customWidth="1"/>
    <col min="8200" max="8449" width="9.140625" style="251"/>
    <col min="8450" max="8450" width="16.7109375" style="251" customWidth="1"/>
    <col min="8451" max="8451" width="11" style="251" customWidth="1"/>
    <col min="8452" max="8453" width="9.140625" style="251"/>
    <col min="8454" max="8454" width="16.42578125" style="251" customWidth="1"/>
    <col min="8455" max="8455" width="11.5703125" style="251" customWidth="1"/>
    <col min="8456" max="8705" width="9.140625" style="251"/>
    <col min="8706" max="8706" width="16.7109375" style="251" customWidth="1"/>
    <col min="8707" max="8707" width="11" style="251" customWidth="1"/>
    <col min="8708" max="8709" width="9.140625" style="251"/>
    <col min="8710" max="8710" width="16.42578125" style="251" customWidth="1"/>
    <col min="8711" max="8711" width="11.5703125" style="251" customWidth="1"/>
    <col min="8712" max="8961" width="9.140625" style="251"/>
    <col min="8962" max="8962" width="16.7109375" style="251" customWidth="1"/>
    <col min="8963" max="8963" width="11" style="251" customWidth="1"/>
    <col min="8964" max="8965" width="9.140625" style="251"/>
    <col min="8966" max="8966" width="16.42578125" style="251" customWidth="1"/>
    <col min="8967" max="8967" width="11.5703125" style="251" customWidth="1"/>
    <col min="8968" max="9217" width="9.140625" style="251"/>
    <col min="9218" max="9218" width="16.7109375" style="251" customWidth="1"/>
    <col min="9219" max="9219" width="11" style="251" customWidth="1"/>
    <col min="9220" max="9221" width="9.140625" style="251"/>
    <col min="9222" max="9222" width="16.42578125" style="251" customWidth="1"/>
    <col min="9223" max="9223" width="11.5703125" style="251" customWidth="1"/>
    <col min="9224" max="9473" width="9.140625" style="251"/>
    <col min="9474" max="9474" width="16.7109375" style="251" customWidth="1"/>
    <col min="9475" max="9475" width="11" style="251" customWidth="1"/>
    <col min="9476" max="9477" width="9.140625" style="251"/>
    <col min="9478" max="9478" width="16.42578125" style="251" customWidth="1"/>
    <col min="9479" max="9479" width="11.5703125" style="251" customWidth="1"/>
    <col min="9480" max="9729" width="9.140625" style="251"/>
    <col min="9730" max="9730" width="16.7109375" style="251" customWidth="1"/>
    <col min="9731" max="9731" width="11" style="251" customWidth="1"/>
    <col min="9732" max="9733" width="9.140625" style="251"/>
    <col min="9734" max="9734" width="16.42578125" style="251" customWidth="1"/>
    <col min="9735" max="9735" width="11.5703125" style="251" customWidth="1"/>
    <col min="9736" max="9985" width="9.140625" style="251"/>
    <col min="9986" max="9986" width="16.7109375" style="251" customWidth="1"/>
    <col min="9987" max="9987" width="11" style="251" customWidth="1"/>
    <col min="9988" max="9989" width="9.140625" style="251"/>
    <col min="9990" max="9990" width="16.42578125" style="251" customWidth="1"/>
    <col min="9991" max="9991" width="11.5703125" style="251" customWidth="1"/>
    <col min="9992" max="10241" width="9.140625" style="251"/>
    <col min="10242" max="10242" width="16.7109375" style="251" customWidth="1"/>
    <col min="10243" max="10243" width="11" style="251" customWidth="1"/>
    <col min="10244" max="10245" width="9.140625" style="251"/>
    <col min="10246" max="10246" width="16.42578125" style="251" customWidth="1"/>
    <col min="10247" max="10247" width="11.5703125" style="251" customWidth="1"/>
    <col min="10248" max="10497" width="9.140625" style="251"/>
    <col min="10498" max="10498" width="16.7109375" style="251" customWidth="1"/>
    <col min="10499" max="10499" width="11" style="251" customWidth="1"/>
    <col min="10500" max="10501" width="9.140625" style="251"/>
    <col min="10502" max="10502" width="16.42578125" style="251" customWidth="1"/>
    <col min="10503" max="10503" width="11.5703125" style="251" customWidth="1"/>
    <col min="10504" max="10753" width="9.140625" style="251"/>
    <col min="10754" max="10754" width="16.7109375" style="251" customWidth="1"/>
    <col min="10755" max="10755" width="11" style="251" customWidth="1"/>
    <col min="10756" max="10757" width="9.140625" style="251"/>
    <col min="10758" max="10758" width="16.42578125" style="251" customWidth="1"/>
    <col min="10759" max="10759" width="11.5703125" style="251" customWidth="1"/>
    <col min="10760" max="11009" width="9.140625" style="251"/>
    <col min="11010" max="11010" width="16.7109375" style="251" customWidth="1"/>
    <col min="11011" max="11011" width="11" style="251" customWidth="1"/>
    <col min="11012" max="11013" width="9.140625" style="251"/>
    <col min="11014" max="11014" width="16.42578125" style="251" customWidth="1"/>
    <col min="11015" max="11015" width="11.5703125" style="251" customWidth="1"/>
    <col min="11016" max="11265" width="9.140625" style="251"/>
    <col min="11266" max="11266" width="16.7109375" style="251" customWidth="1"/>
    <col min="11267" max="11267" width="11" style="251" customWidth="1"/>
    <col min="11268" max="11269" width="9.140625" style="251"/>
    <col min="11270" max="11270" width="16.42578125" style="251" customWidth="1"/>
    <col min="11271" max="11271" width="11.5703125" style="251" customWidth="1"/>
    <col min="11272" max="11521" width="9.140625" style="251"/>
    <col min="11522" max="11522" width="16.7109375" style="251" customWidth="1"/>
    <col min="11523" max="11523" width="11" style="251" customWidth="1"/>
    <col min="11524" max="11525" width="9.140625" style="251"/>
    <col min="11526" max="11526" width="16.42578125" style="251" customWidth="1"/>
    <col min="11527" max="11527" width="11.5703125" style="251" customWidth="1"/>
    <col min="11528" max="11777" width="9.140625" style="251"/>
    <col min="11778" max="11778" width="16.7109375" style="251" customWidth="1"/>
    <col min="11779" max="11779" width="11" style="251" customWidth="1"/>
    <col min="11780" max="11781" width="9.140625" style="251"/>
    <col min="11782" max="11782" width="16.42578125" style="251" customWidth="1"/>
    <col min="11783" max="11783" width="11.5703125" style="251" customWidth="1"/>
    <col min="11784" max="12033" width="9.140625" style="251"/>
    <col min="12034" max="12034" width="16.7109375" style="251" customWidth="1"/>
    <col min="12035" max="12035" width="11" style="251" customWidth="1"/>
    <col min="12036" max="12037" width="9.140625" style="251"/>
    <col min="12038" max="12038" width="16.42578125" style="251" customWidth="1"/>
    <col min="12039" max="12039" width="11.5703125" style="251" customWidth="1"/>
    <col min="12040" max="12289" width="9.140625" style="251"/>
    <col min="12290" max="12290" width="16.7109375" style="251" customWidth="1"/>
    <col min="12291" max="12291" width="11" style="251" customWidth="1"/>
    <col min="12292" max="12293" width="9.140625" style="251"/>
    <col min="12294" max="12294" width="16.42578125" style="251" customWidth="1"/>
    <col min="12295" max="12295" width="11.5703125" style="251" customWidth="1"/>
    <col min="12296" max="12545" width="9.140625" style="251"/>
    <col min="12546" max="12546" width="16.7109375" style="251" customWidth="1"/>
    <col min="12547" max="12547" width="11" style="251" customWidth="1"/>
    <col min="12548" max="12549" width="9.140625" style="251"/>
    <col min="12550" max="12550" width="16.42578125" style="251" customWidth="1"/>
    <col min="12551" max="12551" width="11.5703125" style="251" customWidth="1"/>
    <col min="12552" max="12801" width="9.140625" style="251"/>
    <col min="12802" max="12802" width="16.7109375" style="251" customWidth="1"/>
    <col min="12803" max="12803" width="11" style="251" customWidth="1"/>
    <col min="12804" max="12805" width="9.140625" style="251"/>
    <col min="12806" max="12806" width="16.42578125" style="251" customWidth="1"/>
    <col min="12807" max="12807" width="11.5703125" style="251" customWidth="1"/>
    <col min="12808" max="13057" width="9.140625" style="251"/>
    <col min="13058" max="13058" width="16.7109375" style="251" customWidth="1"/>
    <col min="13059" max="13059" width="11" style="251" customWidth="1"/>
    <col min="13060" max="13061" width="9.140625" style="251"/>
    <col min="13062" max="13062" width="16.42578125" style="251" customWidth="1"/>
    <col min="13063" max="13063" width="11.5703125" style="251" customWidth="1"/>
    <col min="13064" max="13313" width="9.140625" style="251"/>
    <col min="13314" max="13314" width="16.7109375" style="251" customWidth="1"/>
    <col min="13315" max="13315" width="11" style="251" customWidth="1"/>
    <col min="13316" max="13317" width="9.140625" style="251"/>
    <col min="13318" max="13318" width="16.42578125" style="251" customWidth="1"/>
    <col min="13319" max="13319" width="11.5703125" style="251" customWidth="1"/>
    <col min="13320" max="13569" width="9.140625" style="251"/>
    <col min="13570" max="13570" width="16.7109375" style="251" customWidth="1"/>
    <col min="13571" max="13571" width="11" style="251" customWidth="1"/>
    <col min="13572" max="13573" width="9.140625" style="251"/>
    <col min="13574" max="13574" width="16.42578125" style="251" customWidth="1"/>
    <col min="13575" max="13575" width="11.5703125" style="251" customWidth="1"/>
    <col min="13576" max="13825" width="9.140625" style="251"/>
    <col min="13826" max="13826" width="16.7109375" style="251" customWidth="1"/>
    <col min="13827" max="13827" width="11" style="251" customWidth="1"/>
    <col min="13828" max="13829" width="9.140625" style="251"/>
    <col min="13830" max="13830" width="16.42578125" style="251" customWidth="1"/>
    <col min="13831" max="13831" width="11.5703125" style="251" customWidth="1"/>
    <col min="13832" max="14081" width="9.140625" style="251"/>
    <col min="14082" max="14082" width="16.7109375" style="251" customWidth="1"/>
    <col min="14083" max="14083" width="11" style="251" customWidth="1"/>
    <col min="14084" max="14085" width="9.140625" style="251"/>
    <col min="14086" max="14086" width="16.42578125" style="251" customWidth="1"/>
    <col min="14087" max="14087" width="11.5703125" style="251" customWidth="1"/>
    <col min="14088" max="14337" width="9.140625" style="251"/>
    <col min="14338" max="14338" width="16.7109375" style="251" customWidth="1"/>
    <col min="14339" max="14339" width="11" style="251" customWidth="1"/>
    <col min="14340" max="14341" width="9.140625" style="251"/>
    <col min="14342" max="14342" width="16.42578125" style="251" customWidth="1"/>
    <col min="14343" max="14343" width="11.5703125" style="251" customWidth="1"/>
    <col min="14344" max="14593" width="9.140625" style="251"/>
    <col min="14594" max="14594" width="16.7109375" style="251" customWidth="1"/>
    <col min="14595" max="14595" width="11" style="251" customWidth="1"/>
    <col min="14596" max="14597" width="9.140625" style="251"/>
    <col min="14598" max="14598" width="16.42578125" style="251" customWidth="1"/>
    <col min="14599" max="14599" width="11.5703125" style="251" customWidth="1"/>
    <col min="14600" max="14849" width="9.140625" style="251"/>
    <col min="14850" max="14850" width="16.7109375" style="251" customWidth="1"/>
    <col min="14851" max="14851" width="11" style="251" customWidth="1"/>
    <col min="14852" max="14853" width="9.140625" style="251"/>
    <col min="14854" max="14854" width="16.42578125" style="251" customWidth="1"/>
    <col min="14855" max="14855" width="11.5703125" style="251" customWidth="1"/>
    <col min="14856" max="15105" width="9.140625" style="251"/>
    <col min="15106" max="15106" width="16.7109375" style="251" customWidth="1"/>
    <col min="15107" max="15107" width="11" style="251" customWidth="1"/>
    <col min="15108" max="15109" width="9.140625" style="251"/>
    <col min="15110" max="15110" width="16.42578125" style="251" customWidth="1"/>
    <col min="15111" max="15111" width="11.5703125" style="251" customWidth="1"/>
    <col min="15112" max="15361" width="9.140625" style="251"/>
    <col min="15362" max="15362" width="16.7109375" style="251" customWidth="1"/>
    <col min="15363" max="15363" width="11" style="251" customWidth="1"/>
    <col min="15364" max="15365" width="9.140625" style="251"/>
    <col min="15366" max="15366" width="16.42578125" style="251" customWidth="1"/>
    <col min="15367" max="15367" width="11.5703125" style="251" customWidth="1"/>
    <col min="15368" max="15617" width="9.140625" style="251"/>
    <col min="15618" max="15618" width="16.7109375" style="251" customWidth="1"/>
    <col min="15619" max="15619" width="11" style="251" customWidth="1"/>
    <col min="15620" max="15621" width="9.140625" style="251"/>
    <col min="15622" max="15622" width="16.42578125" style="251" customWidth="1"/>
    <col min="15623" max="15623" width="11.5703125" style="251" customWidth="1"/>
    <col min="15624" max="15873" width="9.140625" style="251"/>
    <col min="15874" max="15874" width="16.7109375" style="251" customWidth="1"/>
    <col min="15875" max="15875" width="11" style="251" customWidth="1"/>
    <col min="15876" max="15877" width="9.140625" style="251"/>
    <col min="15878" max="15878" width="16.42578125" style="251" customWidth="1"/>
    <col min="15879" max="15879" width="11.5703125" style="251" customWidth="1"/>
    <col min="15880" max="16129" width="9.140625" style="251"/>
    <col min="16130" max="16130" width="16.7109375" style="251" customWidth="1"/>
    <col min="16131" max="16131" width="11" style="251" customWidth="1"/>
    <col min="16132" max="16133" width="9.140625" style="251"/>
    <col min="16134" max="16134" width="16.42578125" style="251" customWidth="1"/>
    <col min="16135" max="16135" width="11.5703125" style="251" customWidth="1"/>
    <col min="16136" max="16384" width="9.140625" style="251"/>
  </cols>
  <sheetData>
    <row r="2" spans="1:9">
      <c r="A2" s="70" t="s">
        <v>0</v>
      </c>
      <c r="B2" s="57" t="s">
        <v>1158</v>
      </c>
    </row>
    <row r="4" spans="1:9" s="57" customFormat="1">
      <c r="B4" s="712" t="s">
        <v>496</v>
      </c>
      <c r="C4" s="713" t="s">
        <v>444</v>
      </c>
      <c r="F4" s="712" t="s">
        <v>496</v>
      </c>
      <c r="G4" s="713" t="s">
        <v>445</v>
      </c>
    </row>
    <row r="5" spans="1:9">
      <c r="B5" s="349" t="s">
        <v>1179</v>
      </c>
      <c r="C5" s="717">
        <v>89.4</v>
      </c>
      <c r="F5" s="349" t="s">
        <v>1179</v>
      </c>
      <c r="G5" s="350">
        <v>88.68</v>
      </c>
    </row>
    <row r="6" spans="1:9">
      <c r="B6" s="349" t="s">
        <v>1226</v>
      </c>
      <c r="C6" s="717">
        <v>8.3000000000000007</v>
      </c>
      <c r="F6" s="349" t="s">
        <v>1226</v>
      </c>
      <c r="G6" s="350">
        <v>4.25</v>
      </c>
    </row>
    <row r="7" spans="1:9">
      <c r="B7" s="349" t="s">
        <v>1185</v>
      </c>
      <c r="C7" s="717">
        <v>2.2999999999999998</v>
      </c>
      <c r="F7" s="349" t="s">
        <v>1185</v>
      </c>
      <c r="G7" s="350">
        <v>7.07</v>
      </c>
    </row>
    <row r="8" spans="1:9">
      <c r="C8" s="869"/>
    </row>
    <row r="10" spans="1:9">
      <c r="B10" s="1007" t="s">
        <v>443</v>
      </c>
      <c r="C10" s="1007"/>
      <c r="D10" s="1007"/>
      <c r="E10" s="1007"/>
      <c r="F10" s="1007"/>
      <c r="G10" s="1007"/>
      <c r="H10" s="1007"/>
      <c r="I10" s="1007"/>
    </row>
    <row r="22" spans="2:2">
      <c r="B22" s="347" t="s">
        <v>77</v>
      </c>
    </row>
    <row r="24" spans="2:2">
      <c r="B24" s="731" t="s">
        <v>10</v>
      </c>
    </row>
  </sheetData>
  <mergeCells count="1">
    <mergeCell ref="B10:I10"/>
  </mergeCells>
  <hyperlinks>
    <hyperlink ref="B24" location="Содержание!B12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V40" sqref="V40"/>
    </sheetView>
  </sheetViews>
  <sheetFormatPr defaultRowHeight="12.75"/>
  <cols>
    <col min="1" max="1" width="9.140625" style="251"/>
    <col min="2" max="2" width="18" style="251" customWidth="1"/>
    <col min="3" max="257" width="9.140625" style="251"/>
    <col min="258" max="258" width="18" style="251" customWidth="1"/>
    <col min="259" max="513" width="9.140625" style="251"/>
    <col min="514" max="514" width="18" style="251" customWidth="1"/>
    <col min="515" max="769" width="9.140625" style="251"/>
    <col min="770" max="770" width="18" style="251" customWidth="1"/>
    <col min="771" max="1025" width="9.140625" style="251"/>
    <col min="1026" max="1026" width="18" style="251" customWidth="1"/>
    <col min="1027" max="1281" width="9.140625" style="251"/>
    <col min="1282" max="1282" width="18" style="251" customWidth="1"/>
    <col min="1283" max="1537" width="9.140625" style="251"/>
    <col min="1538" max="1538" width="18" style="251" customWidth="1"/>
    <col min="1539" max="1793" width="9.140625" style="251"/>
    <col min="1794" max="1794" width="18" style="251" customWidth="1"/>
    <col min="1795" max="2049" width="9.140625" style="251"/>
    <col min="2050" max="2050" width="18" style="251" customWidth="1"/>
    <col min="2051" max="2305" width="9.140625" style="251"/>
    <col min="2306" max="2306" width="18" style="251" customWidth="1"/>
    <col min="2307" max="2561" width="9.140625" style="251"/>
    <col min="2562" max="2562" width="18" style="251" customWidth="1"/>
    <col min="2563" max="2817" width="9.140625" style="251"/>
    <col min="2818" max="2818" width="18" style="251" customWidth="1"/>
    <col min="2819" max="3073" width="9.140625" style="251"/>
    <col min="3074" max="3074" width="18" style="251" customWidth="1"/>
    <col min="3075" max="3329" width="9.140625" style="251"/>
    <col min="3330" max="3330" width="18" style="251" customWidth="1"/>
    <col min="3331" max="3585" width="9.140625" style="251"/>
    <col min="3586" max="3586" width="18" style="251" customWidth="1"/>
    <col min="3587" max="3841" width="9.140625" style="251"/>
    <col min="3842" max="3842" width="18" style="251" customWidth="1"/>
    <col min="3843" max="4097" width="9.140625" style="251"/>
    <col min="4098" max="4098" width="18" style="251" customWidth="1"/>
    <col min="4099" max="4353" width="9.140625" style="251"/>
    <col min="4354" max="4354" width="18" style="251" customWidth="1"/>
    <col min="4355" max="4609" width="9.140625" style="251"/>
    <col min="4610" max="4610" width="18" style="251" customWidth="1"/>
    <col min="4611" max="4865" width="9.140625" style="251"/>
    <col min="4866" max="4866" width="18" style="251" customWidth="1"/>
    <col min="4867" max="5121" width="9.140625" style="251"/>
    <col min="5122" max="5122" width="18" style="251" customWidth="1"/>
    <col min="5123" max="5377" width="9.140625" style="251"/>
    <col min="5378" max="5378" width="18" style="251" customWidth="1"/>
    <col min="5379" max="5633" width="9.140625" style="251"/>
    <col min="5634" max="5634" width="18" style="251" customWidth="1"/>
    <col min="5635" max="5889" width="9.140625" style="251"/>
    <col min="5890" max="5890" width="18" style="251" customWidth="1"/>
    <col min="5891" max="6145" width="9.140625" style="251"/>
    <col min="6146" max="6146" width="18" style="251" customWidth="1"/>
    <col min="6147" max="6401" width="9.140625" style="251"/>
    <col min="6402" max="6402" width="18" style="251" customWidth="1"/>
    <col min="6403" max="6657" width="9.140625" style="251"/>
    <col min="6658" max="6658" width="18" style="251" customWidth="1"/>
    <col min="6659" max="6913" width="9.140625" style="251"/>
    <col min="6914" max="6914" width="18" style="251" customWidth="1"/>
    <col min="6915" max="7169" width="9.140625" style="251"/>
    <col min="7170" max="7170" width="18" style="251" customWidth="1"/>
    <col min="7171" max="7425" width="9.140625" style="251"/>
    <col min="7426" max="7426" width="18" style="251" customWidth="1"/>
    <col min="7427" max="7681" width="9.140625" style="251"/>
    <col min="7682" max="7682" width="18" style="251" customWidth="1"/>
    <col min="7683" max="7937" width="9.140625" style="251"/>
    <col min="7938" max="7938" width="18" style="251" customWidth="1"/>
    <col min="7939" max="8193" width="9.140625" style="251"/>
    <col min="8194" max="8194" width="18" style="251" customWidth="1"/>
    <col min="8195" max="8449" width="9.140625" style="251"/>
    <col min="8450" max="8450" width="18" style="251" customWidth="1"/>
    <col min="8451" max="8705" width="9.140625" style="251"/>
    <col min="8706" max="8706" width="18" style="251" customWidth="1"/>
    <col min="8707" max="8961" width="9.140625" style="251"/>
    <col min="8962" max="8962" width="18" style="251" customWidth="1"/>
    <col min="8963" max="9217" width="9.140625" style="251"/>
    <col min="9218" max="9218" width="18" style="251" customWidth="1"/>
    <col min="9219" max="9473" width="9.140625" style="251"/>
    <col min="9474" max="9474" width="18" style="251" customWidth="1"/>
    <col min="9475" max="9729" width="9.140625" style="251"/>
    <col min="9730" max="9730" width="18" style="251" customWidth="1"/>
    <col min="9731" max="9985" width="9.140625" style="251"/>
    <col min="9986" max="9986" width="18" style="251" customWidth="1"/>
    <col min="9987" max="10241" width="9.140625" style="251"/>
    <col min="10242" max="10242" width="18" style="251" customWidth="1"/>
    <col min="10243" max="10497" width="9.140625" style="251"/>
    <col min="10498" max="10498" width="18" style="251" customWidth="1"/>
    <col min="10499" max="10753" width="9.140625" style="251"/>
    <col min="10754" max="10754" width="18" style="251" customWidth="1"/>
    <col min="10755" max="11009" width="9.140625" style="251"/>
    <col min="11010" max="11010" width="18" style="251" customWidth="1"/>
    <col min="11011" max="11265" width="9.140625" style="251"/>
    <col min="11266" max="11266" width="18" style="251" customWidth="1"/>
    <col min="11267" max="11521" width="9.140625" style="251"/>
    <col min="11522" max="11522" width="18" style="251" customWidth="1"/>
    <col min="11523" max="11777" width="9.140625" style="251"/>
    <col min="11778" max="11778" width="18" style="251" customWidth="1"/>
    <col min="11779" max="12033" width="9.140625" style="251"/>
    <col min="12034" max="12034" width="18" style="251" customWidth="1"/>
    <col min="12035" max="12289" width="9.140625" style="251"/>
    <col min="12290" max="12290" width="18" style="251" customWidth="1"/>
    <col min="12291" max="12545" width="9.140625" style="251"/>
    <col min="12546" max="12546" width="18" style="251" customWidth="1"/>
    <col min="12547" max="12801" width="9.140625" style="251"/>
    <col min="12802" max="12802" width="18" style="251" customWidth="1"/>
    <col min="12803" max="13057" width="9.140625" style="251"/>
    <col min="13058" max="13058" width="18" style="251" customWidth="1"/>
    <col min="13059" max="13313" width="9.140625" style="251"/>
    <col min="13314" max="13314" width="18" style="251" customWidth="1"/>
    <col min="13315" max="13569" width="9.140625" style="251"/>
    <col min="13570" max="13570" width="18" style="251" customWidth="1"/>
    <col min="13571" max="13825" width="9.140625" style="251"/>
    <col min="13826" max="13826" width="18" style="251" customWidth="1"/>
    <col min="13827" max="14081" width="9.140625" style="251"/>
    <col min="14082" max="14082" width="18" style="251" customWidth="1"/>
    <col min="14083" max="14337" width="9.140625" style="251"/>
    <col min="14338" max="14338" width="18" style="251" customWidth="1"/>
    <col min="14339" max="14593" width="9.140625" style="251"/>
    <col min="14594" max="14594" width="18" style="251" customWidth="1"/>
    <col min="14595" max="14849" width="9.140625" style="251"/>
    <col min="14850" max="14850" width="18" style="251" customWidth="1"/>
    <col min="14851" max="15105" width="9.140625" style="251"/>
    <col min="15106" max="15106" width="18" style="251" customWidth="1"/>
    <col min="15107" max="15361" width="9.140625" style="251"/>
    <col min="15362" max="15362" width="18" style="251" customWidth="1"/>
    <col min="15363" max="15617" width="9.140625" style="251"/>
    <col min="15618" max="15618" width="18" style="251" customWidth="1"/>
    <col min="15619" max="15873" width="9.140625" style="251"/>
    <col min="15874" max="15874" width="18" style="251" customWidth="1"/>
    <col min="15875" max="16129" width="9.140625" style="251"/>
    <col min="16130" max="16130" width="18" style="251" customWidth="1"/>
    <col min="16131" max="16384" width="9.140625" style="251"/>
  </cols>
  <sheetData>
    <row r="2" spans="1:5">
      <c r="A2" s="70" t="s">
        <v>0</v>
      </c>
      <c r="B2" s="57" t="s">
        <v>446</v>
      </c>
    </row>
    <row r="4" spans="1:5">
      <c r="B4" s="351"/>
      <c r="C4" s="480">
        <v>7.2011000000000003</v>
      </c>
      <c r="D4" s="480">
        <v>1.2012</v>
      </c>
      <c r="E4" s="714">
        <v>10.2012</v>
      </c>
    </row>
    <row r="5" spans="1:5" ht="38.25">
      <c r="B5" s="353" t="s">
        <v>447</v>
      </c>
      <c r="C5" s="352">
        <v>47</v>
      </c>
      <c r="D5" s="352">
        <v>44</v>
      </c>
      <c r="E5" s="352">
        <v>37</v>
      </c>
    </row>
    <row r="6" spans="1:5">
      <c r="B6" s="353" t="s">
        <v>448</v>
      </c>
      <c r="C6" s="352">
        <v>39</v>
      </c>
      <c r="D6" s="352">
        <v>36</v>
      </c>
      <c r="E6" s="352">
        <v>28</v>
      </c>
    </row>
    <row r="7" spans="1:5">
      <c r="B7" s="354" t="s">
        <v>1250</v>
      </c>
      <c r="C7" s="355">
        <v>5</v>
      </c>
      <c r="D7" s="355">
        <v>5</v>
      </c>
      <c r="E7" s="355">
        <v>4</v>
      </c>
    </row>
    <row r="8" spans="1:5">
      <c r="B8" s="1008" t="s">
        <v>77</v>
      </c>
      <c r="C8" s="1008"/>
      <c r="D8" s="1008"/>
      <c r="E8" s="1008"/>
    </row>
    <row r="10" spans="1:5">
      <c r="B10" s="731" t="s">
        <v>10</v>
      </c>
    </row>
  </sheetData>
  <mergeCells count="1">
    <mergeCell ref="B8:E8"/>
  </mergeCells>
  <hyperlinks>
    <hyperlink ref="B10" location="Содержание!B129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14" sqref="B14"/>
    </sheetView>
  </sheetViews>
  <sheetFormatPr defaultRowHeight="12.75"/>
  <cols>
    <col min="1" max="1" width="9.140625" style="251"/>
    <col min="2" max="2" width="18.42578125" style="251" customWidth="1"/>
    <col min="3" max="5" width="9.140625" style="251"/>
    <col min="6" max="6" width="12.7109375" style="251" customWidth="1"/>
    <col min="7" max="257" width="9.140625" style="251"/>
    <col min="258" max="258" width="18.42578125" style="251" customWidth="1"/>
    <col min="259" max="261" width="9.140625" style="251"/>
    <col min="262" max="262" width="12.7109375" style="251" customWidth="1"/>
    <col min="263" max="513" width="9.140625" style="251"/>
    <col min="514" max="514" width="18.42578125" style="251" customWidth="1"/>
    <col min="515" max="517" width="9.140625" style="251"/>
    <col min="518" max="518" width="12.7109375" style="251" customWidth="1"/>
    <col min="519" max="769" width="9.140625" style="251"/>
    <col min="770" max="770" width="18.42578125" style="251" customWidth="1"/>
    <col min="771" max="773" width="9.140625" style="251"/>
    <col min="774" max="774" width="12.7109375" style="251" customWidth="1"/>
    <col min="775" max="1025" width="9.140625" style="251"/>
    <col min="1026" max="1026" width="18.42578125" style="251" customWidth="1"/>
    <col min="1027" max="1029" width="9.140625" style="251"/>
    <col min="1030" max="1030" width="12.7109375" style="251" customWidth="1"/>
    <col min="1031" max="1281" width="9.140625" style="251"/>
    <col min="1282" max="1282" width="18.42578125" style="251" customWidth="1"/>
    <col min="1283" max="1285" width="9.140625" style="251"/>
    <col min="1286" max="1286" width="12.7109375" style="251" customWidth="1"/>
    <col min="1287" max="1537" width="9.140625" style="251"/>
    <col min="1538" max="1538" width="18.42578125" style="251" customWidth="1"/>
    <col min="1539" max="1541" width="9.140625" style="251"/>
    <col min="1542" max="1542" width="12.7109375" style="251" customWidth="1"/>
    <col min="1543" max="1793" width="9.140625" style="251"/>
    <col min="1794" max="1794" width="18.42578125" style="251" customWidth="1"/>
    <col min="1795" max="1797" width="9.140625" style="251"/>
    <col min="1798" max="1798" width="12.7109375" style="251" customWidth="1"/>
    <col min="1799" max="2049" width="9.140625" style="251"/>
    <col min="2050" max="2050" width="18.42578125" style="251" customWidth="1"/>
    <col min="2051" max="2053" width="9.140625" style="251"/>
    <col min="2054" max="2054" width="12.7109375" style="251" customWidth="1"/>
    <col min="2055" max="2305" width="9.140625" style="251"/>
    <col min="2306" max="2306" width="18.42578125" style="251" customWidth="1"/>
    <col min="2307" max="2309" width="9.140625" style="251"/>
    <col min="2310" max="2310" width="12.7109375" style="251" customWidth="1"/>
    <col min="2311" max="2561" width="9.140625" style="251"/>
    <col min="2562" max="2562" width="18.42578125" style="251" customWidth="1"/>
    <col min="2563" max="2565" width="9.140625" style="251"/>
    <col min="2566" max="2566" width="12.7109375" style="251" customWidth="1"/>
    <col min="2567" max="2817" width="9.140625" style="251"/>
    <col min="2818" max="2818" width="18.42578125" style="251" customWidth="1"/>
    <col min="2819" max="2821" width="9.140625" style="251"/>
    <col min="2822" max="2822" width="12.7109375" style="251" customWidth="1"/>
    <col min="2823" max="3073" width="9.140625" style="251"/>
    <col min="3074" max="3074" width="18.42578125" style="251" customWidth="1"/>
    <col min="3075" max="3077" width="9.140625" style="251"/>
    <col min="3078" max="3078" width="12.7109375" style="251" customWidth="1"/>
    <col min="3079" max="3329" width="9.140625" style="251"/>
    <col min="3330" max="3330" width="18.42578125" style="251" customWidth="1"/>
    <col min="3331" max="3333" width="9.140625" style="251"/>
    <col min="3334" max="3334" width="12.7109375" style="251" customWidth="1"/>
    <col min="3335" max="3585" width="9.140625" style="251"/>
    <col min="3586" max="3586" width="18.42578125" style="251" customWidth="1"/>
    <col min="3587" max="3589" width="9.140625" style="251"/>
    <col min="3590" max="3590" width="12.7109375" style="251" customWidth="1"/>
    <col min="3591" max="3841" width="9.140625" style="251"/>
    <col min="3842" max="3842" width="18.42578125" style="251" customWidth="1"/>
    <col min="3843" max="3845" width="9.140625" style="251"/>
    <col min="3846" max="3846" width="12.7109375" style="251" customWidth="1"/>
    <col min="3847" max="4097" width="9.140625" style="251"/>
    <col min="4098" max="4098" width="18.42578125" style="251" customWidth="1"/>
    <col min="4099" max="4101" width="9.140625" style="251"/>
    <col min="4102" max="4102" width="12.7109375" style="251" customWidth="1"/>
    <col min="4103" max="4353" width="9.140625" style="251"/>
    <col min="4354" max="4354" width="18.42578125" style="251" customWidth="1"/>
    <col min="4355" max="4357" width="9.140625" style="251"/>
    <col min="4358" max="4358" width="12.7109375" style="251" customWidth="1"/>
    <col min="4359" max="4609" width="9.140625" style="251"/>
    <col min="4610" max="4610" width="18.42578125" style="251" customWidth="1"/>
    <col min="4611" max="4613" width="9.140625" style="251"/>
    <col min="4614" max="4614" width="12.7109375" style="251" customWidth="1"/>
    <col min="4615" max="4865" width="9.140625" style="251"/>
    <col min="4866" max="4866" width="18.42578125" style="251" customWidth="1"/>
    <col min="4867" max="4869" width="9.140625" style="251"/>
    <col min="4870" max="4870" width="12.7109375" style="251" customWidth="1"/>
    <col min="4871" max="5121" width="9.140625" style="251"/>
    <col min="5122" max="5122" width="18.42578125" style="251" customWidth="1"/>
    <col min="5123" max="5125" width="9.140625" style="251"/>
    <col min="5126" max="5126" width="12.7109375" style="251" customWidth="1"/>
    <col min="5127" max="5377" width="9.140625" style="251"/>
    <col min="5378" max="5378" width="18.42578125" style="251" customWidth="1"/>
    <col min="5379" max="5381" width="9.140625" style="251"/>
    <col min="5382" max="5382" width="12.7109375" style="251" customWidth="1"/>
    <col min="5383" max="5633" width="9.140625" style="251"/>
    <col min="5634" max="5634" width="18.42578125" style="251" customWidth="1"/>
    <col min="5635" max="5637" width="9.140625" style="251"/>
    <col min="5638" max="5638" width="12.7109375" style="251" customWidth="1"/>
    <col min="5639" max="5889" width="9.140625" style="251"/>
    <col min="5890" max="5890" width="18.42578125" style="251" customWidth="1"/>
    <col min="5891" max="5893" width="9.140625" style="251"/>
    <col min="5894" max="5894" width="12.7109375" style="251" customWidth="1"/>
    <col min="5895" max="6145" width="9.140625" style="251"/>
    <col min="6146" max="6146" width="18.42578125" style="251" customWidth="1"/>
    <col min="6147" max="6149" width="9.140625" style="251"/>
    <col min="6150" max="6150" width="12.7109375" style="251" customWidth="1"/>
    <col min="6151" max="6401" width="9.140625" style="251"/>
    <col min="6402" max="6402" width="18.42578125" style="251" customWidth="1"/>
    <col min="6403" max="6405" width="9.140625" style="251"/>
    <col min="6406" max="6406" width="12.7109375" style="251" customWidth="1"/>
    <col min="6407" max="6657" width="9.140625" style="251"/>
    <col min="6658" max="6658" width="18.42578125" style="251" customWidth="1"/>
    <col min="6659" max="6661" width="9.140625" style="251"/>
    <col min="6662" max="6662" width="12.7109375" style="251" customWidth="1"/>
    <col min="6663" max="6913" width="9.140625" style="251"/>
    <col min="6914" max="6914" width="18.42578125" style="251" customWidth="1"/>
    <col min="6915" max="6917" width="9.140625" style="251"/>
    <col min="6918" max="6918" width="12.7109375" style="251" customWidth="1"/>
    <col min="6919" max="7169" width="9.140625" style="251"/>
    <col min="7170" max="7170" width="18.42578125" style="251" customWidth="1"/>
    <col min="7171" max="7173" width="9.140625" style="251"/>
    <col min="7174" max="7174" width="12.7109375" style="251" customWidth="1"/>
    <col min="7175" max="7425" width="9.140625" style="251"/>
    <col min="7426" max="7426" width="18.42578125" style="251" customWidth="1"/>
    <col min="7427" max="7429" width="9.140625" style="251"/>
    <col min="7430" max="7430" width="12.7109375" style="251" customWidth="1"/>
    <col min="7431" max="7681" width="9.140625" style="251"/>
    <col min="7682" max="7682" width="18.42578125" style="251" customWidth="1"/>
    <col min="7683" max="7685" width="9.140625" style="251"/>
    <col min="7686" max="7686" width="12.7109375" style="251" customWidth="1"/>
    <col min="7687" max="7937" width="9.140625" style="251"/>
    <col min="7938" max="7938" width="18.42578125" style="251" customWidth="1"/>
    <col min="7939" max="7941" width="9.140625" style="251"/>
    <col min="7942" max="7942" width="12.7109375" style="251" customWidth="1"/>
    <col min="7943" max="8193" width="9.140625" style="251"/>
    <col min="8194" max="8194" width="18.42578125" style="251" customWidth="1"/>
    <col min="8195" max="8197" width="9.140625" style="251"/>
    <col min="8198" max="8198" width="12.7109375" style="251" customWidth="1"/>
    <col min="8199" max="8449" width="9.140625" style="251"/>
    <col min="8450" max="8450" width="18.42578125" style="251" customWidth="1"/>
    <col min="8451" max="8453" width="9.140625" style="251"/>
    <col min="8454" max="8454" width="12.7109375" style="251" customWidth="1"/>
    <col min="8455" max="8705" width="9.140625" style="251"/>
    <col min="8706" max="8706" width="18.42578125" style="251" customWidth="1"/>
    <col min="8707" max="8709" width="9.140625" style="251"/>
    <col min="8710" max="8710" width="12.7109375" style="251" customWidth="1"/>
    <col min="8711" max="8961" width="9.140625" style="251"/>
    <col min="8962" max="8962" width="18.42578125" style="251" customWidth="1"/>
    <col min="8963" max="8965" width="9.140625" style="251"/>
    <col min="8966" max="8966" width="12.7109375" style="251" customWidth="1"/>
    <col min="8967" max="9217" width="9.140625" style="251"/>
    <col min="9218" max="9218" width="18.42578125" style="251" customWidth="1"/>
    <col min="9219" max="9221" width="9.140625" style="251"/>
    <col min="9222" max="9222" width="12.7109375" style="251" customWidth="1"/>
    <col min="9223" max="9473" width="9.140625" style="251"/>
    <col min="9474" max="9474" width="18.42578125" style="251" customWidth="1"/>
    <col min="9475" max="9477" width="9.140625" style="251"/>
    <col min="9478" max="9478" width="12.7109375" style="251" customWidth="1"/>
    <col min="9479" max="9729" width="9.140625" style="251"/>
    <col min="9730" max="9730" width="18.42578125" style="251" customWidth="1"/>
    <col min="9731" max="9733" width="9.140625" style="251"/>
    <col min="9734" max="9734" width="12.7109375" style="251" customWidth="1"/>
    <col min="9735" max="9985" width="9.140625" style="251"/>
    <col min="9986" max="9986" width="18.42578125" style="251" customWidth="1"/>
    <col min="9987" max="9989" width="9.140625" style="251"/>
    <col min="9990" max="9990" width="12.7109375" style="251" customWidth="1"/>
    <col min="9991" max="10241" width="9.140625" style="251"/>
    <col min="10242" max="10242" width="18.42578125" style="251" customWidth="1"/>
    <col min="10243" max="10245" width="9.140625" style="251"/>
    <col min="10246" max="10246" width="12.7109375" style="251" customWidth="1"/>
    <col min="10247" max="10497" width="9.140625" style="251"/>
    <col min="10498" max="10498" width="18.42578125" style="251" customWidth="1"/>
    <col min="10499" max="10501" width="9.140625" style="251"/>
    <col min="10502" max="10502" width="12.7109375" style="251" customWidth="1"/>
    <col min="10503" max="10753" width="9.140625" style="251"/>
    <col min="10754" max="10754" width="18.42578125" style="251" customWidth="1"/>
    <col min="10755" max="10757" width="9.140625" style="251"/>
    <col min="10758" max="10758" width="12.7109375" style="251" customWidth="1"/>
    <col min="10759" max="11009" width="9.140625" style="251"/>
    <col min="11010" max="11010" width="18.42578125" style="251" customWidth="1"/>
    <col min="11011" max="11013" width="9.140625" style="251"/>
    <col min="11014" max="11014" width="12.7109375" style="251" customWidth="1"/>
    <col min="11015" max="11265" width="9.140625" style="251"/>
    <col min="11266" max="11266" width="18.42578125" style="251" customWidth="1"/>
    <col min="11267" max="11269" width="9.140625" style="251"/>
    <col min="11270" max="11270" width="12.7109375" style="251" customWidth="1"/>
    <col min="11271" max="11521" width="9.140625" style="251"/>
    <col min="11522" max="11522" width="18.42578125" style="251" customWidth="1"/>
    <col min="11523" max="11525" width="9.140625" style="251"/>
    <col min="11526" max="11526" width="12.7109375" style="251" customWidth="1"/>
    <col min="11527" max="11777" width="9.140625" style="251"/>
    <col min="11778" max="11778" width="18.42578125" style="251" customWidth="1"/>
    <col min="11779" max="11781" width="9.140625" style="251"/>
    <col min="11782" max="11782" width="12.7109375" style="251" customWidth="1"/>
    <col min="11783" max="12033" width="9.140625" style="251"/>
    <col min="12034" max="12034" width="18.42578125" style="251" customWidth="1"/>
    <col min="12035" max="12037" width="9.140625" style="251"/>
    <col min="12038" max="12038" width="12.7109375" style="251" customWidth="1"/>
    <col min="12039" max="12289" width="9.140625" style="251"/>
    <col min="12290" max="12290" width="18.42578125" style="251" customWidth="1"/>
    <col min="12291" max="12293" width="9.140625" style="251"/>
    <col min="12294" max="12294" width="12.7109375" style="251" customWidth="1"/>
    <col min="12295" max="12545" width="9.140625" style="251"/>
    <col min="12546" max="12546" width="18.42578125" style="251" customWidth="1"/>
    <col min="12547" max="12549" width="9.140625" style="251"/>
    <col min="12550" max="12550" width="12.7109375" style="251" customWidth="1"/>
    <col min="12551" max="12801" width="9.140625" style="251"/>
    <col min="12802" max="12802" width="18.42578125" style="251" customWidth="1"/>
    <col min="12803" max="12805" width="9.140625" style="251"/>
    <col min="12806" max="12806" width="12.7109375" style="251" customWidth="1"/>
    <col min="12807" max="13057" width="9.140625" style="251"/>
    <col min="13058" max="13058" width="18.42578125" style="251" customWidth="1"/>
    <col min="13059" max="13061" width="9.140625" style="251"/>
    <col min="13062" max="13062" width="12.7109375" style="251" customWidth="1"/>
    <col min="13063" max="13313" width="9.140625" style="251"/>
    <col min="13314" max="13314" width="18.42578125" style="251" customWidth="1"/>
    <col min="13315" max="13317" width="9.140625" style="251"/>
    <col min="13318" max="13318" width="12.7109375" style="251" customWidth="1"/>
    <col min="13319" max="13569" width="9.140625" style="251"/>
    <col min="13570" max="13570" width="18.42578125" style="251" customWidth="1"/>
    <col min="13571" max="13573" width="9.140625" style="251"/>
    <col min="13574" max="13574" width="12.7109375" style="251" customWidth="1"/>
    <col min="13575" max="13825" width="9.140625" style="251"/>
    <col min="13826" max="13826" width="18.42578125" style="251" customWidth="1"/>
    <col min="13827" max="13829" width="9.140625" style="251"/>
    <col min="13830" max="13830" width="12.7109375" style="251" customWidth="1"/>
    <col min="13831" max="14081" width="9.140625" style="251"/>
    <col min="14082" max="14082" width="18.42578125" style="251" customWidth="1"/>
    <col min="14083" max="14085" width="9.140625" style="251"/>
    <col min="14086" max="14086" width="12.7109375" style="251" customWidth="1"/>
    <col min="14087" max="14337" width="9.140625" style="251"/>
    <col min="14338" max="14338" width="18.42578125" style="251" customWidth="1"/>
    <col min="14339" max="14341" width="9.140625" style="251"/>
    <col min="14342" max="14342" width="12.7109375" style="251" customWidth="1"/>
    <col min="14343" max="14593" width="9.140625" style="251"/>
    <col min="14594" max="14594" width="18.42578125" style="251" customWidth="1"/>
    <col min="14595" max="14597" width="9.140625" style="251"/>
    <col min="14598" max="14598" width="12.7109375" style="251" customWidth="1"/>
    <col min="14599" max="14849" width="9.140625" style="251"/>
    <col min="14850" max="14850" width="18.42578125" style="251" customWidth="1"/>
    <col min="14851" max="14853" width="9.140625" style="251"/>
    <col min="14854" max="14854" width="12.7109375" style="251" customWidth="1"/>
    <col min="14855" max="15105" width="9.140625" style="251"/>
    <col min="15106" max="15106" width="18.42578125" style="251" customWidth="1"/>
    <col min="15107" max="15109" width="9.140625" style="251"/>
    <col min="15110" max="15110" width="12.7109375" style="251" customWidth="1"/>
    <col min="15111" max="15361" width="9.140625" style="251"/>
    <col min="15362" max="15362" width="18.42578125" style="251" customWidth="1"/>
    <col min="15363" max="15365" width="9.140625" style="251"/>
    <col min="15366" max="15366" width="12.7109375" style="251" customWidth="1"/>
    <col min="15367" max="15617" width="9.140625" style="251"/>
    <col min="15618" max="15618" width="18.42578125" style="251" customWidth="1"/>
    <col min="15619" max="15621" width="9.140625" style="251"/>
    <col min="15622" max="15622" width="12.7109375" style="251" customWidth="1"/>
    <col min="15623" max="15873" width="9.140625" style="251"/>
    <col min="15874" max="15874" width="18.42578125" style="251" customWidth="1"/>
    <col min="15875" max="15877" width="9.140625" style="251"/>
    <col min="15878" max="15878" width="12.7109375" style="251" customWidth="1"/>
    <col min="15879" max="16129" width="9.140625" style="251"/>
    <col min="16130" max="16130" width="18.42578125" style="251" customWidth="1"/>
    <col min="16131" max="16133" width="9.140625" style="251"/>
    <col min="16134" max="16134" width="12.7109375" style="251" customWidth="1"/>
    <col min="16135" max="16384" width="9.140625" style="251"/>
  </cols>
  <sheetData>
    <row r="2" spans="1:6">
      <c r="A2" s="70" t="s">
        <v>0</v>
      </c>
      <c r="B2" s="57" t="s">
        <v>1084</v>
      </c>
    </row>
    <row r="4" spans="1:6" ht="38.25">
      <c r="B4" s="480" t="s">
        <v>496</v>
      </c>
      <c r="C4" s="480">
        <v>1.2011000000000001</v>
      </c>
      <c r="D4" s="480">
        <v>1.2012</v>
      </c>
      <c r="E4" s="480">
        <v>10.2012</v>
      </c>
      <c r="F4" s="480" t="s">
        <v>449</v>
      </c>
    </row>
    <row r="5" spans="1:6">
      <c r="B5" s="356" t="s">
        <v>252</v>
      </c>
      <c r="C5" s="352" t="s">
        <v>450</v>
      </c>
      <c r="D5" s="357">
        <v>5900</v>
      </c>
      <c r="E5" s="357">
        <v>3171</v>
      </c>
      <c r="F5" s="352" t="s">
        <v>451</v>
      </c>
    </row>
    <row r="6" spans="1:6">
      <c r="B6" s="356" t="s">
        <v>253</v>
      </c>
      <c r="C6" s="352" t="s">
        <v>452</v>
      </c>
      <c r="D6" s="352">
        <v>511</v>
      </c>
      <c r="E6" s="352">
        <v>686</v>
      </c>
      <c r="F6" s="352" t="s">
        <v>453</v>
      </c>
    </row>
    <row r="7" spans="1:6" ht="25.5">
      <c r="B7" s="358" t="s">
        <v>1227</v>
      </c>
      <c r="C7" s="352" t="s">
        <v>454</v>
      </c>
      <c r="D7" s="357">
        <v>5389</v>
      </c>
      <c r="E7" s="357">
        <v>2485</v>
      </c>
      <c r="F7" s="352" t="s">
        <v>455</v>
      </c>
    </row>
    <row r="8" spans="1:6">
      <c r="B8" s="358" t="s">
        <v>1085</v>
      </c>
      <c r="C8" s="352" t="s">
        <v>456</v>
      </c>
      <c r="D8" s="357">
        <v>4908</v>
      </c>
      <c r="E8" s="357">
        <v>1937</v>
      </c>
      <c r="F8" s="352" t="s">
        <v>457</v>
      </c>
    </row>
    <row r="9" spans="1:6" ht="51">
      <c r="B9" s="358" t="s">
        <v>1086</v>
      </c>
      <c r="C9" s="352" t="s">
        <v>458</v>
      </c>
      <c r="D9" s="352" t="s">
        <v>150</v>
      </c>
      <c r="E9" s="352" t="s">
        <v>459</v>
      </c>
      <c r="F9" s="352" t="s">
        <v>460</v>
      </c>
    </row>
    <row r="10" spans="1:6" ht="17.25" customHeight="1">
      <c r="B10" s="1009" t="s">
        <v>461</v>
      </c>
      <c r="C10" s="1009"/>
      <c r="D10" s="1009"/>
      <c r="E10" s="1009"/>
      <c r="F10" s="1009"/>
    </row>
    <row r="11" spans="1:6" ht="12.75" customHeight="1">
      <c r="B11" s="1010" t="s">
        <v>1159</v>
      </c>
      <c r="C11" s="1010"/>
      <c r="D11" s="1010"/>
      <c r="E11" s="1010"/>
      <c r="F11" s="1010"/>
    </row>
    <row r="12" spans="1:6">
      <c r="B12" s="1010" t="s">
        <v>77</v>
      </c>
      <c r="C12" s="1010"/>
      <c r="D12" s="1010"/>
      <c r="E12" s="1010"/>
      <c r="F12" s="1010"/>
    </row>
    <row r="14" spans="1:6">
      <c r="B14" s="731" t="s">
        <v>10</v>
      </c>
    </row>
  </sheetData>
  <mergeCells count="3">
    <mergeCell ref="B10:F10"/>
    <mergeCell ref="B11:F11"/>
    <mergeCell ref="B12:F12"/>
  </mergeCells>
  <hyperlinks>
    <hyperlink ref="B14" location="Содержание!B130" display="к содержанию"/>
  </hyperlinks>
  <pageMargins left="0.75" right="0.75" top="1" bottom="1" header="0.5" footer="0.5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workbookViewId="0">
      <selection activeCell="J26" sqref="J26"/>
    </sheetView>
  </sheetViews>
  <sheetFormatPr defaultRowHeight="12.75"/>
  <cols>
    <col min="1" max="1" width="9.140625" style="251"/>
    <col min="2" max="2" width="40.140625" style="251" customWidth="1"/>
    <col min="3" max="3" width="11.5703125" style="251" customWidth="1"/>
    <col min="4" max="257" width="9.140625" style="251"/>
    <col min="258" max="258" width="40.140625" style="251" customWidth="1"/>
    <col min="259" max="513" width="9.140625" style="251"/>
    <col min="514" max="514" width="40.140625" style="251" customWidth="1"/>
    <col min="515" max="769" width="9.140625" style="251"/>
    <col min="770" max="770" width="40.140625" style="251" customWidth="1"/>
    <col min="771" max="1025" width="9.140625" style="251"/>
    <col min="1026" max="1026" width="40.140625" style="251" customWidth="1"/>
    <col min="1027" max="1281" width="9.140625" style="251"/>
    <col min="1282" max="1282" width="40.140625" style="251" customWidth="1"/>
    <col min="1283" max="1537" width="9.140625" style="251"/>
    <col min="1538" max="1538" width="40.140625" style="251" customWidth="1"/>
    <col min="1539" max="1793" width="9.140625" style="251"/>
    <col min="1794" max="1794" width="40.140625" style="251" customWidth="1"/>
    <col min="1795" max="2049" width="9.140625" style="251"/>
    <col min="2050" max="2050" width="40.140625" style="251" customWidth="1"/>
    <col min="2051" max="2305" width="9.140625" style="251"/>
    <col min="2306" max="2306" width="40.140625" style="251" customWidth="1"/>
    <col min="2307" max="2561" width="9.140625" style="251"/>
    <col min="2562" max="2562" width="40.140625" style="251" customWidth="1"/>
    <col min="2563" max="2817" width="9.140625" style="251"/>
    <col min="2818" max="2818" width="40.140625" style="251" customWidth="1"/>
    <col min="2819" max="3073" width="9.140625" style="251"/>
    <col min="3074" max="3074" width="40.140625" style="251" customWidth="1"/>
    <col min="3075" max="3329" width="9.140625" style="251"/>
    <col min="3330" max="3330" width="40.140625" style="251" customWidth="1"/>
    <col min="3331" max="3585" width="9.140625" style="251"/>
    <col min="3586" max="3586" width="40.140625" style="251" customWidth="1"/>
    <col min="3587" max="3841" width="9.140625" style="251"/>
    <col min="3842" max="3842" width="40.140625" style="251" customWidth="1"/>
    <col min="3843" max="4097" width="9.140625" style="251"/>
    <col min="4098" max="4098" width="40.140625" style="251" customWidth="1"/>
    <col min="4099" max="4353" width="9.140625" style="251"/>
    <col min="4354" max="4354" width="40.140625" style="251" customWidth="1"/>
    <col min="4355" max="4609" width="9.140625" style="251"/>
    <col min="4610" max="4610" width="40.140625" style="251" customWidth="1"/>
    <col min="4611" max="4865" width="9.140625" style="251"/>
    <col min="4866" max="4866" width="40.140625" style="251" customWidth="1"/>
    <col min="4867" max="5121" width="9.140625" style="251"/>
    <col min="5122" max="5122" width="40.140625" style="251" customWidth="1"/>
    <col min="5123" max="5377" width="9.140625" style="251"/>
    <col min="5378" max="5378" width="40.140625" style="251" customWidth="1"/>
    <col min="5379" max="5633" width="9.140625" style="251"/>
    <col min="5634" max="5634" width="40.140625" style="251" customWidth="1"/>
    <col min="5635" max="5889" width="9.140625" style="251"/>
    <col min="5890" max="5890" width="40.140625" style="251" customWidth="1"/>
    <col min="5891" max="6145" width="9.140625" style="251"/>
    <col min="6146" max="6146" width="40.140625" style="251" customWidth="1"/>
    <col min="6147" max="6401" width="9.140625" style="251"/>
    <col min="6402" max="6402" width="40.140625" style="251" customWidth="1"/>
    <col min="6403" max="6657" width="9.140625" style="251"/>
    <col min="6658" max="6658" width="40.140625" style="251" customWidth="1"/>
    <col min="6659" max="6913" width="9.140625" style="251"/>
    <col min="6914" max="6914" width="40.140625" style="251" customWidth="1"/>
    <col min="6915" max="7169" width="9.140625" style="251"/>
    <col min="7170" max="7170" width="40.140625" style="251" customWidth="1"/>
    <col min="7171" max="7425" width="9.140625" style="251"/>
    <col min="7426" max="7426" width="40.140625" style="251" customWidth="1"/>
    <col min="7427" max="7681" width="9.140625" style="251"/>
    <col min="7682" max="7682" width="40.140625" style="251" customWidth="1"/>
    <col min="7683" max="7937" width="9.140625" style="251"/>
    <col min="7938" max="7938" width="40.140625" style="251" customWidth="1"/>
    <col min="7939" max="8193" width="9.140625" style="251"/>
    <col min="8194" max="8194" width="40.140625" style="251" customWidth="1"/>
    <col min="8195" max="8449" width="9.140625" style="251"/>
    <col min="8450" max="8450" width="40.140625" style="251" customWidth="1"/>
    <col min="8451" max="8705" width="9.140625" style="251"/>
    <col min="8706" max="8706" width="40.140625" style="251" customWidth="1"/>
    <col min="8707" max="8961" width="9.140625" style="251"/>
    <col min="8962" max="8962" width="40.140625" style="251" customWidth="1"/>
    <col min="8963" max="9217" width="9.140625" style="251"/>
    <col min="9218" max="9218" width="40.140625" style="251" customWidth="1"/>
    <col min="9219" max="9473" width="9.140625" style="251"/>
    <col min="9474" max="9474" width="40.140625" style="251" customWidth="1"/>
    <col min="9475" max="9729" width="9.140625" style="251"/>
    <col min="9730" max="9730" width="40.140625" style="251" customWidth="1"/>
    <col min="9731" max="9985" width="9.140625" style="251"/>
    <col min="9986" max="9986" width="40.140625" style="251" customWidth="1"/>
    <col min="9987" max="10241" width="9.140625" style="251"/>
    <col min="10242" max="10242" width="40.140625" style="251" customWidth="1"/>
    <col min="10243" max="10497" width="9.140625" style="251"/>
    <col min="10498" max="10498" width="40.140625" style="251" customWidth="1"/>
    <col min="10499" max="10753" width="9.140625" style="251"/>
    <col min="10754" max="10754" width="40.140625" style="251" customWidth="1"/>
    <col min="10755" max="11009" width="9.140625" style="251"/>
    <col min="11010" max="11010" width="40.140625" style="251" customWidth="1"/>
    <col min="11011" max="11265" width="9.140625" style="251"/>
    <col min="11266" max="11266" width="40.140625" style="251" customWidth="1"/>
    <col min="11267" max="11521" width="9.140625" style="251"/>
    <col min="11522" max="11522" width="40.140625" style="251" customWidth="1"/>
    <col min="11523" max="11777" width="9.140625" style="251"/>
    <col min="11778" max="11778" width="40.140625" style="251" customWidth="1"/>
    <col min="11779" max="12033" width="9.140625" style="251"/>
    <col min="12034" max="12034" width="40.140625" style="251" customWidth="1"/>
    <col min="12035" max="12289" width="9.140625" style="251"/>
    <col min="12290" max="12290" width="40.140625" style="251" customWidth="1"/>
    <col min="12291" max="12545" width="9.140625" style="251"/>
    <col min="12546" max="12546" width="40.140625" style="251" customWidth="1"/>
    <col min="12547" max="12801" width="9.140625" style="251"/>
    <col min="12802" max="12802" width="40.140625" style="251" customWidth="1"/>
    <col min="12803" max="13057" width="9.140625" style="251"/>
    <col min="13058" max="13058" width="40.140625" style="251" customWidth="1"/>
    <col min="13059" max="13313" width="9.140625" style="251"/>
    <col min="13314" max="13314" width="40.140625" style="251" customWidth="1"/>
    <col min="13315" max="13569" width="9.140625" style="251"/>
    <col min="13570" max="13570" width="40.140625" style="251" customWidth="1"/>
    <col min="13571" max="13825" width="9.140625" style="251"/>
    <col min="13826" max="13826" width="40.140625" style="251" customWidth="1"/>
    <col min="13827" max="14081" width="9.140625" style="251"/>
    <col min="14082" max="14082" width="40.140625" style="251" customWidth="1"/>
    <col min="14083" max="14337" width="9.140625" style="251"/>
    <col min="14338" max="14338" width="40.140625" style="251" customWidth="1"/>
    <col min="14339" max="14593" width="9.140625" style="251"/>
    <col min="14594" max="14594" width="40.140625" style="251" customWidth="1"/>
    <col min="14595" max="14849" width="9.140625" style="251"/>
    <col min="14850" max="14850" width="40.140625" style="251" customWidth="1"/>
    <col min="14851" max="15105" width="9.140625" style="251"/>
    <col min="15106" max="15106" width="40.140625" style="251" customWidth="1"/>
    <col min="15107" max="15361" width="9.140625" style="251"/>
    <col min="15362" max="15362" width="40.140625" style="251" customWidth="1"/>
    <col min="15363" max="15617" width="9.140625" style="251"/>
    <col min="15618" max="15618" width="40.140625" style="251" customWidth="1"/>
    <col min="15619" max="15873" width="9.140625" style="251"/>
    <col min="15874" max="15874" width="40.140625" style="251" customWidth="1"/>
    <col min="15875" max="16129" width="9.140625" style="251"/>
    <col min="16130" max="16130" width="40.140625" style="251" customWidth="1"/>
    <col min="16131" max="16384" width="9.140625" style="251"/>
  </cols>
  <sheetData>
    <row r="2" spans="1:4">
      <c r="A2" s="70" t="s">
        <v>0</v>
      </c>
      <c r="B2" s="57" t="s">
        <v>462</v>
      </c>
    </row>
    <row r="4" spans="1:4">
      <c r="B4" s="500" t="s">
        <v>396</v>
      </c>
      <c r="C4" s="716" t="s">
        <v>1178</v>
      </c>
      <c r="D4" s="715" t="s">
        <v>1170</v>
      </c>
    </row>
    <row r="5" spans="1:4">
      <c r="B5" s="343" t="s">
        <v>463</v>
      </c>
      <c r="C5" s="253">
        <v>2807</v>
      </c>
      <c r="D5" s="344">
        <v>9.5213866558122182E-2</v>
      </c>
    </row>
    <row r="6" spans="1:4">
      <c r="B6" s="343" t="s">
        <v>464</v>
      </c>
      <c r="C6" s="253">
        <v>157</v>
      </c>
      <c r="D6" s="344">
        <v>5.3254638580780842E-3</v>
      </c>
    </row>
    <row r="7" spans="1:4">
      <c r="B7" s="343" t="s">
        <v>465</v>
      </c>
      <c r="C7" s="253">
        <v>695</v>
      </c>
      <c r="D7" s="344">
        <v>2.357450561378515E-2</v>
      </c>
    </row>
    <row r="8" spans="1:4">
      <c r="B8" s="343" t="s">
        <v>466</v>
      </c>
      <c r="C8" s="253">
        <v>12190</v>
      </c>
      <c r="D8" s="344">
        <v>0.41348665242020283</v>
      </c>
    </row>
    <row r="9" spans="1:4" ht="25.5">
      <c r="B9" s="343" t="s">
        <v>467</v>
      </c>
      <c r="C9" s="253">
        <v>6111</v>
      </c>
      <c r="D9" s="344">
        <v>0.20728604864149791</v>
      </c>
    </row>
    <row r="10" spans="1:4">
      <c r="B10" s="343" t="s">
        <v>468</v>
      </c>
      <c r="C10" s="253">
        <v>3970</v>
      </c>
      <c r="D10" s="344">
        <v>0.13466300329025474</v>
      </c>
    </row>
    <row r="11" spans="1:4" ht="25.5">
      <c r="B11" s="343" t="s">
        <v>469</v>
      </c>
      <c r="C11" s="253">
        <v>394</v>
      </c>
      <c r="D11" s="344">
        <v>1.3364539873138633E-2</v>
      </c>
    </row>
    <row r="12" spans="1:4">
      <c r="B12" s="343" t="s">
        <v>470</v>
      </c>
      <c r="C12" s="253">
        <v>3157</v>
      </c>
      <c r="D12" s="344">
        <v>0.10708591974492046</v>
      </c>
    </row>
    <row r="13" spans="1:4">
      <c r="B13" s="254" t="s">
        <v>471</v>
      </c>
      <c r="C13" s="253">
        <v>29481</v>
      </c>
      <c r="D13" s="253">
        <v>1</v>
      </c>
    </row>
    <row r="14" spans="1:4">
      <c r="B14" s="259"/>
      <c r="C14" s="259"/>
      <c r="D14" s="259"/>
    </row>
    <row r="16" spans="1:4">
      <c r="B16" s="57" t="s">
        <v>462</v>
      </c>
    </row>
    <row r="33" spans="2:2">
      <c r="B33" s="65" t="s">
        <v>77</v>
      </c>
    </row>
    <row r="35" spans="2:2">
      <c r="B35" s="731" t="s">
        <v>10</v>
      </c>
    </row>
  </sheetData>
  <hyperlinks>
    <hyperlink ref="B35" location="Содержание!B13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workbookViewId="0">
      <selection activeCell="O23" sqref="O23"/>
    </sheetView>
  </sheetViews>
  <sheetFormatPr defaultRowHeight="12.75"/>
  <cols>
    <col min="1" max="1" width="9.140625" style="251"/>
    <col min="2" max="2" width="29.140625" style="251" customWidth="1"/>
    <col min="3" max="257" width="9.140625" style="251"/>
    <col min="258" max="258" width="29.140625" style="251" customWidth="1"/>
    <col min="259" max="513" width="9.140625" style="251"/>
    <col min="514" max="514" width="29.140625" style="251" customWidth="1"/>
    <col min="515" max="769" width="9.140625" style="251"/>
    <col min="770" max="770" width="29.140625" style="251" customWidth="1"/>
    <col min="771" max="1025" width="9.140625" style="251"/>
    <col min="1026" max="1026" width="29.140625" style="251" customWidth="1"/>
    <col min="1027" max="1281" width="9.140625" style="251"/>
    <col min="1282" max="1282" width="29.140625" style="251" customWidth="1"/>
    <col min="1283" max="1537" width="9.140625" style="251"/>
    <col min="1538" max="1538" width="29.140625" style="251" customWidth="1"/>
    <col min="1539" max="1793" width="9.140625" style="251"/>
    <col min="1794" max="1794" width="29.140625" style="251" customWidth="1"/>
    <col min="1795" max="2049" width="9.140625" style="251"/>
    <col min="2050" max="2050" width="29.140625" style="251" customWidth="1"/>
    <col min="2051" max="2305" width="9.140625" style="251"/>
    <col min="2306" max="2306" width="29.140625" style="251" customWidth="1"/>
    <col min="2307" max="2561" width="9.140625" style="251"/>
    <col min="2562" max="2562" width="29.140625" style="251" customWidth="1"/>
    <col min="2563" max="2817" width="9.140625" style="251"/>
    <col min="2818" max="2818" width="29.140625" style="251" customWidth="1"/>
    <col min="2819" max="3073" width="9.140625" style="251"/>
    <col min="3074" max="3074" width="29.140625" style="251" customWidth="1"/>
    <col min="3075" max="3329" width="9.140625" style="251"/>
    <col min="3330" max="3330" width="29.140625" style="251" customWidth="1"/>
    <col min="3331" max="3585" width="9.140625" style="251"/>
    <col min="3586" max="3586" width="29.140625" style="251" customWidth="1"/>
    <col min="3587" max="3841" width="9.140625" style="251"/>
    <col min="3842" max="3842" width="29.140625" style="251" customWidth="1"/>
    <col min="3843" max="4097" width="9.140625" style="251"/>
    <col min="4098" max="4098" width="29.140625" style="251" customWidth="1"/>
    <col min="4099" max="4353" width="9.140625" style="251"/>
    <col min="4354" max="4354" width="29.140625" style="251" customWidth="1"/>
    <col min="4355" max="4609" width="9.140625" style="251"/>
    <col min="4610" max="4610" width="29.140625" style="251" customWidth="1"/>
    <col min="4611" max="4865" width="9.140625" style="251"/>
    <col min="4866" max="4866" width="29.140625" style="251" customWidth="1"/>
    <col min="4867" max="5121" width="9.140625" style="251"/>
    <col min="5122" max="5122" width="29.140625" style="251" customWidth="1"/>
    <col min="5123" max="5377" width="9.140625" style="251"/>
    <col min="5378" max="5378" width="29.140625" style="251" customWidth="1"/>
    <col min="5379" max="5633" width="9.140625" style="251"/>
    <col min="5634" max="5634" width="29.140625" style="251" customWidth="1"/>
    <col min="5635" max="5889" width="9.140625" style="251"/>
    <col min="5890" max="5890" width="29.140625" style="251" customWidth="1"/>
    <col min="5891" max="6145" width="9.140625" style="251"/>
    <col min="6146" max="6146" width="29.140625" style="251" customWidth="1"/>
    <col min="6147" max="6401" width="9.140625" style="251"/>
    <col min="6402" max="6402" width="29.140625" style="251" customWidth="1"/>
    <col min="6403" max="6657" width="9.140625" style="251"/>
    <col min="6658" max="6658" width="29.140625" style="251" customWidth="1"/>
    <col min="6659" max="6913" width="9.140625" style="251"/>
    <col min="6914" max="6914" width="29.140625" style="251" customWidth="1"/>
    <col min="6915" max="7169" width="9.140625" style="251"/>
    <col min="7170" max="7170" width="29.140625" style="251" customWidth="1"/>
    <col min="7171" max="7425" width="9.140625" style="251"/>
    <col min="7426" max="7426" width="29.140625" style="251" customWidth="1"/>
    <col min="7427" max="7681" width="9.140625" style="251"/>
    <col min="7682" max="7682" width="29.140625" style="251" customWidth="1"/>
    <col min="7683" max="7937" width="9.140625" style="251"/>
    <col min="7938" max="7938" width="29.140625" style="251" customWidth="1"/>
    <col min="7939" max="8193" width="9.140625" style="251"/>
    <col min="8194" max="8194" width="29.140625" style="251" customWidth="1"/>
    <col min="8195" max="8449" width="9.140625" style="251"/>
    <col min="8450" max="8450" width="29.140625" style="251" customWidth="1"/>
    <col min="8451" max="8705" width="9.140625" style="251"/>
    <col min="8706" max="8706" width="29.140625" style="251" customWidth="1"/>
    <col min="8707" max="8961" width="9.140625" style="251"/>
    <col min="8962" max="8962" width="29.140625" style="251" customWidth="1"/>
    <col min="8963" max="9217" width="9.140625" style="251"/>
    <col min="9218" max="9218" width="29.140625" style="251" customWidth="1"/>
    <col min="9219" max="9473" width="9.140625" style="251"/>
    <col min="9474" max="9474" width="29.140625" style="251" customWidth="1"/>
    <col min="9475" max="9729" width="9.140625" style="251"/>
    <col min="9730" max="9730" width="29.140625" style="251" customWidth="1"/>
    <col min="9731" max="9985" width="9.140625" style="251"/>
    <col min="9986" max="9986" width="29.140625" style="251" customWidth="1"/>
    <col min="9987" max="10241" width="9.140625" style="251"/>
    <col min="10242" max="10242" width="29.140625" style="251" customWidth="1"/>
    <col min="10243" max="10497" width="9.140625" style="251"/>
    <col min="10498" max="10498" width="29.140625" style="251" customWidth="1"/>
    <col min="10499" max="10753" width="9.140625" style="251"/>
    <col min="10754" max="10754" width="29.140625" style="251" customWidth="1"/>
    <col min="10755" max="11009" width="9.140625" style="251"/>
    <col min="11010" max="11010" width="29.140625" style="251" customWidth="1"/>
    <col min="11011" max="11265" width="9.140625" style="251"/>
    <col min="11266" max="11266" width="29.140625" style="251" customWidth="1"/>
    <col min="11267" max="11521" width="9.140625" style="251"/>
    <col min="11522" max="11522" width="29.140625" style="251" customWidth="1"/>
    <col min="11523" max="11777" width="9.140625" style="251"/>
    <col min="11778" max="11778" width="29.140625" style="251" customWidth="1"/>
    <col min="11779" max="12033" width="9.140625" style="251"/>
    <col min="12034" max="12034" width="29.140625" style="251" customWidth="1"/>
    <col min="12035" max="12289" width="9.140625" style="251"/>
    <col min="12290" max="12290" width="29.140625" style="251" customWidth="1"/>
    <col min="12291" max="12545" width="9.140625" style="251"/>
    <col min="12546" max="12546" width="29.140625" style="251" customWidth="1"/>
    <col min="12547" max="12801" width="9.140625" style="251"/>
    <col min="12802" max="12802" width="29.140625" style="251" customWidth="1"/>
    <col min="12803" max="13057" width="9.140625" style="251"/>
    <col min="13058" max="13058" width="29.140625" style="251" customWidth="1"/>
    <col min="13059" max="13313" width="9.140625" style="251"/>
    <col min="13314" max="13314" width="29.140625" style="251" customWidth="1"/>
    <col min="13315" max="13569" width="9.140625" style="251"/>
    <col min="13570" max="13570" width="29.140625" style="251" customWidth="1"/>
    <col min="13571" max="13825" width="9.140625" style="251"/>
    <col min="13826" max="13826" width="29.140625" style="251" customWidth="1"/>
    <col min="13827" max="14081" width="9.140625" style="251"/>
    <col min="14082" max="14082" width="29.140625" style="251" customWidth="1"/>
    <col min="14083" max="14337" width="9.140625" style="251"/>
    <col min="14338" max="14338" width="29.140625" style="251" customWidth="1"/>
    <col min="14339" max="14593" width="9.140625" style="251"/>
    <col min="14594" max="14594" width="29.140625" style="251" customWidth="1"/>
    <col min="14595" max="14849" width="9.140625" style="251"/>
    <col min="14850" max="14850" width="29.140625" style="251" customWidth="1"/>
    <col min="14851" max="15105" width="9.140625" style="251"/>
    <col min="15106" max="15106" width="29.140625" style="251" customWidth="1"/>
    <col min="15107" max="15361" width="9.140625" style="251"/>
    <col min="15362" max="15362" width="29.140625" style="251" customWidth="1"/>
    <col min="15363" max="15617" width="9.140625" style="251"/>
    <col min="15618" max="15618" width="29.140625" style="251" customWidth="1"/>
    <col min="15619" max="15873" width="9.140625" style="251"/>
    <col min="15874" max="15874" width="29.140625" style="251" customWidth="1"/>
    <col min="15875" max="16129" width="9.140625" style="251"/>
    <col min="16130" max="16130" width="29.140625" style="251" customWidth="1"/>
    <col min="16131" max="16384" width="9.140625" style="251"/>
  </cols>
  <sheetData>
    <row r="2" spans="1:3">
      <c r="A2" s="70" t="s">
        <v>0</v>
      </c>
      <c r="B2" s="57" t="s">
        <v>472</v>
      </c>
    </row>
    <row r="4" spans="1:3">
      <c r="B4" s="359" t="s">
        <v>463</v>
      </c>
      <c r="C4" s="360">
        <v>0.01</v>
      </c>
    </row>
    <row r="5" spans="1:3">
      <c r="B5" s="359" t="s">
        <v>464</v>
      </c>
      <c r="C5" s="360">
        <v>0.04</v>
      </c>
    </row>
    <row r="6" spans="1:3">
      <c r="B6" s="359" t="s">
        <v>465</v>
      </c>
      <c r="C6" s="360">
        <v>0.01</v>
      </c>
    </row>
    <row r="7" spans="1:3">
      <c r="B7" s="359" t="s">
        <v>466</v>
      </c>
      <c r="C7" s="360">
        <v>0</v>
      </c>
    </row>
    <row r="8" spans="1:3">
      <c r="B8" s="359" t="s">
        <v>473</v>
      </c>
      <c r="C8" s="360">
        <v>0</v>
      </c>
    </row>
    <row r="9" spans="1:3" ht="38.25">
      <c r="B9" s="359" t="s">
        <v>474</v>
      </c>
      <c r="C9" s="360">
        <v>0.91</v>
      </c>
    </row>
    <row r="10" spans="1:3" ht="25.5">
      <c r="B10" s="359" t="s">
        <v>470</v>
      </c>
      <c r="C10" s="360">
        <v>0.03</v>
      </c>
    </row>
    <row r="13" spans="1:3">
      <c r="B13" s="57" t="s">
        <v>472</v>
      </c>
    </row>
    <row r="31" spans="2:2">
      <c r="B31" s="65" t="s">
        <v>77</v>
      </c>
    </row>
    <row r="33" spans="2:2">
      <c r="B33" s="731" t="s">
        <v>10</v>
      </c>
    </row>
  </sheetData>
  <hyperlinks>
    <hyperlink ref="B33" location="Содержание!B132" display="к содержанию"/>
  </hyperlinks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B14" sqref="B14"/>
    </sheetView>
  </sheetViews>
  <sheetFormatPr defaultRowHeight="15"/>
  <cols>
    <col min="1" max="1" width="10" style="34" customWidth="1"/>
    <col min="2" max="2" width="22.42578125" style="34" customWidth="1"/>
    <col min="3" max="16384" width="9.140625" style="34"/>
  </cols>
  <sheetData>
    <row r="2" spans="1:7" ht="16.5" customHeight="1">
      <c r="A2" s="45" t="s">
        <v>0</v>
      </c>
      <c r="B2" s="31" t="s">
        <v>1167</v>
      </c>
    </row>
    <row r="4" spans="1:7">
      <c r="B4" s="672" t="s">
        <v>60</v>
      </c>
      <c r="C4" s="673">
        <v>41244</v>
      </c>
      <c r="D4" s="673">
        <v>41365</v>
      </c>
      <c r="E4" s="673">
        <v>41426</v>
      </c>
      <c r="F4" s="673">
        <v>41548</v>
      </c>
      <c r="G4" s="673">
        <v>41609</v>
      </c>
    </row>
    <row r="5" spans="1:7">
      <c r="B5" s="46" t="s">
        <v>61</v>
      </c>
      <c r="C5" s="47">
        <v>110</v>
      </c>
      <c r="D5" s="47">
        <v>109</v>
      </c>
      <c r="E5" s="47">
        <v>108</v>
      </c>
      <c r="F5" s="47">
        <v>106</v>
      </c>
      <c r="G5" s="47">
        <v>105</v>
      </c>
    </row>
    <row r="6" spans="1:7">
      <c r="B6" s="46" t="s">
        <v>62</v>
      </c>
      <c r="C6" s="47">
        <v>869</v>
      </c>
      <c r="D6" s="47">
        <v>887</v>
      </c>
      <c r="E6" s="47">
        <v>890</v>
      </c>
      <c r="F6" s="47">
        <v>892</v>
      </c>
      <c r="G6" s="47">
        <v>900</v>
      </c>
    </row>
    <row r="7" spans="1:7">
      <c r="B7" s="46" t="s">
        <v>63</v>
      </c>
      <c r="C7" s="48">
        <v>1732</v>
      </c>
      <c r="D7" s="48">
        <v>1730</v>
      </c>
      <c r="E7" s="48">
        <v>1733</v>
      </c>
      <c r="F7" s="48">
        <v>1736</v>
      </c>
      <c r="G7" s="48">
        <v>1739</v>
      </c>
    </row>
    <row r="8" spans="1:7">
      <c r="B8" s="46" t="s">
        <v>64</v>
      </c>
      <c r="C8" s="48">
        <v>7892</v>
      </c>
      <c r="D8" s="48">
        <v>7901</v>
      </c>
      <c r="E8" s="48">
        <v>7911</v>
      </c>
      <c r="F8" s="48">
        <v>7917</v>
      </c>
      <c r="G8" s="48">
        <v>7922</v>
      </c>
    </row>
    <row r="9" spans="1:7">
      <c r="B9" s="46" t="s">
        <v>65</v>
      </c>
      <c r="C9" s="48">
        <v>1997</v>
      </c>
      <c r="D9" s="48">
        <v>2067</v>
      </c>
      <c r="E9" s="48">
        <v>2090</v>
      </c>
      <c r="F9" s="48">
        <v>2112</v>
      </c>
      <c r="G9" s="48">
        <v>2133</v>
      </c>
    </row>
    <row r="10" spans="1:7">
      <c r="B10" s="46" t="s">
        <v>66</v>
      </c>
      <c r="C10" s="48">
        <v>1946</v>
      </c>
      <c r="D10" s="48">
        <v>2032</v>
      </c>
      <c r="E10" s="48">
        <v>2056</v>
      </c>
      <c r="F10" s="48">
        <v>2080</v>
      </c>
      <c r="G10" s="48">
        <v>2100</v>
      </c>
    </row>
    <row r="11" spans="1:7">
      <c r="B11" s="46" t="s">
        <v>67</v>
      </c>
      <c r="C11" s="47">
        <v>115</v>
      </c>
      <c r="D11" s="47">
        <v>120</v>
      </c>
      <c r="E11" s="47">
        <v>125</v>
      </c>
      <c r="F11" s="47">
        <v>122</v>
      </c>
      <c r="G11" s="47">
        <v>125</v>
      </c>
    </row>
    <row r="12" spans="1:7">
      <c r="B12" s="44" t="s">
        <v>1231</v>
      </c>
    </row>
    <row r="14" spans="1:7">
      <c r="B14" s="731" t="s">
        <v>10</v>
      </c>
    </row>
  </sheetData>
  <hyperlinks>
    <hyperlink ref="B14" location="Содержание!B13" display="к содержанию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zoomScaleNormal="100" zoomScaleSheetLayoutView="100" workbookViewId="0">
      <selection activeCell="B39" sqref="B39"/>
    </sheetView>
  </sheetViews>
  <sheetFormatPr defaultColWidth="8" defaultRowHeight="12.75"/>
  <cols>
    <col min="1" max="1" width="9.28515625" style="781" bestFit="1" customWidth="1"/>
    <col min="2" max="2" width="19.28515625" style="781" customWidth="1"/>
    <col min="3" max="3" width="14.7109375" style="781" customWidth="1"/>
    <col min="4" max="9" width="11.42578125" style="781" customWidth="1"/>
    <col min="10" max="10" width="15.28515625" style="781" bestFit="1" customWidth="1"/>
    <col min="11" max="14" width="8" style="781"/>
    <col min="15" max="15" width="11.85546875" style="781" bestFit="1" customWidth="1"/>
    <col min="16" max="256" width="8" style="781"/>
    <col min="257" max="257" width="9.28515625" style="781" bestFit="1" customWidth="1"/>
    <col min="258" max="258" width="19.28515625" style="781" customWidth="1"/>
    <col min="259" max="259" width="14.7109375" style="781" customWidth="1"/>
    <col min="260" max="265" width="11.42578125" style="781" customWidth="1"/>
    <col min="266" max="266" width="15.28515625" style="781" bestFit="1" customWidth="1"/>
    <col min="267" max="270" width="8" style="781"/>
    <col min="271" max="271" width="11.85546875" style="781" bestFit="1" customWidth="1"/>
    <col min="272" max="512" width="8" style="781"/>
    <col min="513" max="513" width="9.28515625" style="781" bestFit="1" customWidth="1"/>
    <col min="514" max="514" width="19.28515625" style="781" customWidth="1"/>
    <col min="515" max="515" width="14.7109375" style="781" customWidth="1"/>
    <col min="516" max="521" width="11.42578125" style="781" customWidth="1"/>
    <col min="522" max="522" width="15.28515625" style="781" bestFit="1" customWidth="1"/>
    <col min="523" max="526" width="8" style="781"/>
    <col min="527" max="527" width="11.85546875" style="781" bestFit="1" customWidth="1"/>
    <col min="528" max="768" width="8" style="781"/>
    <col min="769" max="769" width="9.28515625" style="781" bestFit="1" customWidth="1"/>
    <col min="770" max="770" width="19.28515625" style="781" customWidth="1"/>
    <col min="771" max="771" width="14.7109375" style="781" customWidth="1"/>
    <col min="772" max="777" width="11.42578125" style="781" customWidth="1"/>
    <col min="778" max="778" width="15.28515625" style="781" bestFit="1" customWidth="1"/>
    <col min="779" max="782" width="8" style="781"/>
    <col min="783" max="783" width="11.85546875" style="781" bestFit="1" customWidth="1"/>
    <col min="784" max="1024" width="8" style="781"/>
    <col min="1025" max="1025" width="9.28515625" style="781" bestFit="1" customWidth="1"/>
    <col min="1026" max="1026" width="19.28515625" style="781" customWidth="1"/>
    <col min="1027" max="1027" width="14.7109375" style="781" customWidth="1"/>
    <col min="1028" max="1033" width="11.42578125" style="781" customWidth="1"/>
    <col min="1034" max="1034" width="15.28515625" style="781" bestFit="1" customWidth="1"/>
    <col min="1035" max="1038" width="8" style="781"/>
    <col min="1039" max="1039" width="11.85546875" style="781" bestFit="1" customWidth="1"/>
    <col min="1040" max="1280" width="8" style="781"/>
    <col min="1281" max="1281" width="9.28515625" style="781" bestFit="1" customWidth="1"/>
    <col min="1282" max="1282" width="19.28515625" style="781" customWidth="1"/>
    <col min="1283" max="1283" width="14.7109375" style="781" customWidth="1"/>
    <col min="1284" max="1289" width="11.42578125" style="781" customWidth="1"/>
    <col min="1290" max="1290" width="15.28515625" style="781" bestFit="1" customWidth="1"/>
    <col min="1291" max="1294" width="8" style="781"/>
    <col min="1295" max="1295" width="11.85546875" style="781" bestFit="1" customWidth="1"/>
    <col min="1296" max="1536" width="8" style="781"/>
    <col min="1537" max="1537" width="9.28515625" style="781" bestFit="1" customWidth="1"/>
    <col min="1538" max="1538" width="19.28515625" style="781" customWidth="1"/>
    <col min="1539" max="1539" width="14.7109375" style="781" customWidth="1"/>
    <col min="1540" max="1545" width="11.42578125" style="781" customWidth="1"/>
    <col min="1546" max="1546" width="15.28515625" style="781" bestFit="1" customWidth="1"/>
    <col min="1547" max="1550" width="8" style="781"/>
    <col min="1551" max="1551" width="11.85546875" style="781" bestFit="1" customWidth="1"/>
    <col min="1552" max="1792" width="8" style="781"/>
    <col min="1793" max="1793" width="9.28515625" style="781" bestFit="1" customWidth="1"/>
    <col min="1794" max="1794" width="19.28515625" style="781" customWidth="1"/>
    <col min="1795" max="1795" width="14.7109375" style="781" customWidth="1"/>
    <col min="1796" max="1801" width="11.42578125" style="781" customWidth="1"/>
    <col min="1802" max="1802" width="15.28515625" style="781" bestFit="1" customWidth="1"/>
    <col min="1803" max="1806" width="8" style="781"/>
    <col min="1807" max="1807" width="11.85546875" style="781" bestFit="1" customWidth="1"/>
    <col min="1808" max="2048" width="8" style="781"/>
    <col min="2049" max="2049" width="9.28515625" style="781" bestFit="1" customWidth="1"/>
    <col min="2050" max="2050" width="19.28515625" style="781" customWidth="1"/>
    <col min="2051" max="2051" width="14.7109375" style="781" customWidth="1"/>
    <col min="2052" max="2057" width="11.42578125" style="781" customWidth="1"/>
    <col min="2058" max="2058" width="15.28515625" style="781" bestFit="1" customWidth="1"/>
    <col min="2059" max="2062" width="8" style="781"/>
    <col min="2063" max="2063" width="11.85546875" style="781" bestFit="1" customWidth="1"/>
    <col min="2064" max="2304" width="8" style="781"/>
    <col min="2305" max="2305" width="9.28515625" style="781" bestFit="1" customWidth="1"/>
    <col min="2306" max="2306" width="19.28515625" style="781" customWidth="1"/>
    <col min="2307" max="2307" width="14.7109375" style="781" customWidth="1"/>
    <col min="2308" max="2313" width="11.42578125" style="781" customWidth="1"/>
    <col min="2314" max="2314" width="15.28515625" style="781" bestFit="1" customWidth="1"/>
    <col min="2315" max="2318" width="8" style="781"/>
    <col min="2319" max="2319" width="11.85546875" style="781" bestFit="1" customWidth="1"/>
    <col min="2320" max="2560" width="8" style="781"/>
    <col min="2561" max="2561" width="9.28515625" style="781" bestFit="1" customWidth="1"/>
    <col min="2562" max="2562" width="19.28515625" style="781" customWidth="1"/>
    <col min="2563" max="2563" width="14.7109375" style="781" customWidth="1"/>
    <col min="2564" max="2569" width="11.42578125" style="781" customWidth="1"/>
    <col min="2570" max="2570" width="15.28515625" style="781" bestFit="1" customWidth="1"/>
    <col min="2571" max="2574" width="8" style="781"/>
    <col min="2575" max="2575" width="11.85546875" style="781" bestFit="1" customWidth="1"/>
    <col min="2576" max="2816" width="8" style="781"/>
    <col min="2817" max="2817" width="9.28515625" style="781" bestFit="1" customWidth="1"/>
    <col min="2818" max="2818" width="19.28515625" style="781" customWidth="1"/>
    <col min="2819" max="2819" width="14.7109375" style="781" customWidth="1"/>
    <col min="2820" max="2825" width="11.42578125" style="781" customWidth="1"/>
    <col min="2826" max="2826" width="15.28515625" style="781" bestFit="1" customWidth="1"/>
    <col min="2827" max="2830" width="8" style="781"/>
    <col min="2831" max="2831" width="11.85546875" style="781" bestFit="1" customWidth="1"/>
    <col min="2832" max="3072" width="8" style="781"/>
    <col min="3073" max="3073" width="9.28515625" style="781" bestFit="1" customWidth="1"/>
    <col min="3074" max="3074" width="19.28515625" style="781" customWidth="1"/>
    <col min="3075" max="3075" width="14.7109375" style="781" customWidth="1"/>
    <col min="3076" max="3081" width="11.42578125" style="781" customWidth="1"/>
    <col min="3082" max="3082" width="15.28515625" style="781" bestFit="1" customWidth="1"/>
    <col min="3083" max="3086" width="8" style="781"/>
    <col min="3087" max="3087" width="11.85546875" style="781" bestFit="1" customWidth="1"/>
    <col min="3088" max="3328" width="8" style="781"/>
    <col min="3329" max="3329" width="9.28515625" style="781" bestFit="1" customWidth="1"/>
    <col min="3330" max="3330" width="19.28515625" style="781" customWidth="1"/>
    <col min="3331" max="3331" width="14.7109375" style="781" customWidth="1"/>
    <col min="3332" max="3337" width="11.42578125" style="781" customWidth="1"/>
    <col min="3338" max="3338" width="15.28515625" style="781" bestFit="1" customWidth="1"/>
    <col min="3339" max="3342" width="8" style="781"/>
    <col min="3343" max="3343" width="11.85546875" style="781" bestFit="1" customWidth="1"/>
    <col min="3344" max="3584" width="8" style="781"/>
    <col min="3585" max="3585" width="9.28515625" style="781" bestFit="1" customWidth="1"/>
    <col min="3586" max="3586" width="19.28515625" style="781" customWidth="1"/>
    <col min="3587" max="3587" width="14.7109375" style="781" customWidth="1"/>
    <col min="3588" max="3593" width="11.42578125" style="781" customWidth="1"/>
    <col min="3594" max="3594" width="15.28515625" style="781" bestFit="1" customWidth="1"/>
    <col min="3595" max="3598" width="8" style="781"/>
    <col min="3599" max="3599" width="11.85546875" style="781" bestFit="1" customWidth="1"/>
    <col min="3600" max="3840" width="8" style="781"/>
    <col min="3841" max="3841" width="9.28515625" style="781" bestFit="1" customWidth="1"/>
    <col min="3842" max="3842" width="19.28515625" style="781" customWidth="1"/>
    <col min="3843" max="3843" width="14.7109375" style="781" customWidth="1"/>
    <col min="3844" max="3849" width="11.42578125" style="781" customWidth="1"/>
    <col min="3850" max="3850" width="15.28515625" style="781" bestFit="1" customWidth="1"/>
    <col min="3851" max="3854" width="8" style="781"/>
    <col min="3855" max="3855" width="11.85546875" style="781" bestFit="1" customWidth="1"/>
    <col min="3856" max="4096" width="8" style="781"/>
    <col min="4097" max="4097" width="9.28515625" style="781" bestFit="1" customWidth="1"/>
    <col min="4098" max="4098" width="19.28515625" style="781" customWidth="1"/>
    <col min="4099" max="4099" width="14.7109375" style="781" customWidth="1"/>
    <col min="4100" max="4105" width="11.42578125" style="781" customWidth="1"/>
    <col min="4106" max="4106" width="15.28515625" style="781" bestFit="1" customWidth="1"/>
    <col min="4107" max="4110" width="8" style="781"/>
    <col min="4111" max="4111" width="11.85546875" style="781" bestFit="1" customWidth="1"/>
    <col min="4112" max="4352" width="8" style="781"/>
    <col min="4353" max="4353" width="9.28515625" style="781" bestFit="1" customWidth="1"/>
    <col min="4354" max="4354" width="19.28515625" style="781" customWidth="1"/>
    <col min="4355" max="4355" width="14.7109375" style="781" customWidth="1"/>
    <col min="4356" max="4361" width="11.42578125" style="781" customWidth="1"/>
    <col min="4362" max="4362" width="15.28515625" style="781" bestFit="1" customWidth="1"/>
    <col min="4363" max="4366" width="8" style="781"/>
    <col min="4367" max="4367" width="11.85546875" style="781" bestFit="1" customWidth="1"/>
    <col min="4368" max="4608" width="8" style="781"/>
    <col min="4609" max="4609" width="9.28515625" style="781" bestFit="1" customWidth="1"/>
    <col min="4610" max="4610" width="19.28515625" style="781" customWidth="1"/>
    <col min="4611" max="4611" width="14.7109375" style="781" customWidth="1"/>
    <col min="4612" max="4617" width="11.42578125" style="781" customWidth="1"/>
    <col min="4618" max="4618" width="15.28515625" style="781" bestFit="1" customWidth="1"/>
    <col min="4619" max="4622" width="8" style="781"/>
    <col min="4623" max="4623" width="11.85546875" style="781" bestFit="1" customWidth="1"/>
    <col min="4624" max="4864" width="8" style="781"/>
    <col min="4865" max="4865" width="9.28515625" style="781" bestFit="1" customWidth="1"/>
    <col min="4866" max="4866" width="19.28515625" style="781" customWidth="1"/>
    <col min="4867" max="4867" width="14.7109375" style="781" customWidth="1"/>
    <col min="4868" max="4873" width="11.42578125" style="781" customWidth="1"/>
    <col min="4874" max="4874" width="15.28515625" style="781" bestFit="1" customWidth="1"/>
    <col min="4875" max="4878" width="8" style="781"/>
    <col min="4879" max="4879" width="11.85546875" style="781" bestFit="1" customWidth="1"/>
    <col min="4880" max="5120" width="8" style="781"/>
    <col min="5121" max="5121" width="9.28515625" style="781" bestFit="1" customWidth="1"/>
    <col min="5122" max="5122" width="19.28515625" style="781" customWidth="1"/>
    <col min="5123" max="5123" width="14.7109375" style="781" customWidth="1"/>
    <col min="5124" max="5129" width="11.42578125" style="781" customWidth="1"/>
    <col min="5130" max="5130" width="15.28515625" style="781" bestFit="1" customWidth="1"/>
    <col min="5131" max="5134" width="8" style="781"/>
    <col min="5135" max="5135" width="11.85546875" style="781" bestFit="1" customWidth="1"/>
    <col min="5136" max="5376" width="8" style="781"/>
    <col min="5377" max="5377" width="9.28515625" style="781" bestFit="1" customWidth="1"/>
    <col min="5378" max="5378" width="19.28515625" style="781" customWidth="1"/>
    <col min="5379" max="5379" width="14.7109375" style="781" customWidth="1"/>
    <col min="5380" max="5385" width="11.42578125" style="781" customWidth="1"/>
    <col min="5386" max="5386" width="15.28515625" style="781" bestFit="1" customWidth="1"/>
    <col min="5387" max="5390" width="8" style="781"/>
    <col min="5391" max="5391" width="11.85546875" style="781" bestFit="1" customWidth="1"/>
    <col min="5392" max="5632" width="8" style="781"/>
    <col min="5633" max="5633" width="9.28515625" style="781" bestFit="1" customWidth="1"/>
    <col min="5634" max="5634" width="19.28515625" style="781" customWidth="1"/>
    <col min="5635" max="5635" width="14.7109375" style="781" customWidth="1"/>
    <col min="5636" max="5641" width="11.42578125" style="781" customWidth="1"/>
    <col min="5642" max="5642" width="15.28515625" style="781" bestFit="1" customWidth="1"/>
    <col min="5643" max="5646" width="8" style="781"/>
    <col min="5647" max="5647" width="11.85546875" style="781" bestFit="1" customWidth="1"/>
    <col min="5648" max="5888" width="8" style="781"/>
    <col min="5889" max="5889" width="9.28515625" style="781" bestFit="1" customWidth="1"/>
    <col min="5890" max="5890" width="19.28515625" style="781" customWidth="1"/>
    <col min="5891" max="5891" width="14.7109375" style="781" customWidth="1"/>
    <col min="5892" max="5897" width="11.42578125" style="781" customWidth="1"/>
    <col min="5898" max="5898" width="15.28515625" style="781" bestFit="1" customWidth="1"/>
    <col min="5899" max="5902" width="8" style="781"/>
    <col min="5903" max="5903" width="11.85546875" style="781" bestFit="1" customWidth="1"/>
    <col min="5904" max="6144" width="8" style="781"/>
    <col min="6145" max="6145" width="9.28515625" style="781" bestFit="1" customWidth="1"/>
    <col min="6146" max="6146" width="19.28515625" style="781" customWidth="1"/>
    <col min="6147" max="6147" width="14.7109375" style="781" customWidth="1"/>
    <col min="6148" max="6153" width="11.42578125" style="781" customWidth="1"/>
    <col min="6154" max="6154" width="15.28515625" style="781" bestFit="1" customWidth="1"/>
    <col min="6155" max="6158" width="8" style="781"/>
    <col min="6159" max="6159" width="11.85546875" style="781" bestFit="1" customWidth="1"/>
    <col min="6160" max="6400" width="8" style="781"/>
    <col min="6401" max="6401" width="9.28515625" style="781" bestFit="1" customWidth="1"/>
    <col min="6402" max="6402" width="19.28515625" style="781" customWidth="1"/>
    <col min="6403" max="6403" width="14.7109375" style="781" customWidth="1"/>
    <col min="6404" max="6409" width="11.42578125" style="781" customWidth="1"/>
    <col min="6410" max="6410" width="15.28515625" style="781" bestFit="1" customWidth="1"/>
    <col min="6411" max="6414" width="8" style="781"/>
    <col min="6415" max="6415" width="11.85546875" style="781" bestFit="1" customWidth="1"/>
    <col min="6416" max="6656" width="8" style="781"/>
    <col min="6657" max="6657" width="9.28515625" style="781" bestFit="1" customWidth="1"/>
    <col min="6658" max="6658" width="19.28515625" style="781" customWidth="1"/>
    <col min="6659" max="6659" width="14.7109375" style="781" customWidth="1"/>
    <col min="6660" max="6665" width="11.42578125" style="781" customWidth="1"/>
    <col min="6666" max="6666" width="15.28515625" style="781" bestFit="1" customWidth="1"/>
    <col min="6667" max="6670" width="8" style="781"/>
    <col min="6671" max="6671" width="11.85546875" style="781" bestFit="1" customWidth="1"/>
    <col min="6672" max="6912" width="8" style="781"/>
    <col min="6913" max="6913" width="9.28515625" style="781" bestFit="1" customWidth="1"/>
    <col min="6914" max="6914" width="19.28515625" style="781" customWidth="1"/>
    <col min="6915" max="6915" width="14.7109375" style="781" customWidth="1"/>
    <col min="6916" max="6921" width="11.42578125" style="781" customWidth="1"/>
    <col min="6922" max="6922" width="15.28515625" style="781" bestFit="1" customWidth="1"/>
    <col min="6923" max="6926" width="8" style="781"/>
    <col min="6927" max="6927" width="11.85546875" style="781" bestFit="1" customWidth="1"/>
    <col min="6928" max="7168" width="8" style="781"/>
    <col min="7169" max="7169" width="9.28515625" style="781" bestFit="1" customWidth="1"/>
    <col min="7170" max="7170" width="19.28515625" style="781" customWidth="1"/>
    <col min="7171" max="7171" width="14.7109375" style="781" customWidth="1"/>
    <col min="7172" max="7177" width="11.42578125" style="781" customWidth="1"/>
    <col min="7178" max="7178" width="15.28515625" style="781" bestFit="1" customWidth="1"/>
    <col min="7179" max="7182" width="8" style="781"/>
    <col min="7183" max="7183" width="11.85546875" style="781" bestFit="1" customWidth="1"/>
    <col min="7184" max="7424" width="8" style="781"/>
    <col min="7425" max="7425" width="9.28515625" style="781" bestFit="1" customWidth="1"/>
    <col min="7426" max="7426" width="19.28515625" style="781" customWidth="1"/>
    <col min="7427" max="7427" width="14.7109375" style="781" customWidth="1"/>
    <col min="7428" max="7433" width="11.42578125" style="781" customWidth="1"/>
    <col min="7434" max="7434" width="15.28515625" style="781" bestFit="1" customWidth="1"/>
    <col min="7435" max="7438" width="8" style="781"/>
    <col min="7439" max="7439" width="11.85546875" style="781" bestFit="1" customWidth="1"/>
    <col min="7440" max="7680" width="8" style="781"/>
    <col min="7681" max="7681" width="9.28515625" style="781" bestFit="1" customWidth="1"/>
    <col min="7682" max="7682" width="19.28515625" style="781" customWidth="1"/>
    <col min="7683" max="7683" width="14.7109375" style="781" customWidth="1"/>
    <col min="7684" max="7689" width="11.42578125" style="781" customWidth="1"/>
    <col min="7690" max="7690" width="15.28515625" style="781" bestFit="1" customWidth="1"/>
    <col min="7691" max="7694" width="8" style="781"/>
    <col min="7695" max="7695" width="11.85546875" style="781" bestFit="1" customWidth="1"/>
    <col min="7696" max="7936" width="8" style="781"/>
    <col min="7937" max="7937" width="9.28515625" style="781" bestFit="1" customWidth="1"/>
    <col min="7938" max="7938" width="19.28515625" style="781" customWidth="1"/>
    <col min="7939" max="7939" width="14.7109375" style="781" customWidth="1"/>
    <col min="7940" max="7945" width="11.42578125" style="781" customWidth="1"/>
    <col min="7946" max="7946" width="15.28515625" style="781" bestFit="1" customWidth="1"/>
    <col min="7947" max="7950" width="8" style="781"/>
    <col min="7951" max="7951" width="11.85546875" style="781" bestFit="1" customWidth="1"/>
    <col min="7952" max="8192" width="8" style="781"/>
    <col min="8193" max="8193" width="9.28515625" style="781" bestFit="1" customWidth="1"/>
    <col min="8194" max="8194" width="19.28515625" style="781" customWidth="1"/>
    <col min="8195" max="8195" width="14.7109375" style="781" customWidth="1"/>
    <col min="8196" max="8201" width="11.42578125" style="781" customWidth="1"/>
    <col min="8202" max="8202" width="15.28515625" style="781" bestFit="1" customWidth="1"/>
    <col min="8203" max="8206" width="8" style="781"/>
    <col min="8207" max="8207" width="11.85546875" style="781" bestFit="1" customWidth="1"/>
    <col min="8208" max="8448" width="8" style="781"/>
    <col min="8449" max="8449" width="9.28515625" style="781" bestFit="1" customWidth="1"/>
    <col min="8450" max="8450" width="19.28515625" style="781" customWidth="1"/>
    <col min="8451" max="8451" width="14.7109375" style="781" customWidth="1"/>
    <col min="8452" max="8457" width="11.42578125" style="781" customWidth="1"/>
    <col min="8458" max="8458" width="15.28515625" style="781" bestFit="1" customWidth="1"/>
    <col min="8459" max="8462" width="8" style="781"/>
    <col min="8463" max="8463" width="11.85546875" style="781" bestFit="1" customWidth="1"/>
    <col min="8464" max="8704" width="8" style="781"/>
    <col min="8705" max="8705" width="9.28515625" style="781" bestFit="1" customWidth="1"/>
    <col min="8706" max="8706" width="19.28515625" style="781" customWidth="1"/>
    <col min="8707" max="8707" width="14.7109375" style="781" customWidth="1"/>
    <col min="8708" max="8713" width="11.42578125" style="781" customWidth="1"/>
    <col min="8714" max="8714" width="15.28515625" style="781" bestFit="1" customWidth="1"/>
    <col min="8715" max="8718" width="8" style="781"/>
    <col min="8719" max="8719" width="11.85546875" style="781" bestFit="1" customWidth="1"/>
    <col min="8720" max="8960" width="8" style="781"/>
    <col min="8961" max="8961" width="9.28515625" style="781" bestFit="1" customWidth="1"/>
    <col min="8962" max="8962" width="19.28515625" style="781" customWidth="1"/>
    <col min="8963" max="8963" width="14.7109375" style="781" customWidth="1"/>
    <col min="8964" max="8969" width="11.42578125" style="781" customWidth="1"/>
    <col min="8970" max="8970" width="15.28515625" style="781" bestFit="1" customWidth="1"/>
    <col min="8971" max="8974" width="8" style="781"/>
    <col min="8975" max="8975" width="11.85546875" style="781" bestFit="1" customWidth="1"/>
    <col min="8976" max="9216" width="8" style="781"/>
    <col min="9217" max="9217" width="9.28515625" style="781" bestFit="1" customWidth="1"/>
    <col min="9218" max="9218" width="19.28515625" style="781" customWidth="1"/>
    <col min="9219" max="9219" width="14.7109375" style="781" customWidth="1"/>
    <col min="9220" max="9225" width="11.42578125" style="781" customWidth="1"/>
    <col min="9226" max="9226" width="15.28515625" style="781" bestFit="1" customWidth="1"/>
    <col min="9227" max="9230" width="8" style="781"/>
    <col min="9231" max="9231" width="11.85546875" style="781" bestFit="1" customWidth="1"/>
    <col min="9232" max="9472" width="8" style="781"/>
    <col min="9473" max="9473" width="9.28515625" style="781" bestFit="1" customWidth="1"/>
    <col min="9474" max="9474" width="19.28515625" style="781" customWidth="1"/>
    <col min="9475" max="9475" width="14.7109375" style="781" customWidth="1"/>
    <col min="9476" max="9481" width="11.42578125" style="781" customWidth="1"/>
    <col min="9482" max="9482" width="15.28515625" style="781" bestFit="1" customWidth="1"/>
    <col min="9483" max="9486" width="8" style="781"/>
    <col min="9487" max="9487" width="11.85546875" style="781" bestFit="1" customWidth="1"/>
    <col min="9488" max="9728" width="8" style="781"/>
    <col min="9729" max="9729" width="9.28515625" style="781" bestFit="1" customWidth="1"/>
    <col min="9730" max="9730" width="19.28515625" style="781" customWidth="1"/>
    <col min="9731" max="9731" width="14.7109375" style="781" customWidth="1"/>
    <col min="9732" max="9737" width="11.42578125" style="781" customWidth="1"/>
    <col min="9738" max="9738" width="15.28515625" style="781" bestFit="1" customWidth="1"/>
    <col min="9739" max="9742" width="8" style="781"/>
    <col min="9743" max="9743" width="11.85546875" style="781" bestFit="1" customWidth="1"/>
    <col min="9744" max="9984" width="8" style="781"/>
    <col min="9985" max="9985" width="9.28515625" style="781" bestFit="1" customWidth="1"/>
    <col min="9986" max="9986" width="19.28515625" style="781" customWidth="1"/>
    <col min="9987" max="9987" width="14.7109375" style="781" customWidth="1"/>
    <col min="9988" max="9993" width="11.42578125" style="781" customWidth="1"/>
    <col min="9994" max="9994" width="15.28515625" style="781" bestFit="1" customWidth="1"/>
    <col min="9995" max="9998" width="8" style="781"/>
    <col min="9999" max="9999" width="11.85546875" style="781" bestFit="1" customWidth="1"/>
    <col min="10000" max="10240" width="8" style="781"/>
    <col min="10241" max="10241" width="9.28515625" style="781" bestFit="1" customWidth="1"/>
    <col min="10242" max="10242" width="19.28515625" style="781" customWidth="1"/>
    <col min="10243" max="10243" width="14.7109375" style="781" customWidth="1"/>
    <col min="10244" max="10249" width="11.42578125" style="781" customWidth="1"/>
    <col min="10250" max="10250" width="15.28515625" style="781" bestFit="1" customWidth="1"/>
    <col min="10251" max="10254" width="8" style="781"/>
    <col min="10255" max="10255" width="11.85546875" style="781" bestFit="1" customWidth="1"/>
    <col min="10256" max="10496" width="8" style="781"/>
    <col min="10497" max="10497" width="9.28515625" style="781" bestFit="1" customWidth="1"/>
    <col min="10498" max="10498" width="19.28515625" style="781" customWidth="1"/>
    <col min="10499" max="10499" width="14.7109375" style="781" customWidth="1"/>
    <col min="10500" max="10505" width="11.42578125" style="781" customWidth="1"/>
    <col min="10506" max="10506" width="15.28515625" style="781" bestFit="1" customWidth="1"/>
    <col min="10507" max="10510" width="8" style="781"/>
    <col min="10511" max="10511" width="11.85546875" style="781" bestFit="1" customWidth="1"/>
    <col min="10512" max="10752" width="8" style="781"/>
    <col min="10753" max="10753" width="9.28515625" style="781" bestFit="1" customWidth="1"/>
    <col min="10754" max="10754" width="19.28515625" style="781" customWidth="1"/>
    <col min="10755" max="10755" width="14.7109375" style="781" customWidth="1"/>
    <col min="10756" max="10761" width="11.42578125" style="781" customWidth="1"/>
    <col min="10762" max="10762" width="15.28515625" style="781" bestFit="1" customWidth="1"/>
    <col min="10763" max="10766" width="8" style="781"/>
    <col min="10767" max="10767" width="11.85546875" style="781" bestFit="1" customWidth="1"/>
    <col min="10768" max="11008" width="8" style="781"/>
    <col min="11009" max="11009" width="9.28515625" style="781" bestFit="1" customWidth="1"/>
    <col min="11010" max="11010" width="19.28515625" style="781" customWidth="1"/>
    <col min="11011" max="11011" width="14.7109375" style="781" customWidth="1"/>
    <col min="11012" max="11017" width="11.42578125" style="781" customWidth="1"/>
    <col min="11018" max="11018" width="15.28515625" style="781" bestFit="1" customWidth="1"/>
    <col min="11019" max="11022" width="8" style="781"/>
    <col min="11023" max="11023" width="11.85546875" style="781" bestFit="1" customWidth="1"/>
    <col min="11024" max="11264" width="8" style="781"/>
    <col min="11265" max="11265" width="9.28515625" style="781" bestFit="1" customWidth="1"/>
    <col min="11266" max="11266" width="19.28515625" style="781" customWidth="1"/>
    <col min="11267" max="11267" width="14.7109375" style="781" customWidth="1"/>
    <col min="11268" max="11273" width="11.42578125" style="781" customWidth="1"/>
    <col min="11274" max="11274" width="15.28515625" style="781" bestFit="1" customWidth="1"/>
    <col min="11275" max="11278" width="8" style="781"/>
    <col min="11279" max="11279" width="11.85546875" style="781" bestFit="1" customWidth="1"/>
    <col min="11280" max="11520" width="8" style="781"/>
    <col min="11521" max="11521" width="9.28515625" style="781" bestFit="1" customWidth="1"/>
    <col min="11522" max="11522" width="19.28515625" style="781" customWidth="1"/>
    <col min="11523" max="11523" width="14.7109375" style="781" customWidth="1"/>
    <col min="11524" max="11529" width="11.42578125" style="781" customWidth="1"/>
    <col min="11530" max="11530" width="15.28515625" style="781" bestFit="1" customWidth="1"/>
    <col min="11531" max="11534" width="8" style="781"/>
    <col min="11535" max="11535" width="11.85546875" style="781" bestFit="1" customWidth="1"/>
    <col min="11536" max="11776" width="8" style="781"/>
    <col min="11777" max="11777" width="9.28515625" style="781" bestFit="1" customWidth="1"/>
    <col min="11778" max="11778" width="19.28515625" style="781" customWidth="1"/>
    <col min="11779" max="11779" width="14.7109375" style="781" customWidth="1"/>
    <col min="11780" max="11785" width="11.42578125" style="781" customWidth="1"/>
    <col min="11786" max="11786" width="15.28515625" style="781" bestFit="1" customWidth="1"/>
    <col min="11787" max="11790" width="8" style="781"/>
    <col min="11791" max="11791" width="11.85546875" style="781" bestFit="1" customWidth="1"/>
    <col min="11792" max="12032" width="8" style="781"/>
    <col min="12033" max="12033" width="9.28515625" style="781" bestFit="1" customWidth="1"/>
    <col min="12034" max="12034" width="19.28515625" style="781" customWidth="1"/>
    <col min="12035" max="12035" width="14.7109375" style="781" customWidth="1"/>
    <col min="12036" max="12041" width="11.42578125" style="781" customWidth="1"/>
    <col min="12042" max="12042" width="15.28515625" style="781" bestFit="1" customWidth="1"/>
    <col min="12043" max="12046" width="8" style="781"/>
    <col min="12047" max="12047" width="11.85546875" style="781" bestFit="1" customWidth="1"/>
    <col min="12048" max="12288" width="8" style="781"/>
    <col min="12289" max="12289" width="9.28515625" style="781" bestFit="1" customWidth="1"/>
    <col min="12290" max="12290" width="19.28515625" style="781" customWidth="1"/>
    <col min="12291" max="12291" width="14.7109375" style="781" customWidth="1"/>
    <col min="12292" max="12297" width="11.42578125" style="781" customWidth="1"/>
    <col min="12298" max="12298" width="15.28515625" style="781" bestFit="1" customWidth="1"/>
    <col min="12299" max="12302" width="8" style="781"/>
    <col min="12303" max="12303" width="11.85546875" style="781" bestFit="1" customWidth="1"/>
    <col min="12304" max="12544" width="8" style="781"/>
    <col min="12545" max="12545" width="9.28515625" style="781" bestFit="1" customWidth="1"/>
    <col min="12546" max="12546" width="19.28515625" style="781" customWidth="1"/>
    <col min="12547" max="12547" width="14.7109375" style="781" customWidth="1"/>
    <col min="12548" max="12553" width="11.42578125" style="781" customWidth="1"/>
    <col min="12554" max="12554" width="15.28515625" style="781" bestFit="1" customWidth="1"/>
    <col min="12555" max="12558" width="8" style="781"/>
    <col min="12559" max="12559" width="11.85546875" style="781" bestFit="1" customWidth="1"/>
    <col min="12560" max="12800" width="8" style="781"/>
    <col min="12801" max="12801" width="9.28515625" style="781" bestFit="1" customWidth="1"/>
    <col min="12802" max="12802" width="19.28515625" style="781" customWidth="1"/>
    <col min="12803" max="12803" width="14.7109375" style="781" customWidth="1"/>
    <col min="12804" max="12809" width="11.42578125" style="781" customWidth="1"/>
    <col min="12810" max="12810" width="15.28515625" style="781" bestFit="1" customWidth="1"/>
    <col min="12811" max="12814" width="8" style="781"/>
    <col min="12815" max="12815" width="11.85546875" style="781" bestFit="1" customWidth="1"/>
    <col min="12816" max="13056" width="8" style="781"/>
    <col min="13057" max="13057" width="9.28515625" style="781" bestFit="1" customWidth="1"/>
    <col min="13058" max="13058" width="19.28515625" style="781" customWidth="1"/>
    <col min="13059" max="13059" width="14.7109375" style="781" customWidth="1"/>
    <col min="13060" max="13065" width="11.42578125" style="781" customWidth="1"/>
    <col min="13066" max="13066" width="15.28515625" style="781" bestFit="1" customWidth="1"/>
    <col min="13067" max="13070" width="8" style="781"/>
    <col min="13071" max="13071" width="11.85546875" style="781" bestFit="1" customWidth="1"/>
    <col min="13072" max="13312" width="8" style="781"/>
    <col min="13313" max="13313" width="9.28515625" style="781" bestFit="1" customWidth="1"/>
    <col min="13314" max="13314" width="19.28515625" style="781" customWidth="1"/>
    <col min="13315" max="13315" width="14.7109375" style="781" customWidth="1"/>
    <col min="13316" max="13321" width="11.42578125" style="781" customWidth="1"/>
    <col min="13322" max="13322" width="15.28515625" style="781" bestFit="1" customWidth="1"/>
    <col min="13323" max="13326" width="8" style="781"/>
    <col min="13327" max="13327" width="11.85546875" style="781" bestFit="1" customWidth="1"/>
    <col min="13328" max="13568" width="8" style="781"/>
    <col min="13569" max="13569" width="9.28515625" style="781" bestFit="1" customWidth="1"/>
    <col min="13570" max="13570" width="19.28515625" style="781" customWidth="1"/>
    <col min="13571" max="13571" width="14.7109375" style="781" customWidth="1"/>
    <col min="13572" max="13577" width="11.42578125" style="781" customWidth="1"/>
    <col min="13578" max="13578" width="15.28515625" style="781" bestFit="1" customWidth="1"/>
    <col min="13579" max="13582" width="8" style="781"/>
    <col min="13583" max="13583" width="11.85546875" style="781" bestFit="1" customWidth="1"/>
    <col min="13584" max="13824" width="8" style="781"/>
    <col min="13825" max="13825" width="9.28515625" style="781" bestFit="1" customWidth="1"/>
    <col min="13826" max="13826" width="19.28515625" style="781" customWidth="1"/>
    <col min="13827" max="13827" width="14.7109375" style="781" customWidth="1"/>
    <col min="13828" max="13833" width="11.42578125" style="781" customWidth="1"/>
    <col min="13834" max="13834" width="15.28515625" style="781" bestFit="1" customWidth="1"/>
    <col min="13835" max="13838" width="8" style="781"/>
    <col min="13839" max="13839" width="11.85546875" style="781" bestFit="1" customWidth="1"/>
    <col min="13840" max="14080" width="8" style="781"/>
    <col min="14081" max="14081" width="9.28515625" style="781" bestFit="1" customWidth="1"/>
    <col min="14082" max="14082" width="19.28515625" style="781" customWidth="1"/>
    <col min="14083" max="14083" width="14.7109375" style="781" customWidth="1"/>
    <col min="14084" max="14089" width="11.42578125" style="781" customWidth="1"/>
    <col min="14090" max="14090" width="15.28515625" style="781" bestFit="1" customWidth="1"/>
    <col min="14091" max="14094" width="8" style="781"/>
    <col min="14095" max="14095" width="11.85546875" style="781" bestFit="1" customWidth="1"/>
    <col min="14096" max="14336" width="8" style="781"/>
    <col min="14337" max="14337" width="9.28515625" style="781" bestFit="1" customWidth="1"/>
    <col min="14338" max="14338" width="19.28515625" style="781" customWidth="1"/>
    <col min="14339" max="14339" width="14.7109375" style="781" customWidth="1"/>
    <col min="14340" max="14345" width="11.42578125" style="781" customWidth="1"/>
    <col min="14346" max="14346" width="15.28515625" style="781" bestFit="1" customWidth="1"/>
    <col min="14347" max="14350" width="8" style="781"/>
    <col min="14351" max="14351" width="11.85546875" style="781" bestFit="1" customWidth="1"/>
    <col min="14352" max="14592" width="8" style="781"/>
    <col min="14593" max="14593" width="9.28515625" style="781" bestFit="1" customWidth="1"/>
    <col min="14594" max="14594" width="19.28515625" style="781" customWidth="1"/>
    <col min="14595" max="14595" width="14.7109375" style="781" customWidth="1"/>
    <col min="14596" max="14601" width="11.42578125" style="781" customWidth="1"/>
    <col min="14602" max="14602" width="15.28515625" style="781" bestFit="1" customWidth="1"/>
    <col min="14603" max="14606" width="8" style="781"/>
    <col min="14607" max="14607" width="11.85546875" style="781" bestFit="1" customWidth="1"/>
    <col min="14608" max="14848" width="8" style="781"/>
    <col min="14849" max="14849" width="9.28515625" style="781" bestFit="1" customWidth="1"/>
    <col min="14850" max="14850" width="19.28515625" style="781" customWidth="1"/>
    <col min="14851" max="14851" width="14.7109375" style="781" customWidth="1"/>
    <col min="14852" max="14857" width="11.42578125" style="781" customWidth="1"/>
    <col min="14858" max="14858" width="15.28515625" style="781" bestFit="1" customWidth="1"/>
    <col min="14859" max="14862" width="8" style="781"/>
    <col min="14863" max="14863" width="11.85546875" style="781" bestFit="1" customWidth="1"/>
    <col min="14864" max="15104" width="8" style="781"/>
    <col min="15105" max="15105" width="9.28515625" style="781" bestFit="1" customWidth="1"/>
    <col min="15106" max="15106" width="19.28515625" style="781" customWidth="1"/>
    <col min="15107" max="15107" width="14.7109375" style="781" customWidth="1"/>
    <col min="15108" max="15113" width="11.42578125" style="781" customWidth="1"/>
    <col min="15114" max="15114" width="15.28515625" style="781" bestFit="1" customWidth="1"/>
    <col min="15115" max="15118" width="8" style="781"/>
    <col min="15119" max="15119" width="11.85546875" style="781" bestFit="1" customWidth="1"/>
    <col min="15120" max="15360" width="8" style="781"/>
    <col min="15361" max="15361" width="9.28515625" style="781" bestFit="1" customWidth="1"/>
    <col min="15362" max="15362" width="19.28515625" style="781" customWidth="1"/>
    <col min="15363" max="15363" width="14.7109375" style="781" customWidth="1"/>
    <col min="15364" max="15369" width="11.42578125" style="781" customWidth="1"/>
    <col min="15370" max="15370" width="15.28515625" style="781" bestFit="1" customWidth="1"/>
    <col min="15371" max="15374" width="8" style="781"/>
    <col min="15375" max="15375" width="11.85546875" style="781" bestFit="1" customWidth="1"/>
    <col min="15376" max="15616" width="8" style="781"/>
    <col min="15617" max="15617" width="9.28515625" style="781" bestFit="1" customWidth="1"/>
    <col min="15618" max="15618" width="19.28515625" style="781" customWidth="1"/>
    <col min="15619" max="15619" width="14.7109375" style="781" customWidth="1"/>
    <col min="15620" max="15625" width="11.42578125" style="781" customWidth="1"/>
    <col min="15626" max="15626" width="15.28515625" style="781" bestFit="1" customWidth="1"/>
    <col min="15627" max="15630" width="8" style="781"/>
    <col min="15631" max="15631" width="11.85546875" style="781" bestFit="1" customWidth="1"/>
    <col min="15632" max="15872" width="8" style="781"/>
    <col min="15873" max="15873" width="9.28515625" style="781" bestFit="1" customWidth="1"/>
    <col min="15874" max="15874" width="19.28515625" style="781" customWidth="1"/>
    <col min="15875" max="15875" width="14.7109375" style="781" customWidth="1"/>
    <col min="15876" max="15881" width="11.42578125" style="781" customWidth="1"/>
    <col min="15882" max="15882" width="15.28515625" style="781" bestFit="1" customWidth="1"/>
    <col min="15883" max="15886" width="8" style="781"/>
    <col min="15887" max="15887" width="11.85546875" style="781" bestFit="1" customWidth="1"/>
    <col min="15888" max="16128" width="8" style="781"/>
    <col min="16129" max="16129" width="9.28515625" style="781" bestFit="1" customWidth="1"/>
    <col min="16130" max="16130" width="19.28515625" style="781" customWidth="1"/>
    <col min="16131" max="16131" width="14.7109375" style="781" customWidth="1"/>
    <col min="16132" max="16137" width="11.42578125" style="781" customWidth="1"/>
    <col min="16138" max="16138" width="15.28515625" style="781" bestFit="1" customWidth="1"/>
    <col min="16139" max="16142" width="8" style="781"/>
    <col min="16143" max="16143" width="11.85546875" style="781" bestFit="1" customWidth="1"/>
    <col min="16144" max="16384" width="8" style="781"/>
  </cols>
  <sheetData>
    <row r="1" spans="1:17">
      <c r="E1" s="361"/>
      <c r="F1" s="361"/>
      <c r="G1" s="361"/>
      <c r="H1" s="361"/>
      <c r="I1" s="361"/>
      <c r="J1" s="361"/>
    </row>
    <row r="2" spans="1:17">
      <c r="A2" s="781" t="s">
        <v>50</v>
      </c>
      <c r="B2" s="362" t="s">
        <v>475</v>
      </c>
      <c r="C2" s="362"/>
      <c r="D2" s="362"/>
    </row>
    <row r="3" spans="1:17">
      <c r="B3" s="1011"/>
      <c r="C3" s="1011"/>
      <c r="D3" s="1011"/>
      <c r="E3" s="1011"/>
      <c r="F3" s="1011"/>
      <c r="G3" s="1011"/>
    </row>
    <row r="4" spans="1:17" ht="25.5">
      <c r="B4" s="363" t="s">
        <v>145</v>
      </c>
      <c r="C4" s="363" t="s">
        <v>476</v>
      </c>
      <c r="D4" s="363">
        <v>2007</v>
      </c>
      <c r="E4" s="363">
        <v>2008</v>
      </c>
      <c r="F4" s="363">
        <v>2009</v>
      </c>
      <c r="G4" s="363">
        <v>2010</v>
      </c>
      <c r="H4" s="363">
        <v>2011</v>
      </c>
      <c r="I4" s="363" t="s">
        <v>477</v>
      </c>
    </row>
    <row r="5" spans="1:17">
      <c r="B5" s="1012" t="s">
        <v>1087</v>
      </c>
      <c r="C5" s="364" t="s">
        <v>132</v>
      </c>
      <c r="D5" s="365">
        <v>143.45438972714871</v>
      </c>
      <c r="E5" s="365">
        <v>141.85327772145058</v>
      </c>
      <c r="F5" s="365">
        <v>159.74560720564466</v>
      </c>
      <c r="G5" s="365">
        <v>187.70440086746757</v>
      </c>
      <c r="H5" s="365">
        <v>192.39111076964429</v>
      </c>
      <c r="I5" s="366">
        <v>124.71301421175784</v>
      </c>
      <c r="L5" s="367"/>
      <c r="M5" s="367"/>
      <c r="N5" s="367"/>
      <c r="O5" s="367"/>
      <c r="P5" s="367"/>
      <c r="Q5" s="367"/>
    </row>
    <row r="6" spans="1:17">
      <c r="B6" s="1013"/>
      <c r="C6" s="368" t="s">
        <v>478</v>
      </c>
      <c r="D6" s="365">
        <v>141.14848303941685</v>
      </c>
      <c r="E6" s="369">
        <v>139.55846036123174</v>
      </c>
      <c r="F6" s="369">
        <v>157.00334775876323</v>
      </c>
      <c r="G6" s="369">
        <v>184.45093094617388</v>
      </c>
      <c r="H6" s="369">
        <v>188.66641246491378</v>
      </c>
      <c r="I6" s="370">
        <v>121.69437246467028</v>
      </c>
      <c r="J6" s="371"/>
      <c r="L6" s="367"/>
      <c r="M6" s="367"/>
      <c r="N6" s="367"/>
      <c r="O6" s="367"/>
      <c r="P6" s="367"/>
      <c r="Q6" s="367"/>
    </row>
    <row r="7" spans="1:17">
      <c r="B7" s="1014"/>
      <c r="C7" s="368" t="s">
        <v>479</v>
      </c>
      <c r="D7" s="365">
        <v>2.3059066877318695</v>
      </c>
      <c r="E7" s="369">
        <v>2.2948173602188304</v>
      </c>
      <c r="F7" s="369">
        <v>2.742259446881441</v>
      </c>
      <c r="G7" s="369">
        <v>3.2534699212936702</v>
      </c>
      <c r="H7" s="369">
        <v>3.7246983047305</v>
      </c>
      <c r="I7" s="370">
        <v>3.01864174708773</v>
      </c>
      <c r="J7" s="371"/>
      <c r="L7" s="367"/>
      <c r="M7" s="367"/>
      <c r="N7" s="367"/>
      <c r="O7" s="367"/>
      <c r="P7" s="367"/>
      <c r="Q7" s="367"/>
    </row>
    <row r="8" spans="1:17">
      <c r="B8" s="1012" t="s">
        <v>480</v>
      </c>
      <c r="C8" s="364" t="s">
        <v>132</v>
      </c>
      <c r="D8" s="365">
        <v>23.598743999999996</v>
      </c>
      <c r="E8" s="365">
        <v>24.442976999999999</v>
      </c>
      <c r="F8" s="365">
        <v>25.924356000000003</v>
      </c>
      <c r="G8" s="365">
        <v>29.709705</v>
      </c>
      <c r="H8" s="365">
        <v>31.463766999999997</v>
      </c>
      <c r="I8" s="366">
        <v>23.515933999999998</v>
      </c>
      <c r="J8" s="371"/>
      <c r="L8" s="367"/>
      <c r="M8" s="367"/>
      <c r="N8" s="367"/>
      <c r="O8" s="367"/>
      <c r="P8" s="367"/>
      <c r="Q8" s="367"/>
    </row>
    <row r="9" spans="1:17">
      <c r="B9" s="1013"/>
      <c r="C9" s="368" t="s">
        <v>478</v>
      </c>
      <c r="D9" s="365">
        <v>8.5077999999999996</v>
      </c>
      <c r="E9" s="369">
        <v>9.5950400000000009</v>
      </c>
      <c r="F9" s="369">
        <v>9.990615</v>
      </c>
      <c r="G9" s="369">
        <v>11.458317999999998</v>
      </c>
      <c r="H9" s="369">
        <v>11.828133999999999</v>
      </c>
      <c r="I9" s="370">
        <v>8.8708910000000003</v>
      </c>
      <c r="J9" s="372"/>
      <c r="L9" s="367"/>
      <c r="M9" s="367"/>
      <c r="N9" s="367"/>
      <c r="O9" s="367"/>
      <c r="P9" s="367"/>
      <c r="Q9" s="367"/>
    </row>
    <row r="10" spans="1:17">
      <c r="B10" s="1014"/>
      <c r="C10" s="368" t="s">
        <v>479</v>
      </c>
      <c r="D10" s="365">
        <v>15.090943999999997</v>
      </c>
      <c r="E10" s="369">
        <v>14.847936999999998</v>
      </c>
      <c r="F10" s="369">
        <v>15.933741000000001</v>
      </c>
      <c r="G10" s="369">
        <v>18.251386999999998</v>
      </c>
      <c r="H10" s="369">
        <v>19.635632999999999</v>
      </c>
      <c r="I10" s="370">
        <v>14.645043000000001</v>
      </c>
      <c r="J10" s="371"/>
      <c r="L10" s="367"/>
      <c r="M10" s="367"/>
      <c r="N10" s="367"/>
      <c r="O10" s="367"/>
      <c r="P10" s="367"/>
      <c r="Q10" s="367"/>
    </row>
    <row r="11" spans="1:17" ht="27.75" customHeight="1">
      <c r="B11" s="1015" t="s">
        <v>481</v>
      </c>
      <c r="C11" s="1016"/>
      <c r="D11" s="373">
        <v>0.51471642569564457</v>
      </c>
      <c r="E11" s="373">
        <v>-1.1161193233177208E-2</v>
      </c>
      <c r="F11" s="373">
        <v>0.126132647560871</v>
      </c>
      <c r="G11" s="373">
        <v>0.17502073547368849</v>
      </c>
      <c r="H11" s="373">
        <v>2.4968566962294578E-2</v>
      </c>
      <c r="I11" s="373">
        <v>-0.16400000000000001</v>
      </c>
      <c r="J11" s="371"/>
      <c r="K11" s="367"/>
      <c r="L11" s="371"/>
      <c r="M11" s="367"/>
      <c r="N11" s="367"/>
      <c r="O11" s="367"/>
      <c r="P11" s="367"/>
      <c r="Q11" s="367"/>
    </row>
    <row r="12" spans="1:17" ht="27.75" customHeight="1">
      <c r="B12" s="1015" t="s">
        <v>482</v>
      </c>
      <c r="C12" s="1016"/>
      <c r="D12" s="373">
        <v>-2.0825207671178202E-2</v>
      </c>
      <c r="E12" s="373">
        <v>3.5776419887535944E-2</v>
      </c>
      <c r="F12" s="373">
        <v>6.0605506440561674E-2</v>
      </c>
      <c r="G12" s="373">
        <v>0.1460151604151706</v>
      </c>
      <c r="H12" s="373">
        <v>5.9040034224507078E-2</v>
      </c>
      <c r="I12" s="374">
        <v>3.5000000000000003E-2</v>
      </c>
      <c r="J12" s="375"/>
      <c r="K12" s="367"/>
      <c r="L12" s="371"/>
      <c r="M12" s="371"/>
      <c r="N12" s="371"/>
      <c r="O12" s="371"/>
      <c r="P12" s="371"/>
      <c r="Q12" s="371"/>
    </row>
    <row r="13" spans="1:17" ht="27.75" customHeight="1">
      <c r="B13" s="378"/>
      <c r="C13" s="378"/>
      <c r="D13" s="654"/>
      <c r="E13" s="654"/>
      <c r="F13" s="654"/>
      <c r="G13" s="654"/>
      <c r="H13" s="654"/>
      <c r="I13" s="655"/>
      <c r="J13" s="375"/>
      <c r="K13" s="367"/>
      <c r="L13" s="371"/>
      <c r="M13" s="371"/>
      <c r="N13" s="371"/>
      <c r="O13" s="371"/>
      <c r="P13" s="371"/>
      <c r="Q13" s="371"/>
    </row>
    <row r="14" spans="1:17" ht="16.5" customHeight="1">
      <c r="E14" s="367"/>
      <c r="F14" s="367"/>
      <c r="G14" s="367"/>
      <c r="H14" s="367"/>
      <c r="I14" s="367"/>
      <c r="J14" s="367"/>
    </row>
    <row r="15" spans="1:17" ht="14.25" customHeight="1">
      <c r="B15" s="376" t="s">
        <v>475</v>
      </c>
      <c r="C15" s="785"/>
      <c r="D15" s="785"/>
      <c r="E15" s="785"/>
      <c r="F15" s="785"/>
      <c r="G15" s="785"/>
      <c r="H15" s="785"/>
      <c r="I15" s="377"/>
      <c r="J15" s="785"/>
      <c r="K15" s="785"/>
      <c r="L15" s="785"/>
    </row>
    <row r="16" spans="1:17" ht="12.75" customHeight="1">
      <c r="B16" s="378"/>
      <c r="C16" s="378"/>
      <c r="D16" s="378"/>
      <c r="E16" s="379"/>
      <c r="F16" s="379"/>
      <c r="G16" s="379"/>
      <c r="H16" s="379"/>
      <c r="I16" s="380"/>
      <c r="J16" s="379"/>
      <c r="K16" s="379"/>
      <c r="L16" s="379"/>
    </row>
    <row r="17" spans="2:17">
      <c r="B17" s="378"/>
      <c r="C17" s="378"/>
      <c r="D17" s="378"/>
      <c r="E17" s="379"/>
      <c r="F17" s="379"/>
      <c r="G17" s="379"/>
      <c r="H17" s="379"/>
      <c r="I17" s="379"/>
      <c r="J17" s="379"/>
      <c r="K17" s="379"/>
      <c r="L17" s="379"/>
    </row>
    <row r="18" spans="2:17">
      <c r="B18" s="378"/>
      <c r="C18" s="378"/>
      <c r="D18" s="378"/>
      <c r="E18" s="379"/>
      <c r="F18" s="379"/>
      <c r="G18" s="379"/>
      <c r="H18" s="379"/>
      <c r="I18" s="379"/>
      <c r="J18" s="379"/>
      <c r="K18" s="379"/>
      <c r="L18" s="379"/>
    </row>
    <row r="19" spans="2:17">
      <c r="B19" s="378"/>
      <c r="C19" s="378"/>
      <c r="D19" s="378"/>
      <c r="E19" s="379"/>
      <c r="F19" s="379"/>
      <c r="G19" s="379"/>
      <c r="H19" s="379"/>
      <c r="I19" s="379"/>
      <c r="J19" s="379"/>
      <c r="K19" s="379"/>
      <c r="L19" s="379"/>
    </row>
    <row r="20" spans="2:17">
      <c r="B20" s="378"/>
      <c r="C20" s="378"/>
      <c r="D20" s="378"/>
      <c r="E20" s="379"/>
      <c r="F20" s="379"/>
      <c r="G20" s="379"/>
      <c r="H20" s="379"/>
      <c r="I20" s="379"/>
      <c r="J20" s="379"/>
      <c r="K20" s="379"/>
      <c r="L20" s="379"/>
    </row>
    <row r="21" spans="2:17">
      <c r="B21" s="378"/>
      <c r="C21" s="378"/>
      <c r="D21" s="378"/>
      <c r="E21" s="379"/>
      <c r="F21" s="379"/>
      <c r="G21" s="379"/>
      <c r="H21" s="379"/>
      <c r="I21" s="379"/>
      <c r="J21" s="379"/>
      <c r="K21" s="379"/>
      <c r="L21" s="379"/>
    </row>
    <row r="22" spans="2:17">
      <c r="B22" s="378"/>
      <c r="C22" s="378"/>
      <c r="D22" s="378"/>
      <c r="E22" s="379"/>
      <c r="F22" s="379"/>
      <c r="G22" s="379"/>
      <c r="H22" s="379"/>
      <c r="I22" s="379"/>
      <c r="J22" s="379"/>
      <c r="K22" s="379"/>
      <c r="L22" s="379"/>
    </row>
    <row r="23" spans="2:17">
      <c r="B23" s="378"/>
      <c r="C23" s="378"/>
      <c r="D23" s="378"/>
      <c r="E23" s="379"/>
      <c r="F23" s="379"/>
      <c r="G23" s="379"/>
      <c r="H23" s="379"/>
      <c r="I23" s="379"/>
      <c r="J23" s="379"/>
      <c r="K23" s="379"/>
      <c r="L23" s="379"/>
    </row>
    <row r="24" spans="2:17">
      <c r="B24" s="378"/>
      <c r="C24" s="378"/>
      <c r="D24" s="378"/>
      <c r="E24" s="379"/>
      <c r="F24" s="379"/>
      <c r="G24" s="379"/>
      <c r="H24" s="379"/>
      <c r="I24" s="379"/>
      <c r="J24" s="379"/>
      <c r="K24" s="379"/>
      <c r="L24" s="379"/>
    </row>
    <row r="25" spans="2:17">
      <c r="B25" s="378"/>
      <c r="C25" s="378"/>
      <c r="D25" s="378"/>
      <c r="E25" s="379"/>
      <c r="F25" s="379"/>
      <c r="G25" s="379"/>
      <c r="H25" s="379"/>
      <c r="I25" s="379"/>
      <c r="J25" s="379"/>
      <c r="K25" s="379"/>
      <c r="L25" s="379"/>
    </row>
    <row r="26" spans="2:17">
      <c r="B26" s="378"/>
      <c r="C26" s="378"/>
      <c r="D26" s="378"/>
      <c r="E26" s="379"/>
      <c r="F26" s="379"/>
      <c r="G26" s="379"/>
      <c r="H26" s="379"/>
      <c r="I26" s="379"/>
      <c r="J26" s="379"/>
      <c r="K26" s="379"/>
      <c r="L26" s="379"/>
    </row>
    <row r="27" spans="2:17">
      <c r="B27" s="378"/>
      <c r="C27" s="378"/>
      <c r="D27" s="378"/>
      <c r="E27" s="379"/>
      <c r="F27" s="379"/>
      <c r="G27" s="379"/>
      <c r="H27" s="379"/>
      <c r="I27" s="379"/>
      <c r="J27" s="379"/>
      <c r="K27" s="379"/>
      <c r="L27" s="379"/>
      <c r="M27" s="381"/>
      <c r="O27" s="381"/>
    </row>
    <row r="28" spans="2:17">
      <c r="B28" s="378"/>
      <c r="C28" s="378"/>
      <c r="D28" s="378"/>
      <c r="E28" s="379"/>
      <c r="F28" s="379"/>
      <c r="G28" s="379"/>
      <c r="H28" s="379"/>
      <c r="I28" s="379"/>
      <c r="J28" s="379"/>
      <c r="K28" s="379"/>
      <c r="L28" s="379"/>
      <c r="M28" s="371"/>
      <c r="Q28" s="371"/>
    </row>
    <row r="29" spans="2:17">
      <c r="B29" s="378"/>
      <c r="C29" s="378"/>
      <c r="D29" s="378"/>
      <c r="E29" s="379"/>
      <c r="F29" s="379"/>
      <c r="G29" s="379"/>
      <c r="H29" s="379"/>
      <c r="I29" s="379"/>
      <c r="J29" s="379"/>
      <c r="K29" s="379"/>
      <c r="L29" s="379"/>
      <c r="O29" s="372"/>
    </row>
    <row r="30" spans="2:17">
      <c r="B30" s="378"/>
      <c r="C30" s="378"/>
      <c r="D30" s="378"/>
      <c r="E30" s="379"/>
      <c r="F30" s="379"/>
      <c r="G30" s="379"/>
      <c r="H30" s="379"/>
      <c r="I30" s="379"/>
      <c r="J30" s="379"/>
      <c r="K30" s="379"/>
      <c r="L30" s="379"/>
    </row>
    <row r="31" spans="2:17">
      <c r="B31" s="378"/>
      <c r="C31" s="378"/>
      <c r="D31" s="378"/>
      <c r="E31" s="379"/>
      <c r="F31" s="379"/>
      <c r="G31" s="379"/>
      <c r="H31" s="379"/>
      <c r="I31" s="379"/>
      <c r="J31" s="379"/>
      <c r="K31" s="379"/>
      <c r="L31" s="379"/>
    </row>
    <row r="32" spans="2:17">
      <c r="B32" s="378"/>
      <c r="C32" s="378"/>
      <c r="D32" s="378"/>
      <c r="E32" s="379"/>
      <c r="F32" s="379"/>
      <c r="G32" s="379"/>
      <c r="H32" s="379"/>
      <c r="I32" s="379"/>
      <c r="J32" s="379"/>
      <c r="K32" s="379"/>
      <c r="L32" s="379"/>
    </row>
    <row r="33" spans="2:12">
      <c r="B33" s="378"/>
      <c r="C33" s="378"/>
      <c r="D33" s="378"/>
      <c r="E33" s="379"/>
      <c r="F33" s="379"/>
      <c r="G33" s="379"/>
      <c r="H33" s="379"/>
      <c r="I33" s="379"/>
      <c r="J33" s="379"/>
      <c r="K33" s="379"/>
      <c r="L33" s="379"/>
    </row>
    <row r="34" spans="2:12">
      <c r="B34" s="378"/>
      <c r="C34" s="378"/>
      <c r="D34" s="378"/>
      <c r="E34" s="379"/>
      <c r="F34" s="379"/>
      <c r="G34" s="379"/>
      <c r="H34" s="379"/>
      <c r="I34" s="379"/>
      <c r="J34" s="379"/>
      <c r="K34" s="379"/>
      <c r="L34" s="379"/>
    </row>
    <row r="35" spans="2:12">
      <c r="B35" s="378"/>
      <c r="C35" s="378"/>
      <c r="D35" s="378"/>
      <c r="E35" s="379"/>
      <c r="F35" s="379"/>
      <c r="G35" s="379"/>
      <c r="H35" s="379"/>
      <c r="I35" s="379"/>
      <c r="J35" s="379"/>
      <c r="K35" s="379"/>
      <c r="L35" s="382"/>
    </row>
    <row r="36" spans="2:12">
      <c r="B36" s="383" t="s">
        <v>1228</v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</row>
    <row r="37" spans="2:12">
      <c r="B37" s="384" t="s">
        <v>77</v>
      </c>
      <c r="C37" s="379"/>
      <c r="D37" s="379"/>
      <c r="E37" s="380"/>
      <c r="F37" s="380"/>
      <c r="G37" s="380"/>
      <c r="H37" s="380"/>
      <c r="I37" s="380"/>
      <c r="J37" s="379"/>
      <c r="K37" s="379"/>
      <c r="L37" s="379"/>
    </row>
    <row r="38" spans="2:12">
      <c r="B38" s="379"/>
      <c r="C38" s="379"/>
      <c r="D38" s="379"/>
      <c r="E38" s="380"/>
      <c r="F38" s="380"/>
      <c r="G38" s="380"/>
      <c r="H38" s="380"/>
      <c r="I38" s="380"/>
      <c r="J38" s="379"/>
      <c r="K38" s="379"/>
      <c r="L38" s="379"/>
    </row>
    <row r="39" spans="2:12">
      <c r="B39" s="731" t="s">
        <v>10</v>
      </c>
      <c r="C39" s="379"/>
      <c r="D39" s="379"/>
      <c r="E39" s="379"/>
      <c r="F39" s="379"/>
      <c r="G39" s="379"/>
      <c r="H39" s="379"/>
      <c r="I39" s="379"/>
      <c r="J39" s="379"/>
      <c r="K39" s="379"/>
      <c r="L39" s="379"/>
    </row>
    <row r="40" spans="2:12">
      <c r="C40" s="384"/>
      <c r="D40" s="384"/>
      <c r="E40" s="379"/>
      <c r="F40" s="379"/>
      <c r="G40" s="379"/>
      <c r="H40" s="379"/>
      <c r="I40" s="379"/>
      <c r="J40" s="379"/>
    </row>
    <row r="41" spans="2:12">
      <c r="E41" s="379"/>
      <c r="F41" s="379"/>
      <c r="G41" s="379"/>
      <c r="H41" s="379"/>
      <c r="I41" s="379"/>
      <c r="J41" s="379"/>
    </row>
    <row r="42" spans="2:12">
      <c r="B42" s="379"/>
      <c r="C42" s="379"/>
      <c r="D42" s="379"/>
      <c r="E42" s="379"/>
      <c r="F42" s="379"/>
      <c r="G42" s="379"/>
      <c r="H42" s="379"/>
      <c r="I42" s="379"/>
      <c r="J42" s="379"/>
    </row>
    <row r="43" spans="2:12">
      <c r="B43" s="379"/>
      <c r="C43" s="379"/>
      <c r="D43" s="379"/>
      <c r="E43" s="379"/>
      <c r="F43" s="379"/>
      <c r="G43" s="379"/>
      <c r="H43" s="379"/>
      <c r="I43" s="379"/>
      <c r="J43" s="379"/>
    </row>
    <row r="44" spans="2:12">
      <c r="B44" s="379"/>
      <c r="C44" s="379"/>
      <c r="D44" s="379"/>
      <c r="E44" s="379"/>
      <c r="F44" s="379"/>
      <c r="G44" s="379"/>
      <c r="H44" s="379"/>
      <c r="I44" s="379"/>
      <c r="J44" s="379"/>
    </row>
  </sheetData>
  <mergeCells count="5">
    <mergeCell ref="B3:G3"/>
    <mergeCell ref="B5:B7"/>
    <mergeCell ref="B8:B10"/>
    <mergeCell ref="B11:C11"/>
    <mergeCell ref="B12:C12"/>
  </mergeCells>
  <hyperlinks>
    <hyperlink ref="B39" location="Содержание!B136" display="к содержанию"/>
  </hyperlinks>
  <pageMargins left="0.2" right="0.17" top="1" bottom="1" header="0.5" footer="0.5"/>
  <pageSetup paperSize="9" scale="87" orientation="landscape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zoomScaleNormal="100" zoomScaleSheetLayoutView="100" workbookViewId="0">
      <selection activeCell="B18" sqref="B18"/>
    </sheetView>
  </sheetViews>
  <sheetFormatPr defaultRowHeight="12.75"/>
  <cols>
    <col min="1" max="1" width="9.28515625" style="781" bestFit="1" customWidth="1"/>
    <col min="2" max="2" width="37" style="781" customWidth="1"/>
    <col min="3" max="3" width="8.85546875" style="781" customWidth="1"/>
    <col min="4" max="4" width="10.85546875" style="781" customWidth="1"/>
    <col min="5" max="5" width="11.42578125" style="781" customWidth="1"/>
    <col min="6" max="6" width="10.42578125" style="781" bestFit="1" customWidth="1"/>
    <col min="7" max="7" width="11.42578125" style="781" customWidth="1"/>
    <col min="8" max="8" width="7.7109375" style="781" customWidth="1"/>
    <col min="9" max="256" width="9.140625" style="781"/>
    <col min="257" max="257" width="9.28515625" style="781" bestFit="1" customWidth="1"/>
    <col min="258" max="258" width="37" style="781" customWidth="1"/>
    <col min="259" max="259" width="8.85546875" style="781" customWidth="1"/>
    <col min="260" max="260" width="10.85546875" style="781" customWidth="1"/>
    <col min="261" max="261" width="11.42578125" style="781" customWidth="1"/>
    <col min="262" max="262" width="10.42578125" style="781" bestFit="1" customWidth="1"/>
    <col min="263" max="263" width="11.42578125" style="781" customWidth="1"/>
    <col min="264" max="264" width="7.7109375" style="781" customWidth="1"/>
    <col min="265" max="512" width="9.140625" style="781"/>
    <col min="513" max="513" width="9.28515625" style="781" bestFit="1" customWidth="1"/>
    <col min="514" max="514" width="37" style="781" customWidth="1"/>
    <col min="515" max="515" width="8.85546875" style="781" customWidth="1"/>
    <col min="516" max="516" width="10.85546875" style="781" customWidth="1"/>
    <col min="517" max="517" width="11.42578125" style="781" customWidth="1"/>
    <col min="518" max="518" width="10.42578125" style="781" bestFit="1" customWidth="1"/>
    <col min="519" max="519" width="11.42578125" style="781" customWidth="1"/>
    <col min="520" max="520" width="7.7109375" style="781" customWidth="1"/>
    <col min="521" max="768" width="9.140625" style="781"/>
    <col min="769" max="769" width="9.28515625" style="781" bestFit="1" customWidth="1"/>
    <col min="770" max="770" width="37" style="781" customWidth="1"/>
    <col min="771" max="771" width="8.85546875" style="781" customWidth="1"/>
    <col min="772" max="772" width="10.85546875" style="781" customWidth="1"/>
    <col min="773" max="773" width="11.42578125" style="781" customWidth="1"/>
    <col min="774" max="774" width="10.42578125" style="781" bestFit="1" customWidth="1"/>
    <col min="775" max="775" width="11.42578125" style="781" customWidth="1"/>
    <col min="776" max="776" width="7.7109375" style="781" customWidth="1"/>
    <col min="777" max="1024" width="9.140625" style="781"/>
    <col min="1025" max="1025" width="9.28515625" style="781" bestFit="1" customWidth="1"/>
    <col min="1026" max="1026" width="37" style="781" customWidth="1"/>
    <col min="1027" max="1027" width="8.85546875" style="781" customWidth="1"/>
    <col min="1028" max="1028" width="10.85546875" style="781" customWidth="1"/>
    <col min="1029" max="1029" width="11.42578125" style="781" customWidth="1"/>
    <col min="1030" max="1030" width="10.42578125" style="781" bestFit="1" customWidth="1"/>
    <col min="1031" max="1031" width="11.42578125" style="781" customWidth="1"/>
    <col min="1032" max="1032" width="7.7109375" style="781" customWidth="1"/>
    <col min="1033" max="1280" width="9.140625" style="781"/>
    <col min="1281" max="1281" width="9.28515625" style="781" bestFit="1" customWidth="1"/>
    <col min="1282" max="1282" width="37" style="781" customWidth="1"/>
    <col min="1283" max="1283" width="8.85546875" style="781" customWidth="1"/>
    <col min="1284" max="1284" width="10.85546875" style="781" customWidth="1"/>
    <col min="1285" max="1285" width="11.42578125" style="781" customWidth="1"/>
    <col min="1286" max="1286" width="10.42578125" style="781" bestFit="1" customWidth="1"/>
    <col min="1287" max="1287" width="11.42578125" style="781" customWidth="1"/>
    <col min="1288" max="1288" width="7.7109375" style="781" customWidth="1"/>
    <col min="1289" max="1536" width="9.140625" style="781"/>
    <col min="1537" max="1537" width="9.28515625" style="781" bestFit="1" customWidth="1"/>
    <col min="1538" max="1538" width="37" style="781" customWidth="1"/>
    <col min="1539" max="1539" width="8.85546875" style="781" customWidth="1"/>
    <col min="1540" max="1540" width="10.85546875" style="781" customWidth="1"/>
    <col min="1541" max="1541" width="11.42578125" style="781" customWidth="1"/>
    <col min="1542" max="1542" width="10.42578125" style="781" bestFit="1" customWidth="1"/>
    <col min="1543" max="1543" width="11.42578125" style="781" customWidth="1"/>
    <col min="1544" max="1544" width="7.7109375" style="781" customWidth="1"/>
    <col min="1545" max="1792" width="9.140625" style="781"/>
    <col min="1793" max="1793" width="9.28515625" style="781" bestFit="1" customWidth="1"/>
    <col min="1794" max="1794" width="37" style="781" customWidth="1"/>
    <col min="1795" max="1795" width="8.85546875" style="781" customWidth="1"/>
    <col min="1796" max="1796" width="10.85546875" style="781" customWidth="1"/>
    <col min="1797" max="1797" width="11.42578125" style="781" customWidth="1"/>
    <col min="1798" max="1798" width="10.42578125" style="781" bestFit="1" customWidth="1"/>
    <col min="1799" max="1799" width="11.42578125" style="781" customWidth="1"/>
    <col min="1800" max="1800" width="7.7109375" style="781" customWidth="1"/>
    <col min="1801" max="2048" width="9.140625" style="781"/>
    <col min="2049" max="2049" width="9.28515625" style="781" bestFit="1" customWidth="1"/>
    <col min="2050" max="2050" width="37" style="781" customWidth="1"/>
    <col min="2051" max="2051" width="8.85546875" style="781" customWidth="1"/>
    <col min="2052" max="2052" width="10.85546875" style="781" customWidth="1"/>
    <col min="2053" max="2053" width="11.42578125" style="781" customWidth="1"/>
    <col min="2054" max="2054" width="10.42578125" style="781" bestFit="1" customWidth="1"/>
    <col min="2055" max="2055" width="11.42578125" style="781" customWidth="1"/>
    <col min="2056" max="2056" width="7.7109375" style="781" customWidth="1"/>
    <col min="2057" max="2304" width="9.140625" style="781"/>
    <col min="2305" max="2305" width="9.28515625" style="781" bestFit="1" customWidth="1"/>
    <col min="2306" max="2306" width="37" style="781" customWidth="1"/>
    <col min="2307" max="2307" width="8.85546875" style="781" customWidth="1"/>
    <col min="2308" max="2308" width="10.85546875" style="781" customWidth="1"/>
    <col min="2309" max="2309" width="11.42578125" style="781" customWidth="1"/>
    <col min="2310" max="2310" width="10.42578125" style="781" bestFit="1" customWidth="1"/>
    <col min="2311" max="2311" width="11.42578125" style="781" customWidth="1"/>
    <col min="2312" max="2312" width="7.7109375" style="781" customWidth="1"/>
    <col min="2313" max="2560" width="9.140625" style="781"/>
    <col min="2561" max="2561" width="9.28515625" style="781" bestFit="1" customWidth="1"/>
    <col min="2562" max="2562" width="37" style="781" customWidth="1"/>
    <col min="2563" max="2563" width="8.85546875" style="781" customWidth="1"/>
    <col min="2564" max="2564" width="10.85546875" style="781" customWidth="1"/>
    <col min="2565" max="2565" width="11.42578125" style="781" customWidth="1"/>
    <col min="2566" max="2566" width="10.42578125" style="781" bestFit="1" customWidth="1"/>
    <col min="2567" max="2567" width="11.42578125" style="781" customWidth="1"/>
    <col min="2568" max="2568" width="7.7109375" style="781" customWidth="1"/>
    <col min="2569" max="2816" width="9.140625" style="781"/>
    <col min="2817" max="2817" width="9.28515625" style="781" bestFit="1" customWidth="1"/>
    <col min="2818" max="2818" width="37" style="781" customWidth="1"/>
    <col min="2819" max="2819" width="8.85546875" style="781" customWidth="1"/>
    <col min="2820" max="2820" width="10.85546875" style="781" customWidth="1"/>
    <col min="2821" max="2821" width="11.42578125" style="781" customWidth="1"/>
    <col min="2822" max="2822" width="10.42578125" style="781" bestFit="1" customWidth="1"/>
    <col min="2823" max="2823" width="11.42578125" style="781" customWidth="1"/>
    <col min="2824" max="2824" width="7.7109375" style="781" customWidth="1"/>
    <col min="2825" max="3072" width="9.140625" style="781"/>
    <col min="3073" max="3073" width="9.28515625" style="781" bestFit="1" customWidth="1"/>
    <col min="3074" max="3074" width="37" style="781" customWidth="1"/>
    <col min="3075" max="3075" width="8.85546875" style="781" customWidth="1"/>
    <col min="3076" max="3076" width="10.85546875" style="781" customWidth="1"/>
    <col min="3077" max="3077" width="11.42578125" style="781" customWidth="1"/>
    <col min="3078" max="3078" width="10.42578125" style="781" bestFit="1" customWidth="1"/>
    <col min="3079" max="3079" width="11.42578125" style="781" customWidth="1"/>
    <col min="3080" max="3080" width="7.7109375" style="781" customWidth="1"/>
    <col min="3081" max="3328" width="9.140625" style="781"/>
    <col min="3329" max="3329" width="9.28515625" style="781" bestFit="1" customWidth="1"/>
    <col min="3330" max="3330" width="37" style="781" customWidth="1"/>
    <col min="3331" max="3331" width="8.85546875" style="781" customWidth="1"/>
    <col min="3332" max="3332" width="10.85546875" style="781" customWidth="1"/>
    <col min="3333" max="3333" width="11.42578125" style="781" customWidth="1"/>
    <col min="3334" max="3334" width="10.42578125" style="781" bestFit="1" customWidth="1"/>
    <col min="3335" max="3335" width="11.42578125" style="781" customWidth="1"/>
    <col min="3336" max="3336" width="7.7109375" style="781" customWidth="1"/>
    <col min="3337" max="3584" width="9.140625" style="781"/>
    <col min="3585" max="3585" width="9.28515625" style="781" bestFit="1" customWidth="1"/>
    <col min="3586" max="3586" width="37" style="781" customWidth="1"/>
    <col min="3587" max="3587" width="8.85546875" style="781" customWidth="1"/>
    <col min="3588" max="3588" width="10.85546875" style="781" customWidth="1"/>
    <col min="3589" max="3589" width="11.42578125" style="781" customWidth="1"/>
    <col min="3590" max="3590" width="10.42578125" style="781" bestFit="1" customWidth="1"/>
    <col min="3591" max="3591" width="11.42578125" style="781" customWidth="1"/>
    <col min="3592" max="3592" width="7.7109375" style="781" customWidth="1"/>
    <col min="3593" max="3840" width="9.140625" style="781"/>
    <col min="3841" max="3841" width="9.28515625" style="781" bestFit="1" customWidth="1"/>
    <col min="3842" max="3842" width="37" style="781" customWidth="1"/>
    <col min="3843" max="3843" width="8.85546875" style="781" customWidth="1"/>
    <col min="3844" max="3844" width="10.85546875" style="781" customWidth="1"/>
    <col min="3845" max="3845" width="11.42578125" style="781" customWidth="1"/>
    <col min="3846" max="3846" width="10.42578125" style="781" bestFit="1" customWidth="1"/>
    <col min="3847" max="3847" width="11.42578125" style="781" customWidth="1"/>
    <col min="3848" max="3848" width="7.7109375" style="781" customWidth="1"/>
    <col min="3849" max="4096" width="9.140625" style="781"/>
    <col min="4097" max="4097" width="9.28515625" style="781" bestFit="1" customWidth="1"/>
    <col min="4098" max="4098" width="37" style="781" customWidth="1"/>
    <col min="4099" max="4099" width="8.85546875" style="781" customWidth="1"/>
    <col min="4100" max="4100" width="10.85546875" style="781" customWidth="1"/>
    <col min="4101" max="4101" width="11.42578125" style="781" customWidth="1"/>
    <col min="4102" max="4102" width="10.42578125" style="781" bestFit="1" customWidth="1"/>
    <col min="4103" max="4103" width="11.42578125" style="781" customWidth="1"/>
    <col min="4104" max="4104" width="7.7109375" style="781" customWidth="1"/>
    <col min="4105" max="4352" width="9.140625" style="781"/>
    <col min="4353" max="4353" width="9.28515625" style="781" bestFit="1" customWidth="1"/>
    <col min="4354" max="4354" width="37" style="781" customWidth="1"/>
    <col min="4355" max="4355" width="8.85546875" style="781" customWidth="1"/>
    <col min="4356" max="4356" width="10.85546875" style="781" customWidth="1"/>
    <col min="4357" max="4357" width="11.42578125" style="781" customWidth="1"/>
    <col min="4358" max="4358" width="10.42578125" style="781" bestFit="1" customWidth="1"/>
    <col min="4359" max="4359" width="11.42578125" style="781" customWidth="1"/>
    <col min="4360" max="4360" width="7.7109375" style="781" customWidth="1"/>
    <col min="4361" max="4608" width="9.140625" style="781"/>
    <col min="4609" max="4609" width="9.28515625" style="781" bestFit="1" customWidth="1"/>
    <col min="4610" max="4610" width="37" style="781" customWidth="1"/>
    <col min="4611" max="4611" width="8.85546875" style="781" customWidth="1"/>
    <col min="4612" max="4612" width="10.85546875" style="781" customWidth="1"/>
    <col min="4613" max="4613" width="11.42578125" style="781" customWidth="1"/>
    <col min="4614" max="4614" width="10.42578125" style="781" bestFit="1" customWidth="1"/>
    <col min="4615" max="4615" width="11.42578125" style="781" customWidth="1"/>
    <col min="4616" max="4616" width="7.7109375" style="781" customWidth="1"/>
    <col min="4617" max="4864" width="9.140625" style="781"/>
    <col min="4865" max="4865" width="9.28515625" style="781" bestFit="1" customWidth="1"/>
    <col min="4866" max="4866" width="37" style="781" customWidth="1"/>
    <col min="4867" max="4867" width="8.85546875" style="781" customWidth="1"/>
    <col min="4868" max="4868" width="10.85546875" style="781" customWidth="1"/>
    <col min="4869" max="4869" width="11.42578125" style="781" customWidth="1"/>
    <col min="4870" max="4870" width="10.42578125" style="781" bestFit="1" customWidth="1"/>
    <col min="4871" max="4871" width="11.42578125" style="781" customWidth="1"/>
    <col min="4872" max="4872" width="7.7109375" style="781" customWidth="1"/>
    <col min="4873" max="5120" width="9.140625" style="781"/>
    <col min="5121" max="5121" width="9.28515625" style="781" bestFit="1" customWidth="1"/>
    <col min="5122" max="5122" width="37" style="781" customWidth="1"/>
    <col min="5123" max="5123" width="8.85546875" style="781" customWidth="1"/>
    <col min="5124" max="5124" width="10.85546875" style="781" customWidth="1"/>
    <col min="5125" max="5125" width="11.42578125" style="781" customWidth="1"/>
    <col min="5126" max="5126" width="10.42578125" style="781" bestFit="1" customWidth="1"/>
    <col min="5127" max="5127" width="11.42578125" style="781" customWidth="1"/>
    <col min="5128" max="5128" width="7.7109375" style="781" customWidth="1"/>
    <col min="5129" max="5376" width="9.140625" style="781"/>
    <col min="5377" max="5377" width="9.28515625" style="781" bestFit="1" customWidth="1"/>
    <col min="5378" max="5378" width="37" style="781" customWidth="1"/>
    <col min="5379" max="5379" width="8.85546875" style="781" customWidth="1"/>
    <col min="5380" max="5380" width="10.85546875" style="781" customWidth="1"/>
    <col min="5381" max="5381" width="11.42578125" style="781" customWidth="1"/>
    <col min="5382" max="5382" width="10.42578125" style="781" bestFit="1" customWidth="1"/>
    <col min="5383" max="5383" width="11.42578125" style="781" customWidth="1"/>
    <col min="5384" max="5384" width="7.7109375" style="781" customWidth="1"/>
    <col min="5385" max="5632" width="9.140625" style="781"/>
    <col min="5633" max="5633" width="9.28515625" style="781" bestFit="1" customWidth="1"/>
    <col min="5634" max="5634" width="37" style="781" customWidth="1"/>
    <col min="5635" max="5635" width="8.85546875" style="781" customWidth="1"/>
    <col min="5636" max="5636" width="10.85546875" style="781" customWidth="1"/>
    <col min="5637" max="5637" width="11.42578125" style="781" customWidth="1"/>
    <col min="5638" max="5638" width="10.42578125" style="781" bestFit="1" customWidth="1"/>
    <col min="5639" max="5639" width="11.42578125" style="781" customWidth="1"/>
    <col min="5640" max="5640" width="7.7109375" style="781" customWidth="1"/>
    <col min="5641" max="5888" width="9.140625" style="781"/>
    <col min="5889" max="5889" width="9.28515625" style="781" bestFit="1" customWidth="1"/>
    <col min="5890" max="5890" width="37" style="781" customWidth="1"/>
    <col min="5891" max="5891" width="8.85546875" style="781" customWidth="1"/>
    <col min="5892" max="5892" width="10.85546875" style="781" customWidth="1"/>
    <col min="5893" max="5893" width="11.42578125" style="781" customWidth="1"/>
    <col min="5894" max="5894" width="10.42578125" style="781" bestFit="1" customWidth="1"/>
    <col min="5895" max="5895" width="11.42578125" style="781" customWidth="1"/>
    <col min="5896" max="5896" width="7.7109375" style="781" customWidth="1"/>
    <col min="5897" max="6144" width="9.140625" style="781"/>
    <col min="6145" max="6145" width="9.28515625" style="781" bestFit="1" customWidth="1"/>
    <col min="6146" max="6146" width="37" style="781" customWidth="1"/>
    <col min="6147" max="6147" width="8.85546875" style="781" customWidth="1"/>
    <col min="6148" max="6148" width="10.85546875" style="781" customWidth="1"/>
    <col min="6149" max="6149" width="11.42578125" style="781" customWidth="1"/>
    <col min="6150" max="6150" width="10.42578125" style="781" bestFit="1" customWidth="1"/>
    <col min="6151" max="6151" width="11.42578125" style="781" customWidth="1"/>
    <col min="6152" max="6152" width="7.7109375" style="781" customWidth="1"/>
    <col min="6153" max="6400" width="9.140625" style="781"/>
    <col min="6401" max="6401" width="9.28515625" style="781" bestFit="1" customWidth="1"/>
    <col min="6402" max="6402" width="37" style="781" customWidth="1"/>
    <col min="6403" max="6403" width="8.85546875" style="781" customWidth="1"/>
    <col min="6404" max="6404" width="10.85546875" style="781" customWidth="1"/>
    <col min="6405" max="6405" width="11.42578125" style="781" customWidth="1"/>
    <col min="6406" max="6406" width="10.42578125" style="781" bestFit="1" customWidth="1"/>
    <col min="6407" max="6407" width="11.42578125" style="781" customWidth="1"/>
    <col min="6408" max="6408" width="7.7109375" style="781" customWidth="1"/>
    <col min="6409" max="6656" width="9.140625" style="781"/>
    <col min="6657" max="6657" width="9.28515625" style="781" bestFit="1" customWidth="1"/>
    <col min="6658" max="6658" width="37" style="781" customWidth="1"/>
    <col min="6659" max="6659" width="8.85546875" style="781" customWidth="1"/>
    <col min="6660" max="6660" width="10.85546875" style="781" customWidth="1"/>
    <col min="6661" max="6661" width="11.42578125" style="781" customWidth="1"/>
    <col min="6662" max="6662" width="10.42578125" style="781" bestFit="1" customWidth="1"/>
    <col min="6663" max="6663" width="11.42578125" style="781" customWidth="1"/>
    <col min="6664" max="6664" width="7.7109375" style="781" customWidth="1"/>
    <col min="6665" max="6912" width="9.140625" style="781"/>
    <col min="6913" max="6913" width="9.28515625" style="781" bestFit="1" customWidth="1"/>
    <col min="6914" max="6914" width="37" style="781" customWidth="1"/>
    <col min="6915" max="6915" width="8.85546875" style="781" customWidth="1"/>
    <col min="6916" max="6916" width="10.85546875" style="781" customWidth="1"/>
    <col min="6917" max="6917" width="11.42578125" style="781" customWidth="1"/>
    <col min="6918" max="6918" width="10.42578125" style="781" bestFit="1" customWidth="1"/>
    <col min="6919" max="6919" width="11.42578125" style="781" customWidth="1"/>
    <col min="6920" max="6920" width="7.7109375" style="781" customWidth="1"/>
    <col min="6921" max="7168" width="9.140625" style="781"/>
    <col min="7169" max="7169" width="9.28515625" style="781" bestFit="1" customWidth="1"/>
    <col min="7170" max="7170" width="37" style="781" customWidth="1"/>
    <col min="7171" max="7171" width="8.85546875" style="781" customWidth="1"/>
    <col min="7172" max="7172" width="10.85546875" style="781" customWidth="1"/>
    <col min="7173" max="7173" width="11.42578125" style="781" customWidth="1"/>
    <col min="7174" max="7174" width="10.42578125" style="781" bestFit="1" customWidth="1"/>
    <col min="7175" max="7175" width="11.42578125" style="781" customWidth="1"/>
    <col min="7176" max="7176" width="7.7109375" style="781" customWidth="1"/>
    <col min="7177" max="7424" width="9.140625" style="781"/>
    <col min="7425" max="7425" width="9.28515625" style="781" bestFit="1" customWidth="1"/>
    <col min="7426" max="7426" width="37" style="781" customWidth="1"/>
    <col min="7427" max="7427" width="8.85546875" style="781" customWidth="1"/>
    <col min="7428" max="7428" width="10.85546875" style="781" customWidth="1"/>
    <col min="7429" max="7429" width="11.42578125" style="781" customWidth="1"/>
    <col min="7430" max="7430" width="10.42578125" style="781" bestFit="1" customWidth="1"/>
    <col min="7431" max="7431" width="11.42578125" style="781" customWidth="1"/>
    <col min="7432" max="7432" width="7.7109375" style="781" customWidth="1"/>
    <col min="7433" max="7680" width="9.140625" style="781"/>
    <col min="7681" max="7681" width="9.28515625" style="781" bestFit="1" customWidth="1"/>
    <col min="7682" max="7682" width="37" style="781" customWidth="1"/>
    <col min="7683" max="7683" width="8.85546875" style="781" customWidth="1"/>
    <col min="7684" max="7684" width="10.85546875" style="781" customWidth="1"/>
    <col min="7685" max="7685" width="11.42578125" style="781" customWidth="1"/>
    <col min="7686" max="7686" width="10.42578125" style="781" bestFit="1" customWidth="1"/>
    <col min="7687" max="7687" width="11.42578125" style="781" customWidth="1"/>
    <col min="7688" max="7688" width="7.7109375" style="781" customWidth="1"/>
    <col min="7689" max="7936" width="9.140625" style="781"/>
    <col min="7937" max="7937" width="9.28515625" style="781" bestFit="1" customWidth="1"/>
    <col min="7938" max="7938" width="37" style="781" customWidth="1"/>
    <col min="7939" max="7939" width="8.85546875" style="781" customWidth="1"/>
    <col min="7940" max="7940" width="10.85546875" style="781" customWidth="1"/>
    <col min="7941" max="7941" width="11.42578125" style="781" customWidth="1"/>
    <col min="7942" max="7942" width="10.42578125" style="781" bestFit="1" customWidth="1"/>
    <col min="7943" max="7943" width="11.42578125" style="781" customWidth="1"/>
    <col min="7944" max="7944" width="7.7109375" style="781" customWidth="1"/>
    <col min="7945" max="8192" width="9.140625" style="781"/>
    <col min="8193" max="8193" width="9.28515625" style="781" bestFit="1" customWidth="1"/>
    <col min="8194" max="8194" width="37" style="781" customWidth="1"/>
    <col min="8195" max="8195" width="8.85546875" style="781" customWidth="1"/>
    <col min="8196" max="8196" width="10.85546875" style="781" customWidth="1"/>
    <col min="8197" max="8197" width="11.42578125" style="781" customWidth="1"/>
    <col min="8198" max="8198" width="10.42578125" style="781" bestFit="1" customWidth="1"/>
    <col min="8199" max="8199" width="11.42578125" style="781" customWidth="1"/>
    <col min="8200" max="8200" width="7.7109375" style="781" customWidth="1"/>
    <col min="8201" max="8448" width="9.140625" style="781"/>
    <col min="8449" max="8449" width="9.28515625" style="781" bestFit="1" customWidth="1"/>
    <col min="8450" max="8450" width="37" style="781" customWidth="1"/>
    <col min="8451" max="8451" width="8.85546875" style="781" customWidth="1"/>
    <col min="8452" max="8452" width="10.85546875" style="781" customWidth="1"/>
    <col min="8453" max="8453" width="11.42578125" style="781" customWidth="1"/>
    <col min="8454" max="8454" width="10.42578125" style="781" bestFit="1" customWidth="1"/>
    <col min="8455" max="8455" width="11.42578125" style="781" customWidth="1"/>
    <col min="8456" max="8456" width="7.7109375" style="781" customWidth="1"/>
    <col min="8457" max="8704" width="9.140625" style="781"/>
    <col min="8705" max="8705" width="9.28515625" style="781" bestFit="1" customWidth="1"/>
    <col min="8706" max="8706" width="37" style="781" customWidth="1"/>
    <col min="8707" max="8707" width="8.85546875" style="781" customWidth="1"/>
    <col min="8708" max="8708" width="10.85546875" style="781" customWidth="1"/>
    <col min="8709" max="8709" width="11.42578125" style="781" customWidth="1"/>
    <col min="8710" max="8710" width="10.42578125" style="781" bestFit="1" customWidth="1"/>
    <col min="8711" max="8711" width="11.42578125" style="781" customWidth="1"/>
    <col min="8712" max="8712" width="7.7109375" style="781" customWidth="1"/>
    <col min="8713" max="8960" width="9.140625" style="781"/>
    <col min="8961" max="8961" width="9.28515625" style="781" bestFit="1" customWidth="1"/>
    <col min="8962" max="8962" width="37" style="781" customWidth="1"/>
    <col min="8963" max="8963" width="8.85546875" style="781" customWidth="1"/>
    <col min="8964" max="8964" width="10.85546875" style="781" customWidth="1"/>
    <col min="8965" max="8965" width="11.42578125" style="781" customWidth="1"/>
    <col min="8966" max="8966" width="10.42578125" style="781" bestFit="1" customWidth="1"/>
    <col min="8967" max="8967" width="11.42578125" style="781" customWidth="1"/>
    <col min="8968" max="8968" width="7.7109375" style="781" customWidth="1"/>
    <col min="8969" max="9216" width="9.140625" style="781"/>
    <col min="9217" max="9217" width="9.28515625" style="781" bestFit="1" customWidth="1"/>
    <col min="9218" max="9218" width="37" style="781" customWidth="1"/>
    <col min="9219" max="9219" width="8.85546875" style="781" customWidth="1"/>
    <col min="9220" max="9220" width="10.85546875" style="781" customWidth="1"/>
    <col min="9221" max="9221" width="11.42578125" style="781" customWidth="1"/>
    <col min="9222" max="9222" width="10.42578125" style="781" bestFit="1" customWidth="1"/>
    <col min="9223" max="9223" width="11.42578125" style="781" customWidth="1"/>
    <col min="9224" max="9224" width="7.7109375" style="781" customWidth="1"/>
    <col min="9225" max="9472" width="9.140625" style="781"/>
    <col min="9473" max="9473" width="9.28515625" style="781" bestFit="1" customWidth="1"/>
    <col min="9474" max="9474" width="37" style="781" customWidth="1"/>
    <col min="9475" max="9475" width="8.85546875" style="781" customWidth="1"/>
    <col min="9476" max="9476" width="10.85546875" style="781" customWidth="1"/>
    <col min="9477" max="9477" width="11.42578125" style="781" customWidth="1"/>
    <col min="9478" max="9478" width="10.42578125" style="781" bestFit="1" customWidth="1"/>
    <col min="9479" max="9479" width="11.42578125" style="781" customWidth="1"/>
    <col min="9480" max="9480" width="7.7109375" style="781" customWidth="1"/>
    <col min="9481" max="9728" width="9.140625" style="781"/>
    <col min="9729" max="9729" width="9.28515625" style="781" bestFit="1" customWidth="1"/>
    <col min="9730" max="9730" width="37" style="781" customWidth="1"/>
    <col min="9731" max="9731" width="8.85546875" style="781" customWidth="1"/>
    <col min="9732" max="9732" width="10.85546875" style="781" customWidth="1"/>
    <col min="9733" max="9733" width="11.42578125" style="781" customWidth="1"/>
    <col min="9734" max="9734" width="10.42578125" style="781" bestFit="1" customWidth="1"/>
    <col min="9735" max="9735" width="11.42578125" style="781" customWidth="1"/>
    <col min="9736" max="9736" width="7.7109375" style="781" customWidth="1"/>
    <col min="9737" max="9984" width="9.140625" style="781"/>
    <col min="9985" max="9985" width="9.28515625" style="781" bestFit="1" customWidth="1"/>
    <col min="9986" max="9986" width="37" style="781" customWidth="1"/>
    <col min="9987" max="9987" width="8.85546875" style="781" customWidth="1"/>
    <col min="9988" max="9988" width="10.85546875" style="781" customWidth="1"/>
    <col min="9989" max="9989" width="11.42578125" style="781" customWidth="1"/>
    <col min="9990" max="9990" width="10.42578125" style="781" bestFit="1" customWidth="1"/>
    <col min="9991" max="9991" width="11.42578125" style="781" customWidth="1"/>
    <col min="9992" max="9992" width="7.7109375" style="781" customWidth="1"/>
    <col min="9993" max="10240" width="9.140625" style="781"/>
    <col min="10241" max="10241" width="9.28515625" style="781" bestFit="1" customWidth="1"/>
    <col min="10242" max="10242" width="37" style="781" customWidth="1"/>
    <col min="10243" max="10243" width="8.85546875" style="781" customWidth="1"/>
    <col min="10244" max="10244" width="10.85546875" style="781" customWidth="1"/>
    <col min="10245" max="10245" width="11.42578125" style="781" customWidth="1"/>
    <col min="10246" max="10246" width="10.42578125" style="781" bestFit="1" customWidth="1"/>
    <col min="10247" max="10247" width="11.42578125" style="781" customWidth="1"/>
    <col min="10248" max="10248" width="7.7109375" style="781" customWidth="1"/>
    <col min="10249" max="10496" width="9.140625" style="781"/>
    <col min="10497" max="10497" width="9.28515625" style="781" bestFit="1" customWidth="1"/>
    <col min="10498" max="10498" width="37" style="781" customWidth="1"/>
    <col min="10499" max="10499" width="8.85546875" style="781" customWidth="1"/>
    <col min="10500" max="10500" width="10.85546875" style="781" customWidth="1"/>
    <col min="10501" max="10501" width="11.42578125" style="781" customWidth="1"/>
    <col min="10502" max="10502" width="10.42578125" style="781" bestFit="1" customWidth="1"/>
    <col min="10503" max="10503" width="11.42578125" style="781" customWidth="1"/>
    <col min="10504" max="10504" width="7.7109375" style="781" customWidth="1"/>
    <col min="10505" max="10752" width="9.140625" style="781"/>
    <col min="10753" max="10753" width="9.28515625" style="781" bestFit="1" customWidth="1"/>
    <col min="10754" max="10754" width="37" style="781" customWidth="1"/>
    <col min="10755" max="10755" width="8.85546875" style="781" customWidth="1"/>
    <col min="10756" max="10756" width="10.85546875" style="781" customWidth="1"/>
    <col min="10757" max="10757" width="11.42578125" style="781" customWidth="1"/>
    <col min="10758" max="10758" width="10.42578125" style="781" bestFit="1" customWidth="1"/>
    <col min="10759" max="10759" width="11.42578125" style="781" customWidth="1"/>
    <col min="10760" max="10760" width="7.7109375" style="781" customWidth="1"/>
    <col min="10761" max="11008" width="9.140625" style="781"/>
    <col min="11009" max="11009" width="9.28515625" style="781" bestFit="1" customWidth="1"/>
    <col min="11010" max="11010" width="37" style="781" customWidth="1"/>
    <col min="11011" max="11011" width="8.85546875" style="781" customWidth="1"/>
    <col min="11012" max="11012" width="10.85546875" style="781" customWidth="1"/>
    <col min="11013" max="11013" width="11.42578125" style="781" customWidth="1"/>
    <col min="11014" max="11014" width="10.42578125" style="781" bestFit="1" customWidth="1"/>
    <col min="11015" max="11015" width="11.42578125" style="781" customWidth="1"/>
    <col min="11016" max="11016" width="7.7109375" style="781" customWidth="1"/>
    <col min="11017" max="11264" width="9.140625" style="781"/>
    <col min="11265" max="11265" width="9.28515625" style="781" bestFit="1" customWidth="1"/>
    <col min="11266" max="11266" width="37" style="781" customWidth="1"/>
    <col min="11267" max="11267" width="8.85546875" style="781" customWidth="1"/>
    <col min="11268" max="11268" width="10.85546875" style="781" customWidth="1"/>
    <col min="11269" max="11269" width="11.42578125" style="781" customWidth="1"/>
    <col min="11270" max="11270" width="10.42578125" style="781" bestFit="1" customWidth="1"/>
    <col min="11271" max="11271" width="11.42578125" style="781" customWidth="1"/>
    <col min="11272" max="11272" width="7.7109375" style="781" customWidth="1"/>
    <col min="11273" max="11520" width="9.140625" style="781"/>
    <col min="11521" max="11521" width="9.28515625" style="781" bestFit="1" customWidth="1"/>
    <col min="11522" max="11522" width="37" style="781" customWidth="1"/>
    <col min="11523" max="11523" width="8.85546875" style="781" customWidth="1"/>
    <col min="11524" max="11524" width="10.85546875" style="781" customWidth="1"/>
    <col min="11525" max="11525" width="11.42578125" style="781" customWidth="1"/>
    <col min="11526" max="11526" width="10.42578125" style="781" bestFit="1" customWidth="1"/>
    <col min="11527" max="11527" width="11.42578125" style="781" customWidth="1"/>
    <col min="11528" max="11528" width="7.7109375" style="781" customWidth="1"/>
    <col min="11529" max="11776" width="9.140625" style="781"/>
    <col min="11777" max="11777" width="9.28515625" style="781" bestFit="1" customWidth="1"/>
    <col min="11778" max="11778" width="37" style="781" customWidth="1"/>
    <col min="11779" max="11779" width="8.85546875" style="781" customWidth="1"/>
    <col min="11780" max="11780" width="10.85546875" style="781" customWidth="1"/>
    <col min="11781" max="11781" width="11.42578125" style="781" customWidth="1"/>
    <col min="11782" max="11782" width="10.42578125" style="781" bestFit="1" customWidth="1"/>
    <col min="11783" max="11783" width="11.42578125" style="781" customWidth="1"/>
    <col min="11784" max="11784" width="7.7109375" style="781" customWidth="1"/>
    <col min="11785" max="12032" width="9.140625" style="781"/>
    <col min="12033" max="12033" width="9.28515625" style="781" bestFit="1" customWidth="1"/>
    <col min="12034" max="12034" width="37" style="781" customWidth="1"/>
    <col min="12035" max="12035" width="8.85546875" style="781" customWidth="1"/>
    <col min="12036" max="12036" width="10.85546875" style="781" customWidth="1"/>
    <col min="12037" max="12037" width="11.42578125" style="781" customWidth="1"/>
    <col min="12038" max="12038" width="10.42578125" style="781" bestFit="1" customWidth="1"/>
    <col min="12039" max="12039" width="11.42578125" style="781" customWidth="1"/>
    <col min="12040" max="12040" width="7.7109375" style="781" customWidth="1"/>
    <col min="12041" max="12288" width="9.140625" style="781"/>
    <col min="12289" max="12289" width="9.28515625" style="781" bestFit="1" customWidth="1"/>
    <col min="12290" max="12290" width="37" style="781" customWidth="1"/>
    <col min="12291" max="12291" width="8.85546875" style="781" customWidth="1"/>
    <col min="12292" max="12292" width="10.85546875" style="781" customWidth="1"/>
    <col min="12293" max="12293" width="11.42578125" style="781" customWidth="1"/>
    <col min="12294" max="12294" width="10.42578125" style="781" bestFit="1" customWidth="1"/>
    <col min="12295" max="12295" width="11.42578125" style="781" customWidth="1"/>
    <col min="12296" max="12296" width="7.7109375" style="781" customWidth="1"/>
    <col min="12297" max="12544" width="9.140625" style="781"/>
    <col min="12545" max="12545" width="9.28515625" style="781" bestFit="1" customWidth="1"/>
    <col min="12546" max="12546" width="37" style="781" customWidth="1"/>
    <col min="12547" max="12547" width="8.85546875" style="781" customWidth="1"/>
    <col min="12548" max="12548" width="10.85546875" style="781" customWidth="1"/>
    <col min="12549" max="12549" width="11.42578125" style="781" customWidth="1"/>
    <col min="12550" max="12550" width="10.42578125" style="781" bestFit="1" customWidth="1"/>
    <col min="12551" max="12551" width="11.42578125" style="781" customWidth="1"/>
    <col min="12552" max="12552" width="7.7109375" style="781" customWidth="1"/>
    <col min="12553" max="12800" width="9.140625" style="781"/>
    <col min="12801" max="12801" width="9.28515625" style="781" bestFit="1" customWidth="1"/>
    <col min="12802" max="12802" width="37" style="781" customWidth="1"/>
    <col min="12803" max="12803" width="8.85546875" style="781" customWidth="1"/>
    <col min="12804" max="12804" width="10.85546875" style="781" customWidth="1"/>
    <col min="12805" max="12805" width="11.42578125" style="781" customWidth="1"/>
    <col min="12806" max="12806" width="10.42578125" style="781" bestFit="1" customWidth="1"/>
    <col min="12807" max="12807" width="11.42578125" style="781" customWidth="1"/>
    <col min="12808" max="12808" width="7.7109375" style="781" customWidth="1"/>
    <col min="12809" max="13056" width="9.140625" style="781"/>
    <col min="13057" max="13057" width="9.28515625" style="781" bestFit="1" customWidth="1"/>
    <col min="13058" max="13058" width="37" style="781" customWidth="1"/>
    <col min="13059" max="13059" width="8.85546875" style="781" customWidth="1"/>
    <col min="13060" max="13060" width="10.85546875" style="781" customWidth="1"/>
    <col min="13061" max="13061" width="11.42578125" style="781" customWidth="1"/>
    <col min="13062" max="13062" width="10.42578125" style="781" bestFit="1" customWidth="1"/>
    <col min="13063" max="13063" width="11.42578125" style="781" customWidth="1"/>
    <col min="13064" max="13064" width="7.7109375" style="781" customWidth="1"/>
    <col min="13065" max="13312" width="9.140625" style="781"/>
    <col min="13313" max="13313" width="9.28515625" style="781" bestFit="1" customWidth="1"/>
    <col min="13314" max="13314" width="37" style="781" customWidth="1"/>
    <col min="13315" max="13315" width="8.85546875" style="781" customWidth="1"/>
    <col min="13316" max="13316" width="10.85546875" style="781" customWidth="1"/>
    <col min="13317" max="13317" width="11.42578125" style="781" customWidth="1"/>
    <col min="13318" max="13318" width="10.42578125" style="781" bestFit="1" customWidth="1"/>
    <col min="13319" max="13319" width="11.42578125" style="781" customWidth="1"/>
    <col min="13320" max="13320" width="7.7109375" style="781" customWidth="1"/>
    <col min="13321" max="13568" width="9.140625" style="781"/>
    <col min="13569" max="13569" width="9.28515625" style="781" bestFit="1" customWidth="1"/>
    <col min="13570" max="13570" width="37" style="781" customWidth="1"/>
    <col min="13571" max="13571" width="8.85546875" style="781" customWidth="1"/>
    <col min="13572" max="13572" width="10.85546875" style="781" customWidth="1"/>
    <col min="13573" max="13573" width="11.42578125" style="781" customWidth="1"/>
    <col min="13574" max="13574" width="10.42578125" style="781" bestFit="1" customWidth="1"/>
    <col min="13575" max="13575" width="11.42578125" style="781" customWidth="1"/>
    <col min="13576" max="13576" width="7.7109375" style="781" customWidth="1"/>
    <col min="13577" max="13824" width="9.140625" style="781"/>
    <col min="13825" max="13825" width="9.28515625" style="781" bestFit="1" customWidth="1"/>
    <col min="13826" max="13826" width="37" style="781" customWidth="1"/>
    <col min="13827" max="13827" width="8.85546875" style="781" customWidth="1"/>
    <col min="13828" max="13828" width="10.85546875" style="781" customWidth="1"/>
    <col min="13829" max="13829" width="11.42578125" style="781" customWidth="1"/>
    <col min="13830" max="13830" width="10.42578125" style="781" bestFit="1" customWidth="1"/>
    <col min="13831" max="13831" width="11.42578125" style="781" customWidth="1"/>
    <col min="13832" max="13832" width="7.7109375" style="781" customWidth="1"/>
    <col min="13833" max="14080" width="9.140625" style="781"/>
    <col min="14081" max="14081" width="9.28515625" style="781" bestFit="1" customWidth="1"/>
    <col min="14082" max="14082" width="37" style="781" customWidth="1"/>
    <col min="14083" max="14083" width="8.85546875" style="781" customWidth="1"/>
    <col min="14084" max="14084" width="10.85546875" style="781" customWidth="1"/>
    <col min="14085" max="14085" width="11.42578125" style="781" customWidth="1"/>
    <col min="14086" max="14086" width="10.42578125" style="781" bestFit="1" customWidth="1"/>
    <col min="14087" max="14087" width="11.42578125" style="781" customWidth="1"/>
    <col min="14088" max="14088" width="7.7109375" style="781" customWidth="1"/>
    <col min="14089" max="14336" width="9.140625" style="781"/>
    <col min="14337" max="14337" width="9.28515625" style="781" bestFit="1" customWidth="1"/>
    <col min="14338" max="14338" width="37" style="781" customWidth="1"/>
    <col min="14339" max="14339" width="8.85546875" style="781" customWidth="1"/>
    <col min="14340" max="14340" width="10.85546875" style="781" customWidth="1"/>
    <col min="14341" max="14341" width="11.42578125" style="781" customWidth="1"/>
    <col min="14342" max="14342" width="10.42578125" style="781" bestFit="1" customWidth="1"/>
    <col min="14343" max="14343" width="11.42578125" style="781" customWidth="1"/>
    <col min="14344" max="14344" width="7.7109375" style="781" customWidth="1"/>
    <col min="14345" max="14592" width="9.140625" style="781"/>
    <col min="14593" max="14593" width="9.28515625" style="781" bestFit="1" customWidth="1"/>
    <col min="14594" max="14594" width="37" style="781" customWidth="1"/>
    <col min="14595" max="14595" width="8.85546875" style="781" customWidth="1"/>
    <col min="14596" max="14596" width="10.85546875" style="781" customWidth="1"/>
    <col min="14597" max="14597" width="11.42578125" style="781" customWidth="1"/>
    <col min="14598" max="14598" width="10.42578125" style="781" bestFit="1" customWidth="1"/>
    <col min="14599" max="14599" width="11.42578125" style="781" customWidth="1"/>
    <col min="14600" max="14600" width="7.7109375" style="781" customWidth="1"/>
    <col min="14601" max="14848" width="9.140625" style="781"/>
    <col min="14849" max="14849" width="9.28515625" style="781" bestFit="1" customWidth="1"/>
    <col min="14850" max="14850" width="37" style="781" customWidth="1"/>
    <col min="14851" max="14851" width="8.85546875" style="781" customWidth="1"/>
    <col min="14852" max="14852" width="10.85546875" style="781" customWidth="1"/>
    <col min="14853" max="14853" width="11.42578125" style="781" customWidth="1"/>
    <col min="14854" max="14854" width="10.42578125" style="781" bestFit="1" customWidth="1"/>
    <col min="14855" max="14855" width="11.42578125" style="781" customWidth="1"/>
    <col min="14856" max="14856" width="7.7109375" style="781" customWidth="1"/>
    <col min="14857" max="15104" width="9.140625" style="781"/>
    <col min="15105" max="15105" width="9.28515625" style="781" bestFit="1" customWidth="1"/>
    <col min="15106" max="15106" width="37" style="781" customWidth="1"/>
    <col min="15107" max="15107" width="8.85546875" style="781" customWidth="1"/>
    <col min="15108" max="15108" width="10.85546875" style="781" customWidth="1"/>
    <col min="15109" max="15109" width="11.42578125" style="781" customWidth="1"/>
    <col min="15110" max="15110" width="10.42578125" style="781" bestFit="1" customWidth="1"/>
    <col min="15111" max="15111" width="11.42578125" style="781" customWidth="1"/>
    <col min="15112" max="15112" width="7.7109375" style="781" customWidth="1"/>
    <col min="15113" max="15360" width="9.140625" style="781"/>
    <col min="15361" max="15361" width="9.28515625" style="781" bestFit="1" customWidth="1"/>
    <col min="15362" max="15362" width="37" style="781" customWidth="1"/>
    <col min="15363" max="15363" width="8.85546875" style="781" customWidth="1"/>
    <col min="15364" max="15364" width="10.85546875" style="781" customWidth="1"/>
    <col min="15365" max="15365" width="11.42578125" style="781" customWidth="1"/>
    <col min="15366" max="15366" width="10.42578125" style="781" bestFit="1" customWidth="1"/>
    <col min="15367" max="15367" width="11.42578125" style="781" customWidth="1"/>
    <col min="15368" max="15368" width="7.7109375" style="781" customWidth="1"/>
    <col min="15369" max="15616" width="9.140625" style="781"/>
    <col min="15617" max="15617" width="9.28515625" style="781" bestFit="1" customWidth="1"/>
    <col min="15618" max="15618" width="37" style="781" customWidth="1"/>
    <col min="15619" max="15619" width="8.85546875" style="781" customWidth="1"/>
    <col min="15620" max="15620" width="10.85546875" style="781" customWidth="1"/>
    <col min="15621" max="15621" width="11.42578125" style="781" customWidth="1"/>
    <col min="15622" max="15622" width="10.42578125" style="781" bestFit="1" customWidth="1"/>
    <col min="15623" max="15623" width="11.42578125" style="781" customWidth="1"/>
    <col min="15624" max="15624" width="7.7109375" style="781" customWidth="1"/>
    <col min="15625" max="15872" width="9.140625" style="781"/>
    <col min="15873" max="15873" width="9.28515625" style="781" bestFit="1" customWidth="1"/>
    <col min="15874" max="15874" width="37" style="781" customWidth="1"/>
    <col min="15875" max="15875" width="8.85546875" style="781" customWidth="1"/>
    <col min="15876" max="15876" width="10.85546875" style="781" customWidth="1"/>
    <col min="15877" max="15877" width="11.42578125" style="781" customWidth="1"/>
    <col min="15878" max="15878" width="10.42578125" style="781" bestFit="1" customWidth="1"/>
    <col min="15879" max="15879" width="11.42578125" style="781" customWidth="1"/>
    <col min="15880" max="15880" width="7.7109375" style="781" customWidth="1"/>
    <col min="15881" max="16128" width="9.140625" style="781"/>
    <col min="16129" max="16129" width="9.28515625" style="781" bestFit="1" customWidth="1"/>
    <col min="16130" max="16130" width="37" style="781" customWidth="1"/>
    <col min="16131" max="16131" width="8.85546875" style="781" customWidth="1"/>
    <col min="16132" max="16132" width="10.85546875" style="781" customWidth="1"/>
    <col min="16133" max="16133" width="11.42578125" style="781" customWidth="1"/>
    <col min="16134" max="16134" width="10.42578125" style="781" bestFit="1" customWidth="1"/>
    <col min="16135" max="16135" width="11.42578125" style="781" customWidth="1"/>
    <col min="16136" max="16136" width="7.7109375" style="781" customWidth="1"/>
    <col min="16137" max="16384" width="9.140625" style="781"/>
  </cols>
  <sheetData>
    <row r="2" spans="1:14">
      <c r="A2" s="781" t="s">
        <v>50</v>
      </c>
      <c r="B2" s="362" t="s">
        <v>483</v>
      </c>
    </row>
    <row r="3" spans="1:14">
      <c r="B3" s="1011"/>
      <c r="C3" s="1011"/>
      <c r="D3" s="1011"/>
      <c r="E3" s="1011"/>
      <c r="F3" s="1011"/>
      <c r="G3" s="1011"/>
      <c r="H3" s="1011"/>
    </row>
    <row r="4" spans="1:14" ht="25.5" customHeight="1">
      <c r="B4" s="1017" t="s">
        <v>145</v>
      </c>
      <c r="C4" s="1018" t="s">
        <v>1088</v>
      </c>
      <c r="D4" s="1018"/>
      <c r="E4" s="1018" t="s">
        <v>1089</v>
      </c>
      <c r="F4" s="1018"/>
      <c r="G4" s="1018" t="s">
        <v>484</v>
      </c>
      <c r="H4" s="1018"/>
    </row>
    <row r="5" spans="1:14" ht="38.25">
      <c r="B5" s="1017"/>
      <c r="C5" s="385" t="s">
        <v>951</v>
      </c>
      <c r="D5" s="386" t="s">
        <v>485</v>
      </c>
      <c r="E5" s="385" t="s">
        <v>951</v>
      </c>
      <c r="F5" s="386" t="s">
        <v>485</v>
      </c>
      <c r="G5" s="385" t="s">
        <v>951</v>
      </c>
      <c r="H5" s="386" t="s">
        <v>486</v>
      </c>
    </row>
    <row r="6" spans="1:14" ht="25.5">
      <c r="B6" s="387" t="s">
        <v>487</v>
      </c>
      <c r="C6" s="388">
        <v>19385.766047672132</v>
      </c>
      <c r="D6" s="389">
        <f>C6/C$14</f>
        <v>0.12992636966018828</v>
      </c>
      <c r="E6" s="388">
        <v>18720.278695799119</v>
      </c>
      <c r="F6" s="389">
        <f>E6/E$14</f>
        <v>0.15010685784574807</v>
      </c>
      <c r="G6" s="388">
        <f>E6-C6</f>
        <v>-665.48735187301281</v>
      </c>
      <c r="H6" s="389">
        <f>G6/C6</f>
        <v>-3.4328658988068486E-2</v>
      </c>
    </row>
    <row r="7" spans="1:14">
      <c r="B7" s="387" t="s">
        <v>488</v>
      </c>
      <c r="C7" s="388">
        <v>34818.397402004797</v>
      </c>
      <c r="D7" s="389">
        <f t="shared" ref="D7:D13" si="0">C7/C$14</f>
        <v>0.23335822586033123</v>
      </c>
      <c r="E7" s="388">
        <v>20112.729150851632</v>
      </c>
      <c r="F7" s="389">
        <f t="shared" ref="F7:F13" si="1">E7/E$14</f>
        <v>0.16127209560263672</v>
      </c>
      <c r="G7" s="388">
        <f t="shared" ref="G7:G13" si="2">E7-C7</f>
        <v>-14705.668251153165</v>
      </c>
      <c r="H7" s="389">
        <f t="shared" ref="H7:H13" si="3">G7/C7</f>
        <v>-0.42235339212672757</v>
      </c>
    </row>
    <row r="8" spans="1:14">
      <c r="B8" s="387" t="s">
        <v>489</v>
      </c>
      <c r="C8" s="388">
        <v>1241.6027531744066</v>
      </c>
      <c r="D8" s="389">
        <f t="shared" si="0"/>
        <v>8.3214115905116161E-3</v>
      </c>
      <c r="E8" s="388">
        <v>1428.2215082646292</v>
      </c>
      <c r="F8" s="389">
        <f t="shared" si="1"/>
        <v>1.1452064704647125E-2</v>
      </c>
      <c r="G8" s="388">
        <f t="shared" si="2"/>
        <v>186.61875509022252</v>
      </c>
      <c r="H8" s="389">
        <f t="shared" si="3"/>
        <v>0.15030472074348597</v>
      </c>
    </row>
    <row r="9" spans="1:14" ht="38.25">
      <c r="B9" s="387" t="s">
        <v>490</v>
      </c>
      <c r="C9" s="388">
        <v>107.31472915499999</v>
      </c>
      <c r="D9" s="389">
        <f t="shared" si="0"/>
        <v>7.1923973166125197E-4</v>
      </c>
      <c r="E9" s="388">
        <v>155.62108853665001</v>
      </c>
      <c r="F9" s="389">
        <f t="shared" si="1"/>
        <v>1.2478335923499632E-3</v>
      </c>
      <c r="G9" s="388">
        <f t="shared" si="2"/>
        <v>48.306359381650012</v>
      </c>
      <c r="H9" s="389">
        <f t="shared" si="3"/>
        <v>0.45013727157507649</v>
      </c>
    </row>
    <row r="10" spans="1:14" ht="25.5">
      <c r="B10" s="387" t="s">
        <v>491</v>
      </c>
      <c r="C10" s="388">
        <v>66030.600084049714</v>
      </c>
      <c r="D10" s="389">
        <f t="shared" si="0"/>
        <v>0.44254718303662255</v>
      </c>
      <c r="E10" s="388">
        <v>52451.437201008179</v>
      </c>
      <c r="F10" s="389">
        <f t="shared" si="1"/>
        <v>0.42057709480060845</v>
      </c>
      <c r="G10" s="388">
        <f t="shared" si="2"/>
        <v>-13579.162883041536</v>
      </c>
      <c r="H10" s="389">
        <f t="shared" si="3"/>
        <v>-0.20564954529803986</v>
      </c>
    </row>
    <row r="11" spans="1:14">
      <c r="B11" s="387" t="s">
        <v>492</v>
      </c>
      <c r="C11" s="388">
        <v>7812.8308364733239</v>
      </c>
      <c r="D11" s="389">
        <f t="shared" si="0"/>
        <v>5.2362787462507561E-2</v>
      </c>
      <c r="E11" s="388">
        <v>9187.1373273301579</v>
      </c>
      <c r="F11" s="389">
        <f t="shared" si="1"/>
        <v>7.3666227902492554E-2</v>
      </c>
      <c r="G11" s="388">
        <f t="shared" si="2"/>
        <v>1374.306490856834</v>
      </c>
      <c r="H11" s="389">
        <f t="shared" si="3"/>
        <v>0.17590378182016156</v>
      </c>
    </row>
    <row r="12" spans="1:14">
      <c r="B12" s="387" t="s">
        <v>493</v>
      </c>
      <c r="C12" s="388">
        <v>5705.8907580167161</v>
      </c>
      <c r="D12" s="389">
        <f t="shared" si="0"/>
        <v>3.8241752739802279E-2</v>
      </c>
      <c r="E12" s="388">
        <v>6903.2484699709876</v>
      </c>
      <c r="F12" s="389">
        <f t="shared" si="1"/>
        <v>5.535307212003978E-2</v>
      </c>
      <c r="G12" s="388">
        <f t="shared" si="2"/>
        <v>1197.3577119542715</v>
      </c>
      <c r="H12" s="389">
        <f t="shared" si="3"/>
        <v>0.20984588782601502</v>
      </c>
      <c r="N12" s="898"/>
    </row>
    <row r="13" spans="1:14">
      <c r="B13" s="387" t="s">
        <v>494</v>
      </c>
      <c r="C13" s="388">
        <v>14103.38293071091</v>
      </c>
      <c r="D13" s="389">
        <f t="shared" si="0"/>
        <v>9.4523029918375204E-2</v>
      </c>
      <c r="E13" s="388">
        <f>E14-E6-E7-E8-E9-E10-E11-E12</f>
        <v>15754.340769996657</v>
      </c>
      <c r="F13" s="389">
        <f t="shared" si="1"/>
        <v>0.12632475343147731</v>
      </c>
      <c r="G13" s="388">
        <f t="shared" si="2"/>
        <v>1650.9578392857475</v>
      </c>
      <c r="H13" s="389">
        <f t="shared" si="3"/>
        <v>0.11706112266800144</v>
      </c>
    </row>
    <row r="14" spans="1:14" ht="13.5">
      <c r="B14" s="390" t="s">
        <v>132</v>
      </c>
      <c r="C14" s="391">
        <v>149205.78554125701</v>
      </c>
      <c r="D14" s="392">
        <f>C14/C$14</f>
        <v>1</v>
      </c>
      <c r="E14" s="391">
        <v>124713.01421175801</v>
      </c>
      <c r="F14" s="392">
        <f>E14/E$14</f>
        <v>1</v>
      </c>
      <c r="G14" s="391">
        <f>E14-C14</f>
        <v>-24492.771329498995</v>
      </c>
      <c r="H14" s="392">
        <f>G14/C14</f>
        <v>-0.16415430032186307</v>
      </c>
      <c r="I14" s="393"/>
    </row>
    <row r="15" spans="1:14">
      <c r="B15" s="394" t="s">
        <v>831</v>
      </c>
      <c r="C15" s="395"/>
      <c r="D15" s="367"/>
      <c r="E15" s="367"/>
      <c r="F15" s="367"/>
      <c r="G15" s="367"/>
      <c r="H15" s="367"/>
      <c r="I15" s="367"/>
    </row>
    <row r="16" spans="1:14">
      <c r="B16" s="384" t="s">
        <v>77</v>
      </c>
      <c r="C16" s="367"/>
      <c r="D16" s="367"/>
      <c r="E16" s="367"/>
      <c r="G16" s="367"/>
      <c r="H16" s="396"/>
    </row>
    <row r="17" spans="2:5">
      <c r="C17" s="367"/>
      <c r="D17" s="367"/>
      <c r="E17" s="367"/>
    </row>
    <row r="18" spans="2:5">
      <c r="B18" s="731" t="s">
        <v>10</v>
      </c>
      <c r="E18" s="367"/>
    </row>
  </sheetData>
  <mergeCells count="5">
    <mergeCell ref="B3:H3"/>
    <mergeCell ref="B4:B5"/>
    <mergeCell ref="C4:D4"/>
    <mergeCell ref="E4:F4"/>
    <mergeCell ref="G4:H4"/>
  </mergeCells>
  <hyperlinks>
    <hyperlink ref="B18" location="Содержание!B137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5"/>
  <sheetViews>
    <sheetView zoomScaleNormal="100" zoomScaleSheetLayoutView="100" workbookViewId="0">
      <selection activeCell="B33" sqref="B33"/>
    </sheetView>
  </sheetViews>
  <sheetFormatPr defaultColWidth="8" defaultRowHeight="12.75"/>
  <cols>
    <col min="1" max="1" width="9.28515625" style="781" bestFit="1" customWidth="1"/>
    <col min="2" max="2" width="36.42578125" style="781" customWidth="1"/>
    <col min="3" max="3" width="8.7109375" style="781" customWidth="1"/>
    <col min="4" max="8" width="8.140625" style="781" customWidth="1"/>
    <col min="9" max="9" width="7.85546875" style="781" customWidth="1"/>
    <col min="10" max="256" width="8" style="781"/>
    <col min="257" max="257" width="9.28515625" style="781" bestFit="1" customWidth="1"/>
    <col min="258" max="258" width="32.7109375" style="781" customWidth="1"/>
    <col min="259" max="259" width="8.7109375" style="781" customWidth="1"/>
    <col min="260" max="264" width="8.140625" style="781" customWidth="1"/>
    <col min="265" max="265" width="7.85546875" style="781" customWidth="1"/>
    <col min="266" max="512" width="8" style="781"/>
    <col min="513" max="513" width="9.28515625" style="781" bestFit="1" customWidth="1"/>
    <col min="514" max="514" width="32.7109375" style="781" customWidth="1"/>
    <col min="515" max="515" width="8.7109375" style="781" customWidth="1"/>
    <col min="516" max="520" width="8.140625" style="781" customWidth="1"/>
    <col min="521" max="521" width="7.85546875" style="781" customWidth="1"/>
    <col min="522" max="768" width="8" style="781"/>
    <col min="769" max="769" width="9.28515625" style="781" bestFit="1" customWidth="1"/>
    <col min="770" max="770" width="32.7109375" style="781" customWidth="1"/>
    <col min="771" max="771" width="8.7109375" style="781" customWidth="1"/>
    <col min="772" max="776" width="8.140625" style="781" customWidth="1"/>
    <col min="777" max="777" width="7.85546875" style="781" customWidth="1"/>
    <col min="778" max="1024" width="8" style="781"/>
    <col min="1025" max="1025" width="9.28515625" style="781" bestFit="1" customWidth="1"/>
    <col min="1026" max="1026" width="32.7109375" style="781" customWidth="1"/>
    <col min="1027" max="1027" width="8.7109375" style="781" customWidth="1"/>
    <col min="1028" max="1032" width="8.140625" style="781" customWidth="1"/>
    <col min="1033" max="1033" width="7.85546875" style="781" customWidth="1"/>
    <col min="1034" max="1280" width="8" style="781"/>
    <col min="1281" max="1281" width="9.28515625" style="781" bestFit="1" customWidth="1"/>
    <col min="1282" max="1282" width="32.7109375" style="781" customWidth="1"/>
    <col min="1283" max="1283" width="8.7109375" style="781" customWidth="1"/>
    <col min="1284" max="1288" width="8.140625" style="781" customWidth="1"/>
    <col min="1289" max="1289" width="7.85546875" style="781" customWidth="1"/>
    <col min="1290" max="1536" width="8" style="781"/>
    <col min="1537" max="1537" width="9.28515625" style="781" bestFit="1" customWidth="1"/>
    <col min="1538" max="1538" width="32.7109375" style="781" customWidth="1"/>
    <col min="1539" max="1539" width="8.7109375" style="781" customWidth="1"/>
    <col min="1540" max="1544" width="8.140625" style="781" customWidth="1"/>
    <col min="1545" max="1545" width="7.85546875" style="781" customWidth="1"/>
    <col min="1546" max="1792" width="8" style="781"/>
    <col min="1793" max="1793" width="9.28515625" style="781" bestFit="1" customWidth="1"/>
    <col min="1794" max="1794" width="32.7109375" style="781" customWidth="1"/>
    <col min="1795" max="1795" width="8.7109375" style="781" customWidth="1"/>
    <col min="1796" max="1800" width="8.140625" style="781" customWidth="1"/>
    <col min="1801" max="1801" width="7.85546875" style="781" customWidth="1"/>
    <col min="1802" max="2048" width="8" style="781"/>
    <col min="2049" max="2049" width="9.28515625" style="781" bestFit="1" customWidth="1"/>
    <col min="2050" max="2050" width="32.7109375" style="781" customWidth="1"/>
    <col min="2051" max="2051" width="8.7109375" style="781" customWidth="1"/>
    <col min="2052" max="2056" width="8.140625" style="781" customWidth="1"/>
    <col min="2057" max="2057" width="7.85546875" style="781" customWidth="1"/>
    <col min="2058" max="2304" width="8" style="781"/>
    <col min="2305" max="2305" width="9.28515625" style="781" bestFit="1" customWidth="1"/>
    <col min="2306" max="2306" width="32.7109375" style="781" customWidth="1"/>
    <col min="2307" max="2307" width="8.7109375" style="781" customWidth="1"/>
    <col min="2308" max="2312" width="8.140625" style="781" customWidth="1"/>
    <col min="2313" max="2313" width="7.85546875" style="781" customWidth="1"/>
    <col min="2314" max="2560" width="8" style="781"/>
    <col min="2561" max="2561" width="9.28515625" style="781" bestFit="1" customWidth="1"/>
    <col min="2562" max="2562" width="32.7109375" style="781" customWidth="1"/>
    <col min="2563" max="2563" width="8.7109375" style="781" customWidth="1"/>
    <col min="2564" max="2568" width="8.140625" style="781" customWidth="1"/>
    <col min="2569" max="2569" width="7.85546875" style="781" customWidth="1"/>
    <col min="2570" max="2816" width="8" style="781"/>
    <col min="2817" max="2817" width="9.28515625" style="781" bestFit="1" customWidth="1"/>
    <col min="2818" max="2818" width="32.7109375" style="781" customWidth="1"/>
    <col min="2819" max="2819" width="8.7109375" style="781" customWidth="1"/>
    <col min="2820" max="2824" width="8.140625" style="781" customWidth="1"/>
    <col min="2825" max="2825" width="7.85546875" style="781" customWidth="1"/>
    <col min="2826" max="3072" width="8" style="781"/>
    <col min="3073" max="3073" width="9.28515625" style="781" bestFit="1" customWidth="1"/>
    <col min="3074" max="3074" width="32.7109375" style="781" customWidth="1"/>
    <col min="3075" max="3075" width="8.7109375" style="781" customWidth="1"/>
    <col min="3076" max="3080" width="8.140625" style="781" customWidth="1"/>
    <col min="3081" max="3081" width="7.85546875" style="781" customWidth="1"/>
    <col min="3082" max="3328" width="8" style="781"/>
    <col min="3329" max="3329" width="9.28515625" style="781" bestFit="1" customWidth="1"/>
    <col min="3330" max="3330" width="32.7109375" style="781" customWidth="1"/>
    <col min="3331" max="3331" width="8.7109375" style="781" customWidth="1"/>
    <col min="3332" max="3336" width="8.140625" style="781" customWidth="1"/>
    <col min="3337" max="3337" width="7.85546875" style="781" customWidth="1"/>
    <col min="3338" max="3584" width="8" style="781"/>
    <col min="3585" max="3585" width="9.28515625" style="781" bestFit="1" customWidth="1"/>
    <col min="3586" max="3586" width="32.7109375" style="781" customWidth="1"/>
    <col min="3587" max="3587" width="8.7109375" style="781" customWidth="1"/>
    <col min="3588" max="3592" width="8.140625" style="781" customWidth="1"/>
    <col min="3593" max="3593" width="7.85546875" style="781" customWidth="1"/>
    <col min="3594" max="3840" width="8" style="781"/>
    <col min="3841" max="3841" width="9.28515625" style="781" bestFit="1" customWidth="1"/>
    <col min="3842" max="3842" width="32.7109375" style="781" customWidth="1"/>
    <col min="3843" max="3843" width="8.7109375" style="781" customWidth="1"/>
    <col min="3844" max="3848" width="8.140625" style="781" customWidth="1"/>
    <col min="3849" max="3849" width="7.85546875" style="781" customWidth="1"/>
    <col min="3850" max="4096" width="8" style="781"/>
    <col min="4097" max="4097" width="9.28515625" style="781" bestFit="1" customWidth="1"/>
    <col min="4098" max="4098" width="32.7109375" style="781" customWidth="1"/>
    <col min="4099" max="4099" width="8.7109375" style="781" customWidth="1"/>
    <col min="4100" max="4104" width="8.140625" style="781" customWidth="1"/>
    <col min="4105" max="4105" width="7.85546875" style="781" customWidth="1"/>
    <col min="4106" max="4352" width="8" style="781"/>
    <col min="4353" max="4353" width="9.28515625" style="781" bestFit="1" customWidth="1"/>
    <col min="4354" max="4354" width="32.7109375" style="781" customWidth="1"/>
    <col min="4355" max="4355" width="8.7109375" style="781" customWidth="1"/>
    <col min="4356" max="4360" width="8.140625" style="781" customWidth="1"/>
    <col min="4361" max="4361" width="7.85546875" style="781" customWidth="1"/>
    <col min="4362" max="4608" width="8" style="781"/>
    <col min="4609" max="4609" width="9.28515625" style="781" bestFit="1" customWidth="1"/>
    <col min="4610" max="4610" width="32.7109375" style="781" customWidth="1"/>
    <col min="4611" max="4611" width="8.7109375" style="781" customWidth="1"/>
    <col min="4612" max="4616" width="8.140625" style="781" customWidth="1"/>
    <col min="4617" max="4617" width="7.85546875" style="781" customWidth="1"/>
    <col min="4618" max="4864" width="8" style="781"/>
    <col min="4865" max="4865" width="9.28515625" style="781" bestFit="1" customWidth="1"/>
    <col min="4866" max="4866" width="32.7109375" style="781" customWidth="1"/>
    <col min="4867" max="4867" width="8.7109375" style="781" customWidth="1"/>
    <col min="4868" max="4872" width="8.140625" style="781" customWidth="1"/>
    <col min="4873" max="4873" width="7.85546875" style="781" customWidth="1"/>
    <col min="4874" max="5120" width="8" style="781"/>
    <col min="5121" max="5121" width="9.28515625" style="781" bestFit="1" customWidth="1"/>
    <col min="5122" max="5122" width="32.7109375" style="781" customWidth="1"/>
    <col min="5123" max="5123" width="8.7109375" style="781" customWidth="1"/>
    <col min="5124" max="5128" width="8.140625" style="781" customWidth="1"/>
    <col min="5129" max="5129" width="7.85546875" style="781" customWidth="1"/>
    <col min="5130" max="5376" width="8" style="781"/>
    <col min="5377" max="5377" width="9.28515625" style="781" bestFit="1" customWidth="1"/>
    <col min="5378" max="5378" width="32.7109375" style="781" customWidth="1"/>
    <col min="5379" max="5379" width="8.7109375" style="781" customWidth="1"/>
    <col min="5380" max="5384" width="8.140625" style="781" customWidth="1"/>
    <col min="5385" max="5385" width="7.85546875" style="781" customWidth="1"/>
    <col min="5386" max="5632" width="8" style="781"/>
    <col min="5633" max="5633" width="9.28515625" style="781" bestFit="1" customWidth="1"/>
    <col min="5634" max="5634" width="32.7109375" style="781" customWidth="1"/>
    <col min="5635" max="5635" width="8.7109375" style="781" customWidth="1"/>
    <col min="5636" max="5640" width="8.140625" style="781" customWidth="1"/>
    <col min="5641" max="5641" width="7.85546875" style="781" customWidth="1"/>
    <col min="5642" max="5888" width="8" style="781"/>
    <col min="5889" max="5889" width="9.28515625" style="781" bestFit="1" customWidth="1"/>
    <col min="5890" max="5890" width="32.7109375" style="781" customWidth="1"/>
    <col min="5891" max="5891" width="8.7109375" style="781" customWidth="1"/>
    <col min="5892" max="5896" width="8.140625" style="781" customWidth="1"/>
    <col min="5897" max="5897" width="7.85546875" style="781" customWidth="1"/>
    <col min="5898" max="6144" width="8" style="781"/>
    <col min="6145" max="6145" width="9.28515625" style="781" bestFit="1" customWidth="1"/>
    <col min="6146" max="6146" width="32.7109375" style="781" customWidth="1"/>
    <col min="6147" max="6147" width="8.7109375" style="781" customWidth="1"/>
    <col min="6148" max="6152" width="8.140625" style="781" customWidth="1"/>
    <col min="6153" max="6153" width="7.85546875" style="781" customWidth="1"/>
    <col min="6154" max="6400" width="8" style="781"/>
    <col min="6401" max="6401" width="9.28515625" style="781" bestFit="1" customWidth="1"/>
    <col min="6402" max="6402" width="32.7109375" style="781" customWidth="1"/>
    <col min="6403" max="6403" width="8.7109375" style="781" customWidth="1"/>
    <col min="6404" max="6408" width="8.140625" style="781" customWidth="1"/>
    <col min="6409" max="6409" width="7.85546875" style="781" customWidth="1"/>
    <col min="6410" max="6656" width="8" style="781"/>
    <col min="6657" max="6657" width="9.28515625" style="781" bestFit="1" customWidth="1"/>
    <col min="6658" max="6658" width="32.7109375" style="781" customWidth="1"/>
    <col min="6659" max="6659" width="8.7109375" style="781" customWidth="1"/>
    <col min="6660" max="6664" width="8.140625" style="781" customWidth="1"/>
    <col min="6665" max="6665" width="7.85546875" style="781" customWidth="1"/>
    <col min="6666" max="6912" width="8" style="781"/>
    <col min="6913" max="6913" width="9.28515625" style="781" bestFit="1" customWidth="1"/>
    <col min="6914" max="6914" width="32.7109375" style="781" customWidth="1"/>
    <col min="6915" max="6915" width="8.7109375" style="781" customWidth="1"/>
    <col min="6916" max="6920" width="8.140625" style="781" customWidth="1"/>
    <col min="6921" max="6921" width="7.85546875" style="781" customWidth="1"/>
    <col min="6922" max="7168" width="8" style="781"/>
    <col min="7169" max="7169" width="9.28515625" style="781" bestFit="1" customWidth="1"/>
    <col min="7170" max="7170" width="32.7109375" style="781" customWidth="1"/>
    <col min="7171" max="7171" width="8.7109375" style="781" customWidth="1"/>
    <col min="7172" max="7176" width="8.140625" style="781" customWidth="1"/>
    <col min="7177" max="7177" width="7.85546875" style="781" customWidth="1"/>
    <col min="7178" max="7424" width="8" style="781"/>
    <col min="7425" max="7425" width="9.28515625" style="781" bestFit="1" customWidth="1"/>
    <col min="7426" max="7426" width="32.7109375" style="781" customWidth="1"/>
    <col min="7427" max="7427" width="8.7109375" style="781" customWidth="1"/>
    <col min="7428" max="7432" width="8.140625" style="781" customWidth="1"/>
    <col min="7433" max="7433" width="7.85546875" style="781" customWidth="1"/>
    <col min="7434" max="7680" width="8" style="781"/>
    <col min="7681" max="7681" width="9.28515625" style="781" bestFit="1" customWidth="1"/>
    <col min="7682" max="7682" width="32.7109375" style="781" customWidth="1"/>
    <col min="7683" max="7683" width="8.7109375" style="781" customWidth="1"/>
    <col min="7684" max="7688" width="8.140625" style="781" customWidth="1"/>
    <col min="7689" max="7689" width="7.85546875" style="781" customWidth="1"/>
    <col min="7690" max="7936" width="8" style="781"/>
    <col min="7937" max="7937" width="9.28515625" style="781" bestFit="1" customWidth="1"/>
    <col min="7938" max="7938" width="32.7109375" style="781" customWidth="1"/>
    <col min="7939" max="7939" width="8.7109375" style="781" customWidth="1"/>
    <col min="7940" max="7944" width="8.140625" style="781" customWidth="1"/>
    <col min="7945" max="7945" width="7.85546875" style="781" customWidth="1"/>
    <col min="7946" max="8192" width="8" style="781"/>
    <col min="8193" max="8193" width="9.28515625" style="781" bestFit="1" customWidth="1"/>
    <col min="8194" max="8194" width="32.7109375" style="781" customWidth="1"/>
    <col min="8195" max="8195" width="8.7109375" style="781" customWidth="1"/>
    <col min="8196" max="8200" width="8.140625" style="781" customWidth="1"/>
    <col min="8201" max="8201" width="7.85546875" style="781" customWidth="1"/>
    <col min="8202" max="8448" width="8" style="781"/>
    <col min="8449" max="8449" width="9.28515625" style="781" bestFit="1" customWidth="1"/>
    <col min="8450" max="8450" width="32.7109375" style="781" customWidth="1"/>
    <col min="8451" max="8451" width="8.7109375" style="781" customWidth="1"/>
    <col min="8452" max="8456" width="8.140625" style="781" customWidth="1"/>
    <col min="8457" max="8457" width="7.85546875" style="781" customWidth="1"/>
    <col min="8458" max="8704" width="8" style="781"/>
    <col min="8705" max="8705" width="9.28515625" style="781" bestFit="1" customWidth="1"/>
    <col min="8706" max="8706" width="32.7109375" style="781" customWidth="1"/>
    <col min="8707" max="8707" width="8.7109375" style="781" customWidth="1"/>
    <col min="8708" max="8712" width="8.140625" style="781" customWidth="1"/>
    <col min="8713" max="8713" width="7.85546875" style="781" customWidth="1"/>
    <col min="8714" max="8960" width="8" style="781"/>
    <col min="8961" max="8961" width="9.28515625" style="781" bestFit="1" customWidth="1"/>
    <col min="8962" max="8962" width="32.7109375" style="781" customWidth="1"/>
    <col min="8963" max="8963" width="8.7109375" style="781" customWidth="1"/>
    <col min="8964" max="8968" width="8.140625" style="781" customWidth="1"/>
    <col min="8969" max="8969" width="7.85546875" style="781" customWidth="1"/>
    <col min="8970" max="9216" width="8" style="781"/>
    <col min="9217" max="9217" width="9.28515625" style="781" bestFit="1" customWidth="1"/>
    <col min="9218" max="9218" width="32.7109375" style="781" customWidth="1"/>
    <col min="9219" max="9219" width="8.7109375" style="781" customWidth="1"/>
    <col min="9220" max="9224" width="8.140625" style="781" customWidth="1"/>
    <col min="9225" max="9225" width="7.85546875" style="781" customWidth="1"/>
    <col min="9226" max="9472" width="8" style="781"/>
    <col min="9473" max="9473" width="9.28515625" style="781" bestFit="1" customWidth="1"/>
    <col min="9474" max="9474" width="32.7109375" style="781" customWidth="1"/>
    <col min="9475" max="9475" width="8.7109375" style="781" customWidth="1"/>
    <col min="9476" max="9480" width="8.140625" style="781" customWidth="1"/>
    <col min="9481" max="9481" width="7.85546875" style="781" customWidth="1"/>
    <col min="9482" max="9728" width="8" style="781"/>
    <col min="9729" max="9729" width="9.28515625" style="781" bestFit="1" customWidth="1"/>
    <col min="9730" max="9730" width="32.7109375" style="781" customWidth="1"/>
    <col min="9731" max="9731" width="8.7109375" style="781" customWidth="1"/>
    <col min="9732" max="9736" width="8.140625" style="781" customWidth="1"/>
    <col min="9737" max="9737" width="7.85546875" style="781" customWidth="1"/>
    <col min="9738" max="9984" width="8" style="781"/>
    <col min="9985" max="9985" width="9.28515625" style="781" bestFit="1" customWidth="1"/>
    <col min="9986" max="9986" width="32.7109375" style="781" customWidth="1"/>
    <col min="9987" max="9987" width="8.7109375" style="781" customWidth="1"/>
    <col min="9988" max="9992" width="8.140625" style="781" customWidth="1"/>
    <col min="9993" max="9993" width="7.85546875" style="781" customWidth="1"/>
    <col min="9994" max="10240" width="8" style="781"/>
    <col min="10241" max="10241" width="9.28515625" style="781" bestFit="1" customWidth="1"/>
    <col min="10242" max="10242" width="32.7109375" style="781" customWidth="1"/>
    <col min="10243" max="10243" width="8.7109375" style="781" customWidth="1"/>
    <col min="10244" max="10248" width="8.140625" style="781" customWidth="1"/>
    <col min="10249" max="10249" width="7.85546875" style="781" customWidth="1"/>
    <col min="10250" max="10496" width="8" style="781"/>
    <col min="10497" max="10497" width="9.28515625" style="781" bestFit="1" customWidth="1"/>
    <col min="10498" max="10498" width="32.7109375" style="781" customWidth="1"/>
    <col min="10499" max="10499" width="8.7109375" style="781" customWidth="1"/>
    <col min="10500" max="10504" width="8.140625" style="781" customWidth="1"/>
    <col min="10505" max="10505" width="7.85546875" style="781" customWidth="1"/>
    <col min="10506" max="10752" width="8" style="781"/>
    <col min="10753" max="10753" width="9.28515625" style="781" bestFit="1" customWidth="1"/>
    <col min="10754" max="10754" width="32.7109375" style="781" customWidth="1"/>
    <col min="10755" max="10755" width="8.7109375" style="781" customWidth="1"/>
    <col min="10756" max="10760" width="8.140625" style="781" customWidth="1"/>
    <col min="10761" max="10761" width="7.85546875" style="781" customWidth="1"/>
    <col min="10762" max="11008" width="8" style="781"/>
    <col min="11009" max="11009" width="9.28515625" style="781" bestFit="1" customWidth="1"/>
    <col min="11010" max="11010" width="32.7109375" style="781" customWidth="1"/>
    <col min="11011" max="11011" width="8.7109375" style="781" customWidth="1"/>
    <col min="11012" max="11016" width="8.140625" style="781" customWidth="1"/>
    <col min="11017" max="11017" width="7.85546875" style="781" customWidth="1"/>
    <col min="11018" max="11264" width="8" style="781"/>
    <col min="11265" max="11265" width="9.28515625" style="781" bestFit="1" customWidth="1"/>
    <col min="11266" max="11266" width="32.7109375" style="781" customWidth="1"/>
    <col min="11267" max="11267" width="8.7109375" style="781" customWidth="1"/>
    <col min="11268" max="11272" width="8.140625" style="781" customWidth="1"/>
    <col min="11273" max="11273" width="7.85546875" style="781" customWidth="1"/>
    <col min="11274" max="11520" width="8" style="781"/>
    <col min="11521" max="11521" width="9.28515625" style="781" bestFit="1" customWidth="1"/>
    <col min="11522" max="11522" width="32.7109375" style="781" customWidth="1"/>
    <col min="11523" max="11523" width="8.7109375" style="781" customWidth="1"/>
    <col min="11524" max="11528" width="8.140625" style="781" customWidth="1"/>
    <col min="11529" max="11529" width="7.85546875" style="781" customWidth="1"/>
    <col min="11530" max="11776" width="8" style="781"/>
    <col min="11777" max="11777" width="9.28515625" style="781" bestFit="1" customWidth="1"/>
    <col min="11778" max="11778" width="32.7109375" style="781" customWidth="1"/>
    <col min="11779" max="11779" width="8.7109375" style="781" customWidth="1"/>
    <col min="11780" max="11784" width="8.140625" style="781" customWidth="1"/>
    <col min="11785" max="11785" width="7.85546875" style="781" customWidth="1"/>
    <col min="11786" max="12032" width="8" style="781"/>
    <col min="12033" max="12033" width="9.28515625" style="781" bestFit="1" customWidth="1"/>
    <col min="12034" max="12034" width="32.7109375" style="781" customWidth="1"/>
    <col min="12035" max="12035" width="8.7109375" style="781" customWidth="1"/>
    <col min="12036" max="12040" width="8.140625" style="781" customWidth="1"/>
    <col min="12041" max="12041" width="7.85546875" style="781" customWidth="1"/>
    <col min="12042" max="12288" width="8" style="781"/>
    <col min="12289" max="12289" width="9.28515625" style="781" bestFit="1" customWidth="1"/>
    <col min="12290" max="12290" width="32.7109375" style="781" customWidth="1"/>
    <col min="12291" max="12291" width="8.7109375" style="781" customWidth="1"/>
    <col min="12292" max="12296" width="8.140625" style="781" customWidth="1"/>
    <col min="12297" max="12297" width="7.85546875" style="781" customWidth="1"/>
    <col min="12298" max="12544" width="8" style="781"/>
    <col min="12545" max="12545" width="9.28515625" style="781" bestFit="1" customWidth="1"/>
    <col min="12546" max="12546" width="32.7109375" style="781" customWidth="1"/>
    <col min="12547" max="12547" width="8.7109375" style="781" customWidth="1"/>
    <col min="12548" max="12552" width="8.140625" style="781" customWidth="1"/>
    <col min="12553" max="12553" width="7.85546875" style="781" customWidth="1"/>
    <col min="12554" max="12800" width="8" style="781"/>
    <col min="12801" max="12801" width="9.28515625" style="781" bestFit="1" customWidth="1"/>
    <col min="12802" max="12802" width="32.7109375" style="781" customWidth="1"/>
    <col min="12803" max="12803" width="8.7109375" style="781" customWidth="1"/>
    <col min="12804" max="12808" width="8.140625" style="781" customWidth="1"/>
    <col min="12809" max="12809" width="7.85546875" style="781" customWidth="1"/>
    <col min="12810" max="13056" width="8" style="781"/>
    <col min="13057" max="13057" width="9.28515625" style="781" bestFit="1" customWidth="1"/>
    <col min="13058" max="13058" width="32.7109375" style="781" customWidth="1"/>
    <col min="13059" max="13059" width="8.7109375" style="781" customWidth="1"/>
    <col min="13060" max="13064" width="8.140625" style="781" customWidth="1"/>
    <col min="13065" max="13065" width="7.85546875" style="781" customWidth="1"/>
    <col min="13066" max="13312" width="8" style="781"/>
    <col min="13313" max="13313" width="9.28515625" style="781" bestFit="1" customWidth="1"/>
    <col min="13314" max="13314" width="32.7109375" style="781" customWidth="1"/>
    <col min="13315" max="13315" width="8.7109375" style="781" customWidth="1"/>
    <col min="13316" max="13320" width="8.140625" style="781" customWidth="1"/>
    <col min="13321" max="13321" width="7.85546875" style="781" customWidth="1"/>
    <col min="13322" max="13568" width="8" style="781"/>
    <col min="13569" max="13569" width="9.28515625" style="781" bestFit="1" customWidth="1"/>
    <col min="13570" max="13570" width="32.7109375" style="781" customWidth="1"/>
    <col min="13571" max="13571" width="8.7109375" style="781" customWidth="1"/>
    <col min="13572" max="13576" width="8.140625" style="781" customWidth="1"/>
    <col min="13577" max="13577" width="7.85546875" style="781" customWidth="1"/>
    <col min="13578" max="13824" width="8" style="781"/>
    <col min="13825" max="13825" width="9.28515625" style="781" bestFit="1" customWidth="1"/>
    <col min="13826" max="13826" width="32.7109375" style="781" customWidth="1"/>
    <col min="13827" max="13827" width="8.7109375" style="781" customWidth="1"/>
    <col min="13828" max="13832" width="8.140625" style="781" customWidth="1"/>
    <col min="13833" max="13833" width="7.85546875" style="781" customWidth="1"/>
    <col min="13834" max="14080" width="8" style="781"/>
    <col min="14081" max="14081" width="9.28515625" style="781" bestFit="1" customWidth="1"/>
    <col min="14082" max="14082" width="32.7109375" style="781" customWidth="1"/>
    <col min="14083" max="14083" width="8.7109375" style="781" customWidth="1"/>
    <col min="14084" max="14088" width="8.140625" style="781" customWidth="1"/>
    <col min="14089" max="14089" width="7.85546875" style="781" customWidth="1"/>
    <col min="14090" max="14336" width="8" style="781"/>
    <col min="14337" max="14337" width="9.28515625" style="781" bestFit="1" customWidth="1"/>
    <col min="14338" max="14338" width="32.7109375" style="781" customWidth="1"/>
    <col min="14339" max="14339" width="8.7109375" style="781" customWidth="1"/>
    <col min="14340" max="14344" width="8.140625" style="781" customWidth="1"/>
    <col min="14345" max="14345" width="7.85546875" style="781" customWidth="1"/>
    <col min="14346" max="14592" width="8" style="781"/>
    <col min="14593" max="14593" width="9.28515625" style="781" bestFit="1" customWidth="1"/>
    <col min="14594" max="14594" width="32.7109375" style="781" customWidth="1"/>
    <col min="14595" max="14595" width="8.7109375" style="781" customWidth="1"/>
    <col min="14596" max="14600" width="8.140625" style="781" customWidth="1"/>
    <col min="14601" max="14601" width="7.85546875" style="781" customWidth="1"/>
    <col min="14602" max="14848" width="8" style="781"/>
    <col min="14849" max="14849" width="9.28515625" style="781" bestFit="1" customWidth="1"/>
    <col min="14850" max="14850" width="32.7109375" style="781" customWidth="1"/>
    <col min="14851" max="14851" width="8.7109375" style="781" customWidth="1"/>
    <col min="14852" max="14856" width="8.140625" style="781" customWidth="1"/>
    <col min="14857" max="14857" width="7.85546875" style="781" customWidth="1"/>
    <col min="14858" max="15104" width="8" style="781"/>
    <col min="15105" max="15105" width="9.28515625" style="781" bestFit="1" customWidth="1"/>
    <col min="15106" max="15106" width="32.7109375" style="781" customWidth="1"/>
    <col min="15107" max="15107" width="8.7109375" style="781" customWidth="1"/>
    <col min="15108" max="15112" width="8.140625" style="781" customWidth="1"/>
    <col min="15113" max="15113" width="7.85546875" style="781" customWidth="1"/>
    <col min="15114" max="15360" width="8" style="781"/>
    <col min="15361" max="15361" width="9.28515625" style="781" bestFit="1" customWidth="1"/>
    <col min="15362" max="15362" width="32.7109375" style="781" customWidth="1"/>
    <col min="15363" max="15363" width="8.7109375" style="781" customWidth="1"/>
    <col min="15364" max="15368" width="8.140625" style="781" customWidth="1"/>
    <col min="15369" max="15369" width="7.85546875" style="781" customWidth="1"/>
    <col min="15370" max="15616" width="8" style="781"/>
    <col min="15617" max="15617" width="9.28515625" style="781" bestFit="1" customWidth="1"/>
    <col min="15618" max="15618" width="32.7109375" style="781" customWidth="1"/>
    <col min="15619" max="15619" width="8.7109375" style="781" customWidth="1"/>
    <col min="15620" max="15624" width="8.140625" style="781" customWidth="1"/>
    <col min="15625" max="15625" width="7.85546875" style="781" customWidth="1"/>
    <col min="15626" max="15872" width="8" style="781"/>
    <col min="15873" max="15873" width="9.28515625" style="781" bestFit="1" customWidth="1"/>
    <col min="15874" max="15874" width="32.7109375" style="781" customWidth="1"/>
    <col min="15875" max="15875" width="8.7109375" style="781" customWidth="1"/>
    <col min="15876" max="15880" width="8.140625" style="781" customWidth="1"/>
    <col min="15881" max="15881" width="7.85546875" style="781" customWidth="1"/>
    <col min="15882" max="16128" width="8" style="781"/>
    <col min="16129" max="16129" width="9.28515625" style="781" bestFit="1" customWidth="1"/>
    <col min="16130" max="16130" width="32.7109375" style="781" customWidth="1"/>
    <col min="16131" max="16131" width="8.7109375" style="781" customWidth="1"/>
    <col min="16132" max="16136" width="8.140625" style="781" customWidth="1"/>
    <col min="16137" max="16137" width="7.85546875" style="781" customWidth="1"/>
    <col min="16138" max="16384" width="8" style="781"/>
  </cols>
  <sheetData>
    <row r="2" spans="1:11">
      <c r="A2" s="781" t="s">
        <v>50</v>
      </c>
      <c r="B2" s="362" t="s">
        <v>1253</v>
      </c>
      <c r="C2" s="362"/>
    </row>
    <row r="3" spans="1:11">
      <c r="B3" s="1011"/>
      <c r="C3" s="1011"/>
      <c r="D3" s="1011"/>
      <c r="E3" s="1011"/>
    </row>
    <row r="4" spans="1:11" ht="25.5">
      <c r="B4" s="782" t="s">
        <v>145</v>
      </c>
      <c r="C4" s="782">
        <v>2007</v>
      </c>
      <c r="D4" s="782">
        <v>2008</v>
      </c>
      <c r="E4" s="782">
        <v>2009</v>
      </c>
      <c r="F4" s="782">
        <v>2010</v>
      </c>
      <c r="G4" s="782">
        <v>2011</v>
      </c>
      <c r="H4" s="782" t="s">
        <v>495</v>
      </c>
    </row>
    <row r="5" spans="1:11">
      <c r="B5" s="397" t="s">
        <v>1229</v>
      </c>
      <c r="C5" s="398">
        <v>564.59393215766738</v>
      </c>
      <c r="D5" s="398">
        <v>560.47574442261748</v>
      </c>
      <c r="E5" s="398">
        <v>630.53553316772388</v>
      </c>
      <c r="F5" s="398">
        <v>740.76679094848907</v>
      </c>
      <c r="G5" s="398">
        <v>763.83162941260696</v>
      </c>
      <c r="H5" s="398">
        <v>657.80741872794704</v>
      </c>
      <c r="I5" s="399"/>
      <c r="J5" s="381"/>
    </row>
    <row r="6" spans="1:11" ht="29.25" customHeight="1">
      <c r="B6" s="397" t="s">
        <v>1230</v>
      </c>
      <c r="C6" s="398">
        <v>580.28009431632006</v>
      </c>
      <c r="D6" s="398">
        <v>531.86095116758577</v>
      </c>
      <c r="E6" s="398">
        <v>578.28249256276183</v>
      </c>
      <c r="F6" s="398">
        <v>732.40141627472656</v>
      </c>
      <c r="G6" s="398">
        <v>845.62505079110304</v>
      </c>
      <c r="H6" s="398">
        <v>900.64484887964602</v>
      </c>
      <c r="I6" s="371"/>
      <c r="K6" s="372"/>
    </row>
    <row r="7" spans="1:11">
      <c r="B7" s="397" t="s">
        <v>832</v>
      </c>
      <c r="C7" s="400">
        <v>1.1608768414184933</v>
      </c>
      <c r="D7" s="400">
        <v>1.0355415222145865</v>
      </c>
      <c r="E7" s="400">
        <v>1.0539234284918217</v>
      </c>
      <c r="F7" s="400">
        <v>1.3902600002349301</v>
      </c>
      <c r="G7" s="400">
        <v>1.2467909450963035</v>
      </c>
      <c r="H7" s="400">
        <v>1.501383345518835</v>
      </c>
      <c r="I7" s="371"/>
      <c r="J7" s="371"/>
    </row>
    <row r="8" spans="1:11">
      <c r="B8" s="397" t="s">
        <v>833</v>
      </c>
      <c r="C8" s="400">
        <v>1.0445603634672649</v>
      </c>
      <c r="D8" s="400">
        <v>1.0551450670407705</v>
      </c>
      <c r="E8" s="400">
        <v>1.0948742203085007</v>
      </c>
      <c r="F8" s="400">
        <v>1.0158554991787179</v>
      </c>
      <c r="G8" s="400">
        <v>0.91474863854562616</v>
      </c>
      <c r="H8" s="400">
        <v>0.73130597748540738</v>
      </c>
      <c r="I8" s="371"/>
    </row>
    <row r="11" spans="1:11">
      <c r="B11" s="362" t="s">
        <v>1253</v>
      </c>
      <c r="C11" s="785"/>
      <c r="D11" s="784"/>
      <c r="E11" s="784"/>
      <c r="F11" s="784"/>
    </row>
    <row r="12" spans="1:11">
      <c r="B12" s="783"/>
      <c r="C12" s="783"/>
      <c r="D12" s="784"/>
      <c r="E12" s="784"/>
      <c r="F12" s="784"/>
    </row>
    <row r="13" spans="1:11">
      <c r="B13" s="783"/>
      <c r="C13" s="783"/>
      <c r="D13" s="784"/>
      <c r="E13" s="784"/>
      <c r="F13" s="784"/>
    </row>
    <row r="14" spans="1:11">
      <c r="B14" s="783"/>
      <c r="C14" s="783"/>
      <c r="D14" s="784"/>
      <c r="E14" s="784"/>
      <c r="F14" s="784"/>
    </row>
    <row r="15" spans="1:11">
      <c r="B15" s="783"/>
      <c r="C15" s="783"/>
      <c r="D15" s="784"/>
      <c r="E15" s="784"/>
      <c r="F15" s="784"/>
    </row>
    <row r="16" spans="1:11">
      <c r="B16" s="783"/>
      <c r="C16" s="783"/>
      <c r="D16" s="784"/>
      <c r="E16" s="784"/>
      <c r="F16" s="784"/>
    </row>
    <row r="17" spans="2:9">
      <c r="B17" s="783"/>
      <c r="C17" s="783"/>
      <c r="D17" s="784"/>
      <c r="E17" s="784"/>
      <c r="F17" s="784"/>
    </row>
    <row r="18" spans="2:9">
      <c r="B18" s="783"/>
      <c r="C18" s="783"/>
      <c r="D18" s="784"/>
      <c r="E18" s="784"/>
      <c r="F18" s="784"/>
    </row>
    <row r="19" spans="2:9">
      <c r="B19" s="783"/>
      <c r="C19" s="783"/>
      <c r="D19" s="784"/>
      <c r="E19" s="784"/>
      <c r="F19" s="784"/>
    </row>
    <row r="20" spans="2:9">
      <c r="B20" s="783"/>
      <c r="C20" s="783"/>
      <c r="D20" s="784"/>
      <c r="E20" s="784"/>
      <c r="F20" s="784"/>
    </row>
    <row r="21" spans="2:9">
      <c r="B21" s="783"/>
      <c r="C21" s="783"/>
      <c r="D21" s="784"/>
      <c r="E21" s="784"/>
      <c r="F21" s="784"/>
    </row>
    <row r="22" spans="2:9">
      <c r="B22" s="783"/>
      <c r="C22" s="783"/>
      <c r="D22" s="784"/>
      <c r="E22" s="784"/>
      <c r="F22" s="784"/>
    </row>
    <row r="23" spans="2:9">
      <c r="B23" s="783"/>
      <c r="C23" s="783"/>
      <c r="D23" s="784"/>
      <c r="E23" s="784"/>
      <c r="F23" s="784"/>
    </row>
    <row r="24" spans="2:9">
      <c r="B24" s="783"/>
      <c r="C24" s="783"/>
      <c r="D24" s="784"/>
      <c r="E24" s="784"/>
      <c r="F24" s="784"/>
    </row>
    <row r="25" spans="2:9">
      <c r="B25" s="783"/>
      <c r="C25" s="783"/>
      <c r="D25" s="784"/>
      <c r="E25" s="784"/>
      <c r="F25" s="784"/>
    </row>
    <row r="26" spans="2:9">
      <c r="B26" s="783"/>
      <c r="C26" s="783"/>
      <c r="D26" s="784"/>
      <c r="E26" s="784"/>
      <c r="F26" s="784"/>
    </row>
    <row r="27" spans="2:9">
      <c r="B27" s="783"/>
      <c r="C27" s="783"/>
      <c r="D27" s="784"/>
      <c r="E27" s="784"/>
      <c r="F27" s="784"/>
    </row>
    <row r="28" spans="2:9" ht="25.5" customHeight="1">
      <c r="B28" s="1019" t="s">
        <v>835</v>
      </c>
      <c r="C28" s="1020"/>
      <c r="D28" s="1020"/>
      <c r="E28" s="1020"/>
      <c r="F28" s="1020"/>
      <c r="G28" s="1020"/>
      <c r="H28" s="1020"/>
      <c r="I28" s="1020"/>
    </row>
    <row r="29" spans="2:9" ht="26.25" customHeight="1">
      <c r="B29" s="1021" t="s">
        <v>834</v>
      </c>
      <c r="C29" s="1022"/>
      <c r="D29" s="1022"/>
      <c r="E29" s="1022"/>
      <c r="F29" s="1022"/>
      <c r="G29" s="1022"/>
      <c r="H29" s="1022"/>
      <c r="I29" s="1022"/>
    </row>
    <row r="30" spans="2:9">
      <c r="B30" s="1021" t="s">
        <v>1090</v>
      </c>
      <c r="C30" s="1022"/>
      <c r="D30" s="1022"/>
      <c r="E30" s="1022"/>
      <c r="F30" s="1022"/>
      <c r="G30" s="1022"/>
      <c r="H30" s="1022"/>
      <c r="I30" s="1022"/>
    </row>
    <row r="31" spans="2:9">
      <c r="B31" s="401" t="s">
        <v>77</v>
      </c>
      <c r="C31" s="401"/>
      <c r="D31" s="784"/>
      <c r="E31" s="784"/>
      <c r="F31" s="784"/>
    </row>
    <row r="32" spans="2:9">
      <c r="B32" s="401"/>
      <c r="C32" s="401"/>
      <c r="D32" s="784"/>
      <c r="E32" s="784"/>
      <c r="F32" s="784"/>
    </row>
    <row r="33" spans="2:6">
      <c r="B33" s="731" t="s">
        <v>10</v>
      </c>
      <c r="C33" s="401"/>
      <c r="D33" s="784"/>
      <c r="E33" s="784"/>
      <c r="F33" s="784"/>
    </row>
    <row r="34" spans="2:6">
      <c r="B34" s="401"/>
      <c r="C34" s="401"/>
      <c r="D34" s="784"/>
      <c r="E34" s="784"/>
      <c r="F34" s="784"/>
    </row>
    <row r="35" spans="2:6">
      <c r="B35" s="401"/>
      <c r="C35" s="401"/>
      <c r="D35" s="784"/>
      <c r="E35" s="784"/>
      <c r="F35" s="784"/>
    </row>
    <row r="36" spans="2:6">
      <c r="B36" s="401"/>
      <c r="C36" s="401"/>
      <c r="D36" s="784"/>
      <c r="E36" s="784"/>
      <c r="F36" s="784"/>
    </row>
    <row r="37" spans="2:6">
      <c r="B37" s="401"/>
      <c r="C37" s="401"/>
      <c r="D37" s="784"/>
      <c r="E37" s="784"/>
      <c r="F37" s="784"/>
    </row>
    <row r="38" spans="2:6">
      <c r="B38" s="401"/>
      <c r="C38" s="401"/>
      <c r="D38" s="784"/>
      <c r="E38" s="784"/>
      <c r="F38" s="784"/>
    </row>
    <row r="39" spans="2:6">
      <c r="B39" s="401"/>
      <c r="C39" s="401"/>
      <c r="D39" s="784"/>
      <c r="E39" s="784"/>
      <c r="F39" s="784"/>
    </row>
    <row r="40" spans="2:6">
      <c r="B40" s="401"/>
      <c r="C40" s="401"/>
      <c r="D40" s="784"/>
      <c r="E40" s="784"/>
      <c r="F40" s="784"/>
    </row>
    <row r="41" spans="2:6">
      <c r="B41" s="401"/>
      <c r="C41" s="401"/>
      <c r="D41" s="784"/>
      <c r="E41" s="784"/>
      <c r="F41" s="784"/>
    </row>
    <row r="42" spans="2:6">
      <c r="B42" s="401"/>
      <c r="C42" s="401"/>
      <c r="D42" s="784"/>
      <c r="E42" s="784"/>
      <c r="F42" s="784"/>
    </row>
    <row r="43" spans="2:6">
      <c r="B43" s="401"/>
      <c r="C43" s="401"/>
      <c r="D43" s="784"/>
      <c r="E43" s="784"/>
      <c r="F43" s="784"/>
    </row>
    <row r="44" spans="2:6">
      <c r="B44" s="401"/>
      <c r="C44" s="401"/>
      <c r="D44" s="784"/>
      <c r="E44" s="784"/>
      <c r="F44" s="784"/>
    </row>
    <row r="45" spans="2:6">
      <c r="B45" s="401"/>
      <c r="C45" s="401"/>
      <c r="D45" s="784"/>
      <c r="E45" s="784"/>
      <c r="F45" s="784"/>
    </row>
    <row r="46" spans="2:6">
      <c r="B46" s="401"/>
      <c r="C46" s="401"/>
      <c r="D46" s="784"/>
      <c r="E46" s="784"/>
      <c r="F46" s="784"/>
    </row>
    <row r="47" spans="2:6">
      <c r="B47" s="401"/>
      <c r="C47" s="401"/>
      <c r="D47" s="784"/>
      <c r="E47" s="784"/>
      <c r="F47" s="784"/>
    </row>
    <row r="48" spans="2:6">
      <c r="B48" s="401"/>
      <c r="C48" s="401"/>
      <c r="D48" s="784"/>
      <c r="E48" s="784"/>
      <c r="F48" s="784"/>
    </row>
    <row r="49" spans="2:6">
      <c r="B49" s="401"/>
      <c r="C49" s="401"/>
      <c r="D49" s="784"/>
      <c r="E49" s="784"/>
      <c r="F49" s="784"/>
    </row>
    <row r="50" spans="2:6">
      <c r="B50" s="401"/>
      <c r="C50" s="401"/>
      <c r="D50" s="784"/>
      <c r="E50" s="784"/>
      <c r="F50" s="784"/>
    </row>
    <row r="51" spans="2:6">
      <c r="B51" s="401"/>
      <c r="C51" s="401"/>
      <c r="D51" s="784"/>
      <c r="E51" s="784"/>
      <c r="F51" s="784"/>
    </row>
    <row r="52" spans="2:6">
      <c r="B52" s="401"/>
      <c r="C52" s="401"/>
      <c r="D52" s="784"/>
      <c r="E52" s="784"/>
      <c r="F52" s="784"/>
    </row>
    <row r="53" spans="2:6">
      <c r="B53" s="401"/>
      <c r="C53" s="401"/>
      <c r="D53" s="784"/>
      <c r="E53" s="784"/>
      <c r="F53" s="784"/>
    </row>
    <row r="54" spans="2:6">
      <c r="B54" s="401"/>
      <c r="C54" s="401"/>
      <c r="D54" s="784"/>
      <c r="E54" s="784"/>
      <c r="F54" s="784"/>
    </row>
    <row r="55" spans="2:6">
      <c r="B55" s="401"/>
      <c r="C55" s="401"/>
      <c r="D55" s="784"/>
      <c r="E55" s="784"/>
      <c r="F55" s="784"/>
    </row>
    <row r="56" spans="2:6">
      <c r="B56" s="401"/>
      <c r="C56" s="401"/>
      <c r="D56" s="784"/>
      <c r="E56" s="784"/>
      <c r="F56" s="784"/>
    </row>
    <row r="57" spans="2:6">
      <c r="B57" s="401"/>
      <c r="C57" s="401"/>
      <c r="D57" s="784"/>
      <c r="E57" s="784"/>
      <c r="F57" s="784"/>
    </row>
    <row r="58" spans="2:6">
      <c r="B58" s="401"/>
      <c r="C58" s="401"/>
      <c r="D58" s="784"/>
      <c r="E58" s="784"/>
      <c r="F58" s="784"/>
    </row>
    <row r="59" spans="2:6">
      <c r="B59" s="401"/>
      <c r="C59" s="401"/>
      <c r="D59" s="784"/>
      <c r="E59" s="784"/>
      <c r="F59" s="784"/>
    </row>
    <row r="60" spans="2:6">
      <c r="B60" s="401"/>
      <c r="C60" s="401"/>
      <c r="D60" s="784"/>
      <c r="E60" s="784"/>
      <c r="F60" s="784"/>
    </row>
    <row r="61" spans="2:6">
      <c r="B61" s="401"/>
      <c r="C61" s="401"/>
      <c r="D61" s="784"/>
      <c r="E61" s="784"/>
      <c r="F61" s="784"/>
    </row>
    <row r="62" spans="2:6">
      <c r="B62" s="401"/>
      <c r="C62" s="401"/>
      <c r="D62" s="784"/>
      <c r="E62" s="784"/>
      <c r="F62" s="784"/>
    </row>
    <row r="63" spans="2:6">
      <c r="B63" s="401"/>
      <c r="C63" s="401"/>
      <c r="D63" s="784"/>
      <c r="E63" s="784"/>
      <c r="F63" s="784"/>
    </row>
    <row r="64" spans="2:6" s="379" customFormat="1">
      <c r="D64" s="783"/>
      <c r="E64" s="783"/>
      <c r="F64" s="783"/>
    </row>
    <row r="65" s="379" customFormat="1"/>
  </sheetData>
  <mergeCells count="4">
    <mergeCell ref="B3:E3"/>
    <mergeCell ref="B28:I28"/>
    <mergeCell ref="B29:I29"/>
    <mergeCell ref="B30:I30"/>
  </mergeCells>
  <hyperlinks>
    <hyperlink ref="B33" location="Содержание!B140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4"/>
  <sheetViews>
    <sheetView zoomScaleNormal="100" zoomScaleSheetLayoutView="100" workbookViewId="0">
      <selection activeCell="D37" sqref="D37"/>
    </sheetView>
  </sheetViews>
  <sheetFormatPr defaultColWidth="8" defaultRowHeight="12.75"/>
  <cols>
    <col min="1" max="1" width="9.42578125" style="781" customWidth="1"/>
    <col min="2" max="2" width="50.28515625" style="781" customWidth="1"/>
    <col min="3" max="3" width="10" style="781" customWidth="1"/>
    <col min="4" max="7" width="9.140625" style="781" customWidth="1"/>
    <col min="8" max="8" width="9.7109375" style="781" customWidth="1"/>
    <col min="9" max="10" width="9.140625" style="781" customWidth="1"/>
    <col min="11" max="256" width="8" style="781"/>
    <col min="257" max="257" width="9.42578125" style="781" customWidth="1"/>
    <col min="258" max="258" width="48" style="781" customWidth="1"/>
    <col min="259" max="259" width="10" style="781" customWidth="1"/>
    <col min="260" max="263" width="9.140625" style="781" customWidth="1"/>
    <col min="264" max="264" width="9.7109375" style="781" customWidth="1"/>
    <col min="265" max="266" width="9.140625" style="781" customWidth="1"/>
    <col min="267" max="512" width="8" style="781"/>
    <col min="513" max="513" width="9.42578125" style="781" customWidth="1"/>
    <col min="514" max="514" width="48" style="781" customWidth="1"/>
    <col min="515" max="515" width="10" style="781" customWidth="1"/>
    <col min="516" max="519" width="9.140625" style="781" customWidth="1"/>
    <col min="520" max="520" width="9.7109375" style="781" customWidth="1"/>
    <col min="521" max="522" width="9.140625" style="781" customWidth="1"/>
    <col min="523" max="768" width="8" style="781"/>
    <col min="769" max="769" width="9.42578125" style="781" customWidth="1"/>
    <col min="770" max="770" width="48" style="781" customWidth="1"/>
    <col min="771" max="771" width="10" style="781" customWidth="1"/>
    <col min="772" max="775" width="9.140625" style="781" customWidth="1"/>
    <col min="776" max="776" width="9.7109375" style="781" customWidth="1"/>
    <col min="777" max="778" width="9.140625" style="781" customWidth="1"/>
    <col min="779" max="1024" width="8" style="781"/>
    <col min="1025" max="1025" width="9.42578125" style="781" customWidth="1"/>
    <col min="1026" max="1026" width="48" style="781" customWidth="1"/>
    <col min="1027" max="1027" width="10" style="781" customWidth="1"/>
    <col min="1028" max="1031" width="9.140625" style="781" customWidth="1"/>
    <col min="1032" max="1032" width="9.7109375" style="781" customWidth="1"/>
    <col min="1033" max="1034" width="9.140625" style="781" customWidth="1"/>
    <col min="1035" max="1280" width="8" style="781"/>
    <col min="1281" max="1281" width="9.42578125" style="781" customWidth="1"/>
    <col min="1282" max="1282" width="48" style="781" customWidth="1"/>
    <col min="1283" max="1283" width="10" style="781" customWidth="1"/>
    <col min="1284" max="1287" width="9.140625" style="781" customWidth="1"/>
    <col min="1288" max="1288" width="9.7109375" style="781" customWidth="1"/>
    <col min="1289" max="1290" width="9.140625" style="781" customWidth="1"/>
    <col min="1291" max="1536" width="8" style="781"/>
    <col min="1537" max="1537" width="9.42578125" style="781" customWidth="1"/>
    <col min="1538" max="1538" width="48" style="781" customWidth="1"/>
    <col min="1539" max="1539" width="10" style="781" customWidth="1"/>
    <col min="1540" max="1543" width="9.140625" style="781" customWidth="1"/>
    <col min="1544" max="1544" width="9.7109375" style="781" customWidth="1"/>
    <col min="1545" max="1546" width="9.140625" style="781" customWidth="1"/>
    <col min="1547" max="1792" width="8" style="781"/>
    <col min="1793" max="1793" width="9.42578125" style="781" customWidth="1"/>
    <col min="1794" max="1794" width="48" style="781" customWidth="1"/>
    <col min="1795" max="1795" width="10" style="781" customWidth="1"/>
    <col min="1796" max="1799" width="9.140625" style="781" customWidth="1"/>
    <col min="1800" max="1800" width="9.7109375" style="781" customWidth="1"/>
    <col min="1801" max="1802" width="9.140625" style="781" customWidth="1"/>
    <col min="1803" max="2048" width="8" style="781"/>
    <col min="2049" max="2049" width="9.42578125" style="781" customWidth="1"/>
    <col min="2050" max="2050" width="48" style="781" customWidth="1"/>
    <col min="2051" max="2051" width="10" style="781" customWidth="1"/>
    <col min="2052" max="2055" width="9.140625" style="781" customWidth="1"/>
    <col min="2056" max="2056" width="9.7109375" style="781" customWidth="1"/>
    <col min="2057" max="2058" width="9.140625" style="781" customWidth="1"/>
    <col min="2059" max="2304" width="8" style="781"/>
    <col min="2305" max="2305" width="9.42578125" style="781" customWidth="1"/>
    <col min="2306" max="2306" width="48" style="781" customWidth="1"/>
    <col min="2307" max="2307" width="10" style="781" customWidth="1"/>
    <col min="2308" max="2311" width="9.140625" style="781" customWidth="1"/>
    <col min="2312" max="2312" width="9.7109375" style="781" customWidth="1"/>
    <col min="2313" max="2314" width="9.140625" style="781" customWidth="1"/>
    <col min="2315" max="2560" width="8" style="781"/>
    <col min="2561" max="2561" width="9.42578125" style="781" customWidth="1"/>
    <col min="2562" max="2562" width="48" style="781" customWidth="1"/>
    <col min="2563" max="2563" width="10" style="781" customWidth="1"/>
    <col min="2564" max="2567" width="9.140625" style="781" customWidth="1"/>
    <col min="2568" max="2568" width="9.7109375" style="781" customWidth="1"/>
    <col min="2569" max="2570" width="9.140625" style="781" customWidth="1"/>
    <col min="2571" max="2816" width="8" style="781"/>
    <col min="2817" max="2817" width="9.42578125" style="781" customWidth="1"/>
    <col min="2818" max="2818" width="48" style="781" customWidth="1"/>
    <col min="2819" max="2819" width="10" style="781" customWidth="1"/>
    <col min="2820" max="2823" width="9.140625" style="781" customWidth="1"/>
    <col min="2824" max="2824" width="9.7109375" style="781" customWidth="1"/>
    <col min="2825" max="2826" width="9.140625" style="781" customWidth="1"/>
    <col min="2827" max="3072" width="8" style="781"/>
    <col min="3073" max="3073" width="9.42578125" style="781" customWidth="1"/>
    <col min="3074" max="3074" width="48" style="781" customWidth="1"/>
    <col min="3075" max="3075" width="10" style="781" customWidth="1"/>
    <col min="3076" max="3079" width="9.140625" style="781" customWidth="1"/>
    <col min="3080" max="3080" width="9.7109375" style="781" customWidth="1"/>
    <col min="3081" max="3082" width="9.140625" style="781" customWidth="1"/>
    <col min="3083" max="3328" width="8" style="781"/>
    <col min="3329" max="3329" width="9.42578125" style="781" customWidth="1"/>
    <col min="3330" max="3330" width="48" style="781" customWidth="1"/>
    <col min="3331" max="3331" width="10" style="781" customWidth="1"/>
    <col min="3332" max="3335" width="9.140625" style="781" customWidth="1"/>
    <col min="3336" max="3336" width="9.7109375" style="781" customWidth="1"/>
    <col min="3337" max="3338" width="9.140625" style="781" customWidth="1"/>
    <col min="3339" max="3584" width="8" style="781"/>
    <col min="3585" max="3585" width="9.42578125" style="781" customWidth="1"/>
    <col min="3586" max="3586" width="48" style="781" customWidth="1"/>
    <col min="3587" max="3587" width="10" style="781" customWidth="1"/>
    <col min="3588" max="3591" width="9.140625" style="781" customWidth="1"/>
    <col min="3592" max="3592" width="9.7109375" style="781" customWidth="1"/>
    <col min="3593" max="3594" width="9.140625" style="781" customWidth="1"/>
    <col min="3595" max="3840" width="8" style="781"/>
    <col min="3841" max="3841" width="9.42578125" style="781" customWidth="1"/>
    <col min="3842" max="3842" width="48" style="781" customWidth="1"/>
    <col min="3843" max="3843" width="10" style="781" customWidth="1"/>
    <col min="3844" max="3847" width="9.140625" style="781" customWidth="1"/>
    <col min="3848" max="3848" width="9.7109375" style="781" customWidth="1"/>
    <col min="3849" max="3850" width="9.140625" style="781" customWidth="1"/>
    <col min="3851" max="4096" width="8" style="781"/>
    <col min="4097" max="4097" width="9.42578125" style="781" customWidth="1"/>
    <col min="4098" max="4098" width="48" style="781" customWidth="1"/>
    <col min="4099" max="4099" width="10" style="781" customWidth="1"/>
    <col min="4100" max="4103" width="9.140625" style="781" customWidth="1"/>
    <col min="4104" max="4104" width="9.7109375" style="781" customWidth="1"/>
    <col min="4105" max="4106" width="9.140625" style="781" customWidth="1"/>
    <col min="4107" max="4352" width="8" style="781"/>
    <col min="4353" max="4353" width="9.42578125" style="781" customWidth="1"/>
    <col min="4354" max="4354" width="48" style="781" customWidth="1"/>
    <col min="4355" max="4355" width="10" style="781" customWidth="1"/>
    <col min="4356" max="4359" width="9.140625" style="781" customWidth="1"/>
    <col min="4360" max="4360" width="9.7109375" style="781" customWidth="1"/>
    <col min="4361" max="4362" width="9.140625" style="781" customWidth="1"/>
    <col min="4363" max="4608" width="8" style="781"/>
    <col min="4609" max="4609" width="9.42578125" style="781" customWidth="1"/>
    <col min="4610" max="4610" width="48" style="781" customWidth="1"/>
    <col min="4611" max="4611" width="10" style="781" customWidth="1"/>
    <col min="4612" max="4615" width="9.140625" style="781" customWidth="1"/>
    <col min="4616" max="4616" width="9.7109375" style="781" customWidth="1"/>
    <col min="4617" max="4618" width="9.140625" style="781" customWidth="1"/>
    <col min="4619" max="4864" width="8" style="781"/>
    <col min="4865" max="4865" width="9.42578125" style="781" customWidth="1"/>
    <col min="4866" max="4866" width="48" style="781" customWidth="1"/>
    <col min="4867" max="4867" width="10" style="781" customWidth="1"/>
    <col min="4868" max="4871" width="9.140625" style="781" customWidth="1"/>
    <col min="4872" max="4872" width="9.7109375" style="781" customWidth="1"/>
    <col min="4873" max="4874" width="9.140625" style="781" customWidth="1"/>
    <col min="4875" max="5120" width="8" style="781"/>
    <col min="5121" max="5121" width="9.42578125" style="781" customWidth="1"/>
    <col min="5122" max="5122" width="48" style="781" customWidth="1"/>
    <col min="5123" max="5123" width="10" style="781" customWidth="1"/>
    <col min="5124" max="5127" width="9.140625" style="781" customWidth="1"/>
    <col min="5128" max="5128" width="9.7109375" style="781" customWidth="1"/>
    <col min="5129" max="5130" width="9.140625" style="781" customWidth="1"/>
    <col min="5131" max="5376" width="8" style="781"/>
    <col min="5377" max="5377" width="9.42578125" style="781" customWidth="1"/>
    <col min="5378" max="5378" width="48" style="781" customWidth="1"/>
    <col min="5379" max="5379" width="10" style="781" customWidth="1"/>
    <col min="5380" max="5383" width="9.140625" style="781" customWidth="1"/>
    <col min="5384" max="5384" width="9.7109375" style="781" customWidth="1"/>
    <col min="5385" max="5386" width="9.140625" style="781" customWidth="1"/>
    <col min="5387" max="5632" width="8" style="781"/>
    <col min="5633" max="5633" width="9.42578125" style="781" customWidth="1"/>
    <col min="5634" max="5634" width="48" style="781" customWidth="1"/>
    <col min="5635" max="5635" width="10" style="781" customWidth="1"/>
    <col min="5636" max="5639" width="9.140625" style="781" customWidth="1"/>
    <col min="5640" max="5640" width="9.7109375" style="781" customWidth="1"/>
    <col min="5641" max="5642" width="9.140625" style="781" customWidth="1"/>
    <col min="5643" max="5888" width="8" style="781"/>
    <col min="5889" max="5889" width="9.42578125" style="781" customWidth="1"/>
    <col min="5890" max="5890" width="48" style="781" customWidth="1"/>
    <col min="5891" max="5891" width="10" style="781" customWidth="1"/>
    <col min="5892" max="5895" width="9.140625" style="781" customWidth="1"/>
    <col min="5896" max="5896" width="9.7109375" style="781" customWidth="1"/>
    <col min="5897" max="5898" width="9.140625" style="781" customWidth="1"/>
    <col min="5899" max="6144" width="8" style="781"/>
    <col min="6145" max="6145" width="9.42578125" style="781" customWidth="1"/>
    <col min="6146" max="6146" width="48" style="781" customWidth="1"/>
    <col min="6147" max="6147" width="10" style="781" customWidth="1"/>
    <col min="6148" max="6151" width="9.140625" style="781" customWidth="1"/>
    <col min="6152" max="6152" width="9.7109375" style="781" customWidth="1"/>
    <col min="6153" max="6154" width="9.140625" style="781" customWidth="1"/>
    <col min="6155" max="6400" width="8" style="781"/>
    <col min="6401" max="6401" width="9.42578125" style="781" customWidth="1"/>
    <col min="6402" max="6402" width="48" style="781" customWidth="1"/>
    <col min="6403" max="6403" width="10" style="781" customWidth="1"/>
    <col min="6404" max="6407" width="9.140625" style="781" customWidth="1"/>
    <col min="6408" max="6408" width="9.7109375" style="781" customWidth="1"/>
    <col min="6409" max="6410" width="9.140625" style="781" customWidth="1"/>
    <col min="6411" max="6656" width="8" style="781"/>
    <col min="6657" max="6657" width="9.42578125" style="781" customWidth="1"/>
    <col min="6658" max="6658" width="48" style="781" customWidth="1"/>
    <col min="6659" max="6659" width="10" style="781" customWidth="1"/>
    <col min="6660" max="6663" width="9.140625" style="781" customWidth="1"/>
    <col min="6664" max="6664" width="9.7109375" style="781" customWidth="1"/>
    <col min="6665" max="6666" width="9.140625" style="781" customWidth="1"/>
    <col min="6667" max="6912" width="8" style="781"/>
    <col min="6913" max="6913" width="9.42578125" style="781" customWidth="1"/>
    <col min="6914" max="6914" width="48" style="781" customWidth="1"/>
    <col min="6915" max="6915" width="10" style="781" customWidth="1"/>
    <col min="6916" max="6919" width="9.140625" style="781" customWidth="1"/>
    <col min="6920" max="6920" width="9.7109375" style="781" customWidth="1"/>
    <col min="6921" max="6922" width="9.140625" style="781" customWidth="1"/>
    <col min="6923" max="7168" width="8" style="781"/>
    <col min="7169" max="7169" width="9.42578125" style="781" customWidth="1"/>
    <col min="7170" max="7170" width="48" style="781" customWidth="1"/>
    <col min="7171" max="7171" width="10" style="781" customWidth="1"/>
    <col min="7172" max="7175" width="9.140625" style="781" customWidth="1"/>
    <col min="7176" max="7176" width="9.7109375" style="781" customWidth="1"/>
    <col min="7177" max="7178" width="9.140625" style="781" customWidth="1"/>
    <col min="7179" max="7424" width="8" style="781"/>
    <col min="7425" max="7425" width="9.42578125" style="781" customWidth="1"/>
    <col min="7426" max="7426" width="48" style="781" customWidth="1"/>
    <col min="7427" max="7427" width="10" style="781" customWidth="1"/>
    <col min="7428" max="7431" width="9.140625" style="781" customWidth="1"/>
    <col min="7432" max="7432" width="9.7109375" style="781" customWidth="1"/>
    <col min="7433" max="7434" width="9.140625" style="781" customWidth="1"/>
    <col min="7435" max="7680" width="8" style="781"/>
    <col min="7681" max="7681" width="9.42578125" style="781" customWidth="1"/>
    <col min="7682" max="7682" width="48" style="781" customWidth="1"/>
    <col min="7683" max="7683" width="10" style="781" customWidth="1"/>
    <col min="7684" max="7687" width="9.140625" style="781" customWidth="1"/>
    <col min="7688" max="7688" width="9.7109375" style="781" customWidth="1"/>
    <col min="7689" max="7690" width="9.140625" style="781" customWidth="1"/>
    <col min="7691" max="7936" width="8" style="781"/>
    <col min="7937" max="7937" width="9.42578125" style="781" customWidth="1"/>
    <col min="7938" max="7938" width="48" style="781" customWidth="1"/>
    <col min="7939" max="7939" width="10" style="781" customWidth="1"/>
    <col min="7940" max="7943" width="9.140625" style="781" customWidth="1"/>
    <col min="7944" max="7944" width="9.7109375" style="781" customWidth="1"/>
    <col min="7945" max="7946" width="9.140625" style="781" customWidth="1"/>
    <col min="7947" max="8192" width="8" style="781"/>
    <col min="8193" max="8193" width="9.42578125" style="781" customWidth="1"/>
    <col min="8194" max="8194" width="48" style="781" customWidth="1"/>
    <col min="8195" max="8195" width="10" style="781" customWidth="1"/>
    <col min="8196" max="8199" width="9.140625" style="781" customWidth="1"/>
    <col min="8200" max="8200" width="9.7109375" style="781" customWidth="1"/>
    <col min="8201" max="8202" width="9.140625" style="781" customWidth="1"/>
    <col min="8203" max="8448" width="8" style="781"/>
    <col min="8449" max="8449" width="9.42578125" style="781" customWidth="1"/>
    <col min="8450" max="8450" width="48" style="781" customWidth="1"/>
    <col min="8451" max="8451" width="10" style="781" customWidth="1"/>
    <col min="8452" max="8455" width="9.140625" style="781" customWidth="1"/>
    <col min="8456" max="8456" width="9.7109375" style="781" customWidth="1"/>
    <col min="8457" max="8458" width="9.140625" style="781" customWidth="1"/>
    <col min="8459" max="8704" width="8" style="781"/>
    <col min="8705" max="8705" width="9.42578125" style="781" customWidth="1"/>
    <col min="8706" max="8706" width="48" style="781" customWidth="1"/>
    <col min="8707" max="8707" width="10" style="781" customWidth="1"/>
    <col min="8708" max="8711" width="9.140625" style="781" customWidth="1"/>
    <col min="8712" max="8712" width="9.7109375" style="781" customWidth="1"/>
    <col min="8713" max="8714" width="9.140625" style="781" customWidth="1"/>
    <col min="8715" max="8960" width="8" style="781"/>
    <col min="8961" max="8961" width="9.42578125" style="781" customWidth="1"/>
    <col min="8962" max="8962" width="48" style="781" customWidth="1"/>
    <col min="8963" max="8963" width="10" style="781" customWidth="1"/>
    <col min="8964" max="8967" width="9.140625" style="781" customWidth="1"/>
    <col min="8968" max="8968" width="9.7109375" style="781" customWidth="1"/>
    <col min="8969" max="8970" width="9.140625" style="781" customWidth="1"/>
    <col min="8971" max="9216" width="8" style="781"/>
    <col min="9217" max="9217" width="9.42578125" style="781" customWidth="1"/>
    <col min="9218" max="9218" width="48" style="781" customWidth="1"/>
    <col min="9219" max="9219" width="10" style="781" customWidth="1"/>
    <col min="9220" max="9223" width="9.140625" style="781" customWidth="1"/>
    <col min="9224" max="9224" width="9.7109375" style="781" customWidth="1"/>
    <col min="9225" max="9226" width="9.140625" style="781" customWidth="1"/>
    <col min="9227" max="9472" width="8" style="781"/>
    <col min="9473" max="9473" width="9.42578125" style="781" customWidth="1"/>
    <col min="9474" max="9474" width="48" style="781" customWidth="1"/>
    <col min="9475" max="9475" width="10" style="781" customWidth="1"/>
    <col min="9476" max="9479" width="9.140625" style="781" customWidth="1"/>
    <col min="9480" max="9480" width="9.7109375" style="781" customWidth="1"/>
    <col min="9481" max="9482" width="9.140625" style="781" customWidth="1"/>
    <col min="9483" max="9728" width="8" style="781"/>
    <col min="9729" max="9729" width="9.42578125" style="781" customWidth="1"/>
    <col min="9730" max="9730" width="48" style="781" customWidth="1"/>
    <col min="9731" max="9731" width="10" style="781" customWidth="1"/>
    <col min="9732" max="9735" width="9.140625" style="781" customWidth="1"/>
    <col min="9736" max="9736" width="9.7109375" style="781" customWidth="1"/>
    <col min="9737" max="9738" width="9.140625" style="781" customWidth="1"/>
    <col min="9739" max="9984" width="8" style="781"/>
    <col min="9985" max="9985" width="9.42578125" style="781" customWidth="1"/>
    <col min="9986" max="9986" width="48" style="781" customWidth="1"/>
    <col min="9987" max="9987" width="10" style="781" customWidth="1"/>
    <col min="9988" max="9991" width="9.140625" style="781" customWidth="1"/>
    <col min="9992" max="9992" width="9.7109375" style="781" customWidth="1"/>
    <col min="9993" max="9994" width="9.140625" style="781" customWidth="1"/>
    <col min="9995" max="10240" width="8" style="781"/>
    <col min="10241" max="10241" width="9.42578125" style="781" customWidth="1"/>
    <col min="10242" max="10242" width="48" style="781" customWidth="1"/>
    <col min="10243" max="10243" width="10" style="781" customWidth="1"/>
    <col min="10244" max="10247" width="9.140625" style="781" customWidth="1"/>
    <col min="10248" max="10248" width="9.7109375" style="781" customWidth="1"/>
    <col min="10249" max="10250" width="9.140625" style="781" customWidth="1"/>
    <col min="10251" max="10496" width="8" style="781"/>
    <col min="10497" max="10497" width="9.42578125" style="781" customWidth="1"/>
    <col min="10498" max="10498" width="48" style="781" customWidth="1"/>
    <col min="10499" max="10499" width="10" style="781" customWidth="1"/>
    <col min="10500" max="10503" width="9.140625" style="781" customWidth="1"/>
    <col min="10504" max="10504" width="9.7109375" style="781" customWidth="1"/>
    <col min="10505" max="10506" width="9.140625" style="781" customWidth="1"/>
    <col min="10507" max="10752" width="8" style="781"/>
    <col min="10753" max="10753" width="9.42578125" style="781" customWidth="1"/>
    <col min="10754" max="10754" width="48" style="781" customWidth="1"/>
    <col min="10755" max="10755" width="10" style="781" customWidth="1"/>
    <col min="10756" max="10759" width="9.140625" style="781" customWidth="1"/>
    <col min="10760" max="10760" width="9.7109375" style="781" customWidth="1"/>
    <col min="10761" max="10762" width="9.140625" style="781" customWidth="1"/>
    <col min="10763" max="11008" width="8" style="781"/>
    <col min="11009" max="11009" width="9.42578125" style="781" customWidth="1"/>
    <col min="11010" max="11010" width="48" style="781" customWidth="1"/>
    <col min="11011" max="11011" width="10" style="781" customWidth="1"/>
    <col min="11012" max="11015" width="9.140625" style="781" customWidth="1"/>
    <col min="11016" max="11016" width="9.7109375" style="781" customWidth="1"/>
    <col min="11017" max="11018" width="9.140625" style="781" customWidth="1"/>
    <col min="11019" max="11264" width="8" style="781"/>
    <col min="11265" max="11265" width="9.42578125" style="781" customWidth="1"/>
    <col min="11266" max="11266" width="48" style="781" customWidth="1"/>
    <col min="11267" max="11267" width="10" style="781" customWidth="1"/>
    <col min="11268" max="11271" width="9.140625" style="781" customWidth="1"/>
    <col min="11272" max="11272" width="9.7109375" style="781" customWidth="1"/>
    <col min="11273" max="11274" width="9.140625" style="781" customWidth="1"/>
    <col min="11275" max="11520" width="8" style="781"/>
    <col min="11521" max="11521" width="9.42578125" style="781" customWidth="1"/>
    <col min="11522" max="11522" width="48" style="781" customWidth="1"/>
    <col min="11523" max="11523" width="10" style="781" customWidth="1"/>
    <col min="11524" max="11527" width="9.140625" style="781" customWidth="1"/>
    <col min="11528" max="11528" width="9.7109375" style="781" customWidth="1"/>
    <col min="11529" max="11530" width="9.140625" style="781" customWidth="1"/>
    <col min="11531" max="11776" width="8" style="781"/>
    <col min="11777" max="11777" width="9.42578125" style="781" customWidth="1"/>
    <col min="11778" max="11778" width="48" style="781" customWidth="1"/>
    <col min="11779" max="11779" width="10" style="781" customWidth="1"/>
    <col min="11780" max="11783" width="9.140625" style="781" customWidth="1"/>
    <col min="11784" max="11784" width="9.7109375" style="781" customWidth="1"/>
    <col min="11785" max="11786" width="9.140625" style="781" customWidth="1"/>
    <col min="11787" max="12032" width="8" style="781"/>
    <col min="12033" max="12033" width="9.42578125" style="781" customWidth="1"/>
    <col min="12034" max="12034" width="48" style="781" customWidth="1"/>
    <col min="12035" max="12035" width="10" style="781" customWidth="1"/>
    <col min="12036" max="12039" width="9.140625" style="781" customWidth="1"/>
    <col min="12040" max="12040" width="9.7109375" style="781" customWidth="1"/>
    <col min="12041" max="12042" width="9.140625" style="781" customWidth="1"/>
    <col min="12043" max="12288" width="8" style="781"/>
    <col min="12289" max="12289" width="9.42578125" style="781" customWidth="1"/>
    <col min="12290" max="12290" width="48" style="781" customWidth="1"/>
    <col min="12291" max="12291" width="10" style="781" customWidth="1"/>
    <col min="12292" max="12295" width="9.140625" style="781" customWidth="1"/>
    <col min="12296" max="12296" width="9.7109375" style="781" customWidth="1"/>
    <col min="12297" max="12298" width="9.140625" style="781" customWidth="1"/>
    <col min="12299" max="12544" width="8" style="781"/>
    <col min="12545" max="12545" width="9.42578125" style="781" customWidth="1"/>
    <col min="12546" max="12546" width="48" style="781" customWidth="1"/>
    <col min="12547" max="12547" width="10" style="781" customWidth="1"/>
    <col min="12548" max="12551" width="9.140625" style="781" customWidth="1"/>
    <col min="12552" max="12552" width="9.7109375" style="781" customWidth="1"/>
    <col min="12553" max="12554" width="9.140625" style="781" customWidth="1"/>
    <col min="12555" max="12800" width="8" style="781"/>
    <col min="12801" max="12801" width="9.42578125" style="781" customWidth="1"/>
    <col min="12802" max="12802" width="48" style="781" customWidth="1"/>
    <col min="12803" max="12803" width="10" style="781" customWidth="1"/>
    <col min="12804" max="12807" width="9.140625" style="781" customWidth="1"/>
    <col min="12808" max="12808" width="9.7109375" style="781" customWidth="1"/>
    <col min="12809" max="12810" width="9.140625" style="781" customWidth="1"/>
    <col min="12811" max="13056" width="8" style="781"/>
    <col min="13057" max="13057" width="9.42578125" style="781" customWidth="1"/>
    <col min="13058" max="13058" width="48" style="781" customWidth="1"/>
    <col min="13059" max="13059" width="10" style="781" customWidth="1"/>
    <col min="13060" max="13063" width="9.140625" style="781" customWidth="1"/>
    <col min="13064" max="13064" width="9.7109375" style="781" customWidth="1"/>
    <col min="13065" max="13066" width="9.140625" style="781" customWidth="1"/>
    <col min="13067" max="13312" width="8" style="781"/>
    <col min="13313" max="13313" width="9.42578125" style="781" customWidth="1"/>
    <col min="13314" max="13314" width="48" style="781" customWidth="1"/>
    <col min="13315" max="13315" width="10" style="781" customWidth="1"/>
    <col min="13316" max="13319" width="9.140625" style="781" customWidth="1"/>
    <col min="13320" max="13320" width="9.7109375" style="781" customWidth="1"/>
    <col min="13321" max="13322" width="9.140625" style="781" customWidth="1"/>
    <col min="13323" max="13568" width="8" style="781"/>
    <col min="13569" max="13569" width="9.42578125" style="781" customWidth="1"/>
    <col min="13570" max="13570" width="48" style="781" customWidth="1"/>
    <col min="13571" max="13571" width="10" style="781" customWidth="1"/>
    <col min="13572" max="13575" width="9.140625" style="781" customWidth="1"/>
    <col min="13576" max="13576" width="9.7109375" style="781" customWidth="1"/>
    <col min="13577" max="13578" width="9.140625" style="781" customWidth="1"/>
    <col min="13579" max="13824" width="8" style="781"/>
    <col min="13825" max="13825" width="9.42578125" style="781" customWidth="1"/>
    <col min="13826" max="13826" width="48" style="781" customWidth="1"/>
    <col min="13827" max="13827" width="10" style="781" customWidth="1"/>
    <col min="13828" max="13831" width="9.140625" style="781" customWidth="1"/>
    <col min="13832" max="13832" width="9.7109375" style="781" customWidth="1"/>
    <col min="13833" max="13834" width="9.140625" style="781" customWidth="1"/>
    <col min="13835" max="14080" width="8" style="781"/>
    <col min="14081" max="14081" width="9.42578125" style="781" customWidth="1"/>
    <col min="14082" max="14082" width="48" style="781" customWidth="1"/>
    <col min="14083" max="14083" width="10" style="781" customWidth="1"/>
    <col min="14084" max="14087" width="9.140625" style="781" customWidth="1"/>
    <col min="14088" max="14088" width="9.7109375" style="781" customWidth="1"/>
    <col min="14089" max="14090" width="9.140625" style="781" customWidth="1"/>
    <col min="14091" max="14336" width="8" style="781"/>
    <col min="14337" max="14337" width="9.42578125" style="781" customWidth="1"/>
    <col min="14338" max="14338" width="48" style="781" customWidth="1"/>
    <col min="14339" max="14339" width="10" style="781" customWidth="1"/>
    <col min="14340" max="14343" width="9.140625" style="781" customWidth="1"/>
    <col min="14344" max="14344" width="9.7109375" style="781" customWidth="1"/>
    <col min="14345" max="14346" width="9.140625" style="781" customWidth="1"/>
    <col min="14347" max="14592" width="8" style="781"/>
    <col min="14593" max="14593" width="9.42578125" style="781" customWidth="1"/>
    <col min="14594" max="14594" width="48" style="781" customWidth="1"/>
    <col min="14595" max="14595" width="10" style="781" customWidth="1"/>
    <col min="14596" max="14599" width="9.140625" style="781" customWidth="1"/>
    <col min="14600" max="14600" width="9.7109375" style="781" customWidth="1"/>
    <col min="14601" max="14602" width="9.140625" style="781" customWidth="1"/>
    <col min="14603" max="14848" width="8" style="781"/>
    <col min="14849" max="14849" width="9.42578125" style="781" customWidth="1"/>
    <col min="14850" max="14850" width="48" style="781" customWidth="1"/>
    <col min="14851" max="14851" width="10" style="781" customWidth="1"/>
    <col min="14852" max="14855" width="9.140625" style="781" customWidth="1"/>
    <col min="14856" max="14856" width="9.7109375" style="781" customWidth="1"/>
    <col min="14857" max="14858" width="9.140625" style="781" customWidth="1"/>
    <col min="14859" max="15104" width="8" style="781"/>
    <col min="15105" max="15105" width="9.42578125" style="781" customWidth="1"/>
    <col min="15106" max="15106" width="48" style="781" customWidth="1"/>
    <col min="15107" max="15107" width="10" style="781" customWidth="1"/>
    <col min="15108" max="15111" width="9.140625" style="781" customWidth="1"/>
    <col min="15112" max="15112" width="9.7109375" style="781" customWidth="1"/>
    <col min="15113" max="15114" width="9.140625" style="781" customWidth="1"/>
    <col min="15115" max="15360" width="8" style="781"/>
    <col min="15361" max="15361" width="9.42578125" style="781" customWidth="1"/>
    <col min="15362" max="15362" width="48" style="781" customWidth="1"/>
    <col min="15363" max="15363" width="10" style="781" customWidth="1"/>
    <col min="15364" max="15367" width="9.140625" style="781" customWidth="1"/>
    <col min="15368" max="15368" width="9.7109375" style="781" customWidth="1"/>
    <col min="15369" max="15370" width="9.140625" style="781" customWidth="1"/>
    <col min="15371" max="15616" width="8" style="781"/>
    <col min="15617" max="15617" width="9.42578125" style="781" customWidth="1"/>
    <col min="15618" max="15618" width="48" style="781" customWidth="1"/>
    <col min="15619" max="15619" width="10" style="781" customWidth="1"/>
    <col min="15620" max="15623" width="9.140625" style="781" customWidth="1"/>
    <col min="15624" max="15624" width="9.7109375" style="781" customWidth="1"/>
    <col min="15625" max="15626" width="9.140625" style="781" customWidth="1"/>
    <col min="15627" max="15872" width="8" style="781"/>
    <col min="15873" max="15873" width="9.42578125" style="781" customWidth="1"/>
    <col min="15874" max="15874" width="48" style="781" customWidth="1"/>
    <col min="15875" max="15875" width="10" style="781" customWidth="1"/>
    <col min="15876" max="15879" width="9.140625" style="781" customWidth="1"/>
    <col min="15880" max="15880" width="9.7109375" style="781" customWidth="1"/>
    <col min="15881" max="15882" width="9.140625" style="781" customWidth="1"/>
    <col min="15883" max="16128" width="8" style="781"/>
    <col min="16129" max="16129" width="9.42578125" style="781" customWidth="1"/>
    <col min="16130" max="16130" width="48" style="781" customWidth="1"/>
    <col min="16131" max="16131" width="10" style="781" customWidth="1"/>
    <col min="16132" max="16135" width="9.140625" style="781" customWidth="1"/>
    <col min="16136" max="16136" width="9.7109375" style="781" customWidth="1"/>
    <col min="16137" max="16138" width="9.140625" style="781" customWidth="1"/>
    <col min="16139" max="16384" width="8" style="781"/>
  </cols>
  <sheetData>
    <row r="2" spans="1:10">
      <c r="A2" s="899" t="s">
        <v>0</v>
      </c>
      <c r="B2" s="402" t="s">
        <v>1254</v>
      </c>
      <c r="C2" s="402"/>
    </row>
    <row r="3" spans="1:10">
      <c r="B3" s="403"/>
      <c r="C3" s="403"/>
    </row>
    <row r="4" spans="1:10" ht="25.5">
      <c r="A4" s="414"/>
      <c r="B4" s="404" t="s">
        <v>496</v>
      </c>
      <c r="C4" s="404">
        <v>2007</v>
      </c>
      <c r="D4" s="404">
        <v>2008</v>
      </c>
      <c r="E4" s="404">
        <v>2009</v>
      </c>
      <c r="F4" s="404">
        <v>2010</v>
      </c>
      <c r="G4" s="404">
        <v>2011</v>
      </c>
      <c r="H4" s="405" t="s">
        <v>495</v>
      </c>
    </row>
    <row r="5" spans="1:10">
      <c r="A5" s="414"/>
      <c r="B5" s="406" t="s">
        <v>497</v>
      </c>
      <c r="C5" s="406"/>
      <c r="D5" s="404"/>
      <c r="E5" s="404"/>
      <c r="F5" s="404"/>
      <c r="G5" s="404"/>
      <c r="H5" s="405"/>
    </row>
    <row r="6" spans="1:10">
      <c r="A6" s="414"/>
      <c r="B6" s="407" t="s">
        <v>1168</v>
      </c>
      <c r="C6" s="408">
        <v>534.98837359298989</v>
      </c>
      <c r="D6" s="408">
        <v>1163.0120192622403</v>
      </c>
      <c r="E6" s="408">
        <v>557.9176002776818</v>
      </c>
      <c r="F6" s="408">
        <v>605.43878448427006</v>
      </c>
      <c r="G6" s="408">
        <v>345.37791584731002</v>
      </c>
      <c r="H6" s="408">
        <v>208.1</v>
      </c>
    </row>
    <row r="7" spans="1:10">
      <c r="A7" s="414"/>
      <c r="B7" s="407" t="s">
        <v>498</v>
      </c>
      <c r="C7" s="408">
        <v>13139</v>
      </c>
      <c r="D7" s="409">
        <v>17266</v>
      </c>
      <c r="E7" s="409">
        <v>16557</v>
      </c>
      <c r="F7" s="409">
        <v>12857</v>
      </c>
      <c r="G7" s="409">
        <v>7955</v>
      </c>
      <c r="H7" s="409">
        <v>2510</v>
      </c>
    </row>
    <row r="8" spans="1:10">
      <c r="A8" s="414"/>
      <c r="B8" s="406" t="s">
        <v>499</v>
      </c>
      <c r="C8" s="408"/>
      <c r="D8" s="408"/>
      <c r="E8" s="408"/>
      <c r="F8" s="408"/>
      <c r="G8" s="408"/>
      <c r="H8" s="408"/>
    </row>
    <row r="9" spans="1:10" s="413" customFormat="1">
      <c r="A9" s="410"/>
      <c r="B9" s="407" t="s">
        <v>1169</v>
      </c>
      <c r="C9" s="408">
        <v>48.0886</v>
      </c>
      <c r="D9" s="408">
        <v>151.78156106863</v>
      </c>
      <c r="E9" s="408">
        <v>7.9078286795999997</v>
      </c>
      <c r="F9" s="408">
        <v>7.079774338</v>
      </c>
      <c r="G9" s="408">
        <v>23.368522073059999</v>
      </c>
      <c r="H9" s="408">
        <v>20.267926301780001</v>
      </c>
      <c r="I9" s="411"/>
      <c r="J9" s="412"/>
    </row>
    <row r="10" spans="1:10" s="413" customFormat="1">
      <c r="A10" s="414"/>
      <c r="B10" s="407" t="s">
        <v>498</v>
      </c>
      <c r="C10" s="408">
        <v>39</v>
      </c>
      <c r="D10" s="415">
        <v>13</v>
      </c>
      <c r="E10" s="415">
        <v>30</v>
      </c>
      <c r="F10" s="415">
        <v>8</v>
      </c>
      <c r="G10" s="415">
        <v>18</v>
      </c>
      <c r="H10" s="415">
        <v>92</v>
      </c>
      <c r="I10" s="371"/>
      <c r="J10" s="411"/>
    </row>
    <row r="12" spans="1:10">
      <c r="B12" s="379"/>
      <c r="C12" s="379"/>
      <c r="D12" s="379"/>
      <c r="E12" s="379"/>
      <c r="F12" s="379"/>
      <c r="G12" s="379"/>
      <c r="H12" s="379"/>
      <c r="I12" s="379"/>
      <c r="J12" s="379"/>
    </row>
    <row r="13" spans="1:10">
      <c r="B13" s="1023" t="s">
        <v>1254</v>
      </c>
      <c r="C13" s="1023"/>
      <c r="D13" s="1023"/>
      <c r="E13" s="1023"/>
      <c r="F13" s="1023"/>
      <c r="G13" s="1023"/>
      <c r="H13" s="1023"/>
      <c r="I13" s="1023"/>
      <c r="J13" s="1023"/>
    </row>
    <row r="14" spans="1:10">
      <c r="B14" s="785"/>
      <c r="C14" s="785"/>
      <c r="D14" s="785"/>
      <c r="E14" s="785"/>
      <c r="F14" s="785"/>
      <c r="G14" s="785"/>
      <c r="H14" s="785"/>
      <c r="I14" s="785"/>
      <c r="J14" s="785"/>
    </row>
    <row r="15" spans="1:10">
      <c r="B15" s="376" t="s">
        <v>500</v>
      </c>
      <c r="C15" s="376"/>
      <c r="D15" s="362" t="s">
        <v>501</v>
      </c>
    </row>
    <row r="16" spans="1:10">
      <c r="B16" s="783"/>
      <c r="C16" s="783"/>
      <c r="D16" s="783"/>
    </row>
    <row r="17" spans="2:4">
      <c r="B17" s="783"/>
      <c r="C17" s="783"/>
      <c r="D17" s="783"/>
    </row>
    <row r="18" spans="2:4">
      <c r="B18" s="783"/>
      <c r="C18" s="783"/>
      <c r="D18" s="783"/>
    </row>
    <row r="19" spans="2:4">
      <c r="B19" s="783"/>
      <c r="C19" s="783"/>
      <c r="D19" s="783"/>
    </row>
    <row r="20" spans="2:4">
      <c r="B20" s="783"/>
      <c r="C20" s="783"/>
      <c r="D20" s="783"/>
    </row>
    <row r="21" spans="2:4">
      <c r="B21" s="783"/>
      <c r="C21" s="783"/>
      <c r="D21" s="783"/>
    </row>
    <row r="22" spans="2:4">
      <c r="B22" s="783"/>
      <c r="C22" s="783"/>
      <c r="D22" s="783"/>
    </row>
    <row r="23" spans="2:4">
      <c r="B23" s="783"/>
      <c r="C23" s="783"/>
      <c r="D23" s="783"/>
    </row>
    <row r="24" spans="2:4">
      <c r="B24" s="783"/>
      <c r="C24" s="783"/>
      <c r="D24" s="783"/>
    </row>
    <row r="25" spans="2:4">
      <c r="B25" s="783"/>
      <c r="C25" s="783"/>
      <c r="D25" s="783"/>
    </row>
    <row r="26" spans="2:4">
      <c r="B26" s="783"/>
      <c r="C26" s="783"/>
      <c r="D26" s="783"/>
    </row>
    <row r="27" spans="2:4">
      <c r="B27" s="783"/>
      <c r="C27" s="783"/>
      <c r="D27" s="783"/>
    </row>
    <row r="28" spans="2:4">
      <c r="B28" s="783"/>
      <c r="C28" s="783"/>
      <c r="D28" s="783"/>
    </row>
    <row r="29" spans="2:4">
      <c r="C29" s="416"/>
    </row>
    <row r="31" spans="2:4">
      <c r="C31" s="251"/>
    </row>
    <row r="32" spans="2:4">
      <c r="B32" s="416" t="s">
        <v>77</v>
      </c>
    </row>
    <row r="34" spans="2:2">
      <c r="B34" s="731" t="s">
        <v>10</v>
      </c>
    </row>
  </sheetData>
  <mergeCells count="1">
    <mergeCell ref="B13:J13"/>
  </mergeCells>
  <hyperlinks>
    <hyperlink ref="B34" location="Содержание!B141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zoomScaleNormal="100" zoomScaleSheetLayoutView="100" workbookViewId="0">
      <selection activeCell="F34" sqref="F34"/>
    </sheetView>
  </sheetViews>
  <sheetFormatPr defaultColWidth="8" defaultRowHeight="12.75"/>
  <cols>
    <col min="1" max="1" width="9.28515625" style="781" bestFit="1" customWidth="1"/>
    <col min="2" max="2" width="32.140625" style="781" customWidth="1"/>
    <col min="3" max="7" width="10.5703125" style="781" customWidth="1"/>
    <col min="8" max="8" width="11.140625" style="781" customWidth="1"/>
    <col min="9" max="256" width="8" style="781"/>
    <col min="257" max="257" width="9.28515625" style="781" bestFit="1" customWidth="1"/>
    <col min="258" max="258" width="32.140625" style="781" customWidth="1"/>
    <col min="259" max="263" width="10.5703125" style="781" customWidth="1"/>
    <col min="264" max="264" width="11.140625" style="781" customWidth="1"/>
    <col min="265" max="512" width="8" style="781"/>
    <col min="513" max="513" width="9.28515625" style="781" bestFit="1" customWidth="1"/>
    <col min="514" max="514" width="32.140625" style="781" customWidth="1"/>
    <col min="515" max="519" width="10.5703125" style="781" customWidth="1"/>
    <col min="520" max="520" width="11.140625" style="781" customWidth="1"/>
    <col min="521" max="768" width="8" style="781"/>
    <col min="769" max="769" width="9.28515625" style="781" bestFit="1" customWidth="1"/>
    <col min="770" max="770" width="32.140625" style="781" customWidth="1"/>
    <col min="771" max="775" width="10.5703125" style="781" customWidth="1"/>
    <col min="776" max="776" width="11.140625" style="781" customWidth="1"/>
    <col min="777" max="1024" width="8" style="781"/>
    <col min="1025" max="1025" width="9.28515625" style="781" bestFit="1" customWidth="1"/>
    <col min="1026" max="1026" width="32.140625" style="781" customWidth="1"/>
    <col min="1027" max="1031" width="10.5703125" style="781" customWidth="1"/>
    <col min="1032" max="1032" width="11.140625" style="781" customWidth="1"/>
    <col min="1033" max="1280" width="8" style="781"/>
    <col min="1281" max="1281" width="9.28515625" style="781" bestFit="1" customWidth="1"/>
    <col min="1282" max="1282" width="32.140625" style="781" customWidth="1"/>
    <col min="1283" max="1287" width="10.5703125" style="781" customWidth="1"/>
    <col min="1288" max="1288" width="11.140625" style="781" customWidth="1"/>
    <col min="1289" max="1536" width="8" style="781"/>
    <col min="1537" max="1537" width="9.28515625" style="781" bestFit="1" customWidth="1"/>
    <col min="1538" max="1538" width="32.140625" style="781" customWidth="1"/>
    <col min="1539" max="1543" width="10.5703125" style="781" customWidth="1"/>
    <col min="1544" max="1544" width="11.140625" style="781" customWidth="1"/>
    <col min="1545" max="1792" width="8" style="781"/>
    <col min="1793" max="1793" width="9.28515625" style="781" bestFit="1" customWidth="1"/>
    <col min="1794" max="1794" width="32.140625" style="781" customWidth="1"/>
    <col min="1795" max="1799" width="10.5703125" style="781" customWidth="1"/>
    <col min="1800" max="1800" width="11.140625" style="781" customWidth="1"/>
    <col min="1801" max="2048" width="8" style="781"/>
    <col min="2049" max="2049" width="9.28515625" style="781" bestFit="1" customWidth="1"/>
    <col min="2050" max="2050" width="32.140625" style="781" customWidth="1"/>
    <col min="2051" max="2055" width="10.5703125" style="781" customWidth="1"/>
    <col min="2056" max="2056" width="11.140625" style="781" customWidth="1"/>
    <col min="2057" max="2304" width="8" style="781"/>
    <col min="2305" max="2305" width="9.28515625" style="781" bestFit="1" customWidth="1"/>
    <col min="2306" max="2306" width="32.140625" style="781" customWidth="1"/>
    <col min="2307" max="2311" width="10.5703125" style="781" customWidth="1"/>
    <col min="2312" max="2312" width="11.140625" style="781" customWidth="1"/>
    <col min="2313" max="2560" width="8" style="781"/>
    <col min="2561" max="2561" width="9.28515625" style="781" bestFit="1" customWidth="1"/>
    <col min="2562" max="2562" width="32.140625" style="781" customWidth="1"/>
    <col min="2563" max="2567" width="10.5703125" style="781" customWidth="1"/>
    <col min="2568" max="2568" width="11.140625" style="781" customWidth="1"/>
    <col min="2569" max="2816" width="8" style="781"/>
    <col min="2817" max="2817" width="9.28515625" style="781" bestFit="1" customWidth="1"/>
    <col min="2818" max="2818" width="32.140625" style="781" customWidth="1"/>
    <col min="2819" max="2823" width="10.5703125" style="781" customWidth="1"/>
    <col min="2824" max="2824" width="11.140625" style="781" customWidth="1"/>
    <col min="2825" max="3072" width="8" style="781"/>
    <col min="3073" max="3073" width="9.28515625" style="781" bestFit="1" customWidth="1"/>
    <col min="3074" max="3074" width="32.140625" style="781" customWidth="1"/>
    <col min="3075" max="3079" width="10.5703125" style="781" customWidth="1"/>
    <col min="3080" max="3080" width="11.140625" style="781" customWidth="1"/>
    <col min="3081" max="3328" width="8" style="781"/>
    <col min="3329" max="3329" width="9.28515625" style="781" bestFit="1" customWidth="1"/>
    <col min="3330" max="3330" width="32.140625" style="781" customWidth="1"/>
    <col min="3331" max="3335" width="10.5703125" style="781" customWidth="1"/>
    <col min="3336" max="3336" width="11.140625" style="781" customWidth="1"/>
    <col min="3337" max="3584" width="8" style="781"/>
    <col min="3585" max="3585" width="9.28515625" style="781" bestFit="1" customWidth="1"/>
    <col min="3586" max="3586" width="32.140625" style="781" customWidth="1"/>
    <col min="3587" max="3591" width="10.5703125" style="781" customWidth="1"/>
    <col min="3592" max="3592" width="11.140625" style="781" customWidth="1"/>
    <col min="3593" max="3840" width="8" style="781"/>
    <col min="3841" max="3841" width="9.28515625" style="781" bestFit="1" customWidth="1"/>
    <col min="3842" max="3842" width="32.140625" style="781" customWidth="1"/>
    <col min="3843" max="3847" width="10.5703125" style="781" customWidth="1"/>
    <col min="3848" max="3848" width="11.140625" style="781" customWidth="1"/>
    <col min="3849" max="4096" width="8" style="781"/>
    <col min="4097" max="4097" width="9.28515625" style="781" bestFit="1" customWidth="1"/>
    <col min="4098" max="4098" width="32.140625" style="781" customWidth="1"/>
    <col min="4099" max="4103" width="10.5703125" style="781" customWidth="1"/>
    <col min="4104" max="4104" width="11.140625" style="781" customWidth="1"/>
    <col min="4105" max="4352" width="8" style="781"/>
    <col min="4353" max="4353" width="9.28515625" style="781" bestFit="1" customWidth="1"/>
    <col min="4354" max="4354" width="32.140625" style="781" customWidth="1"/>
    <col min="4355" max="4359" width="10.5703125" style="781" customWidth="1"/>
    <col min="4360" max="4360" width="11.140625" style="781" customWidth="1"/>
    <col min="4361" max="4608" width="8" style="781"/>
    <col min="4609" max="4609" width="9.28515625" style="781" bestFit="1" customWidth="1"/>
    <col min="4610" max="4610" width="32.140625" style="781" customWidth="1"/>
    <col min="4611" max="4615" width="10.5703125" style="781" customWidth="1"/>
    <col min="4616" max="4616" width="11.140625" style="781" customWidth="1"/>
    <col min="4617" max="4864" width="8" style="781"/>
    <col min="4865" max="4865" width="9.28515625" style="781" bestFit="1" customWidth="1"/>
    <col min="4866" max="4866" width="32.140625" style="781" customWidth="1"/>
    <col min="4867" max="4871" width="10.5703125" style="781" customWidth="1"/>
    <col min="4872" max="4872" width="11.140625" style="781" customWidth="1"/>
    <col min="4873" max="5120" width="8" style="781"/>
    <col min="5121" max="5121" width="9.28515625" style="781" bestFit="1" customWidth="1"/>
    <col min="5122" max="5122" width="32.140625" style="781" customWidth="1"/>
    <col min="5123" max="5127" width="10.5703125" style="781" customWidth="1"/>
    <col min="5128" max="5128" width="11.140625" style="781" customWidth="1"/>
    <col min="5129" max="5376" width="8" style="781"/>
    <col min="5377" max="5377" width="9.28515625" style="781" bestFit="1" customWidth="1"/>
    <col min="5378" max="5378" width="32.140625" style="781" customWidth="1"/>
    <col min="5379" max="5383" width="10.5703125" style="781" customWidth="1"/>
    <col min="5384" max="5384" width="11.140625" style="781" customWidth="1"/>
    <col min="5385" max="5632" width="8" style="781"/>
    <col min="5633" max="5633" width="9.28515625" style="781" bestFit="1" customWidth="1"/>
    <col min="5634" max="5634" width="32.140625" style="781" customWidth="1"/>
    <col min="5635" max="5639" width="10.5703125" style="781" customWidth="1"/>
    <col min="5640" max="5640" width="11.140625" style="781" customWidth="1"/>
    <col min="5641" max="5888" width="8" style="781"/>
    <col min="5889" max="5889" width="9.28515625" style="781" bestFit="1" customWidth="1"/>
    <col min="5890" max="5890" width="32.140625" style="781" customWidth="1"/>
    <col min="5891" max="5895" width="10.5703125" style="781" customWidth="1"/>
    <col min="5896" max="5896" width="11.140625" style="781" customWidth="1"/>
    <col min="5897" max="6144" width="8" style="781"/>
    <col min="6145" max="6145" width="9.28515625" style="781" bestFit="1" customWidth="1"/>
    <col min="6146" max="6146" width="32.140625" style="781" customWidth="1"/>
    <col min="6147" max="6151" width="10.5703125" style="781" customWidth="1"/>
    <col min="6152" max="6152" width="11.140625" style="781" customWidth="1"/>
    <col min="6153" max="6400" width="8" style="781"/>
    <col min="6401" max="6401" width="9.28515625" style="781" bestFit="1" customWidth="1"/>
    <col min="6402" max="6402" width="32.140625" style="781" customWidth="1"/>
    <col min="6403" max="6407" width="10.5703125" style="781" customWidth="1"/>
    <col min="6408" max="6408" width="11.140625" style="781" customWidth="1"/>
    <col min="6409" max="6656" width="8" style="781"/>
    <col min="6657" max="6657" width="9.28515625" style="781" bestFit="1" customWidth="1"/>
    <col min="6658" max="6658" width="32.140625" style="781" customWidth="1"/>
    <col min="6659" max="6663" width="10.5703125" style="781" customWidth="1"/>
    <col min="6664" max="6664" width="11.140625" style="781" customWidth="1"/>
    <col min="6665" max="6912" width="8" style="781"/>
    <col min="6913" max="6913" width="9.28515625" style="781" bestFit="1" customWidth="1"/>
    <col min="6914" max="6914" width="32.140625" style="781" customWidth="1"/>
    <col min="6915" max="6919" width="10.5703125" style="781" customWidth="1"/>
    <col min="6920" max="6920" width="11.140625" style="781" customWidth="1"/>
    <col min="6921" max="7168" width="8" style="781"/>
    <col min="7169" max="7169" width="9.28515625" style="781" bestFit="1" customWidth="1"/>
    <col min="7170" max="7170" width="32.140625" style="781" customWidth="1"/>
    <col min="7171" max="7175" width="10.5703125" style="781" customWidth="1"/>
    <col min="7176" max="7176" width="11.140625" style="781" customWidth="1"/>
    <col min="7177" max="7424" width="8" style="781"/>
    <col min="7425" max="7425" width="9.28515625" style="781" bestFit="1" customWidth="1"/>
    <col min="7426" max="7426" width="32.140625" style="781" customWidth="1"/>
    <col min="7427" max="7431" width="10.5703125" style="781" customWidth="1"/>
    <col min="7432" max="7432" width="11.140625" style="781" customWidth="1"/>
    <col min="7433" max="7680" width="8" style="781"/>
    <col min="7681" max="7681" width="9.28515625" style="781" bestFit="1" customWidth="1"/>
    <col min="7682" max="7682" width="32.140625" style="781" customWidth="1"/>
    <col min="7683" max="7687" width="10.5703125" style="781" customWidth="1"/>
    <col min="7688" max="7688" width="11.140625" style="781" customWidth="1"/>
    <col min="7689" max="7936" width="8" style="781"/>
    <col min="7937" max="7937" width="9.28515625" style="781" bestFit="1" customWidth="1"/>
    <col min="7938" max="7938" width="32.140625" style="781" customWidth="1"/>
    <col min="7939" max="7943" width="10.5703125" style="781" customWidth="1"/>
    <col min="7944" max="7944" width="11.140625" style="781" customWidth="1"/>
    <col min="7945" max="8192" width="8" style="781"/>
    <col min="8193" max="8193" width="9.28515625" style="781" bestFit="1" customWidth="1"/>
    <col min="8194" max="8194" width="32.140625" style="781" customWidth="1"/>
    <col min="8195" max="8199" width="10.5703125" style="781" customWidth="1"/>
    <col min="8200" max="8200" width="11.140625" style="781" customWidth="1"/>
    <col min="8201" max="8448" width="8" style="781"/>
    <col min="8449" max="8449" width="9.28515625" style="781" bestFit="1" customWidth="1"/>
    <col min="8450" max="8450" width="32.140625" style="781" customWidth="1"/>
    <col min="8451" max="8455" width="10.5703125" style="781" customWidth="1"/>
    <col min="8456" max="8456" width="11.140625" style="781" customWidth="1"/>
    <col min="8457" max="8704" width="8" style="781"/>
    <col min="8705" max="8705" width="9.28515625" style="781" bestFit="1" customWidth="1"/>
    <col min="8706" max="8706" width="32.140625" style="781" customWidth="1"/>
    <col min="8707" max="8711" width="10.5703125" style="781" customWidth="1"/>
    <col min="8712" max="8712" width="11.140625" style="781" customWidth="1"/>
    <col min="8713" max="8960" width="8" style="781"/>
    <col min="8961" max="8961" width="9.28515625" style="781" bestFit="1" customWidth="1"/>
    <col min="8962" max="8962" width="32.140625" style="781" customWidth="1"/>
    <col min="8963" max="8967" width="10.5703125" style="781" customWidth="1"/>
    <col min="8968" max="8968" width="11.140625" style="781" customWidth="1"/>
    <col min="8969" max="9216" width="8" style="781"/>
    <col min="9217" max="9217" width="9.28515625" style="781" bestFit="1" customWidth="1"/>
    <col min="9218" max="9218" width="32.140625" style="781" customWidth="1"/>
    <col min="9219" max="9223" width="10.5703125" style="781" customWidth="1"/>
    <col min="9224" max="9224" width="11.140625" style="781" customWidth="1"/>
    <col min="9225" max="9472" width="8" style="781"/>
    <col min="9473" max="9473" width="9.28515625" style="781" bestFit="1" customWidth="1"/>
    <col min="9474" max="9474" width="32.140625" style="781" customWidth="1"/>
    <col min="9475" max="9479" width="10.5703125" style="781" customWidth="1"/>
    <col min="9480" max="9480" width="11.140625" style="781" customWidth="1"/>
    <col min="9481" max="9728" width="8" style="781"/>
    <col min="9729" max="9729" width="9.28515625" style="781" bestFit="1" customWidth="1"/>
    <col min="9730" max="9730" width="32.140625" style="781" customWidth="1"/>
    <col min="9731" max="9735" width="10.5703125" style="781" customWidth="1"/>
    <col min="9736" max="9736" width="11.140625" style="781" customWidth="1"/>
    <col min="9737" max="9984" width="8" style="781"/>
    <col min="9985" max="9985" width="9.28515625" style="781" bestFit="1" customWidth="1"/>
    <col min="9986" max="9986" width="32.140625" style="781" customWidth="1"/>
    <col min="9987" max="9991" width="10.5703125" style="781" customWidth="1"/>
    <col min="9992" max="9992" width="11.140625" style="781" customWidth="1"/>
    <col min="9993" max="10240" width="8" style="781"/>
    <col min="10241" max="10241" width="9.28515625" style="781" bestFit="1" customWidth="1"/>
    <col min="10242" max="10242" width="32.140625" style="781" customWidth="1"/>
    <col min="10243" max="10247" width="10.5703125" style="781" customWidth="1"/>
    <col min="10248" max="10248" width="11.140625" style="781" customWidth="1"/>
    <col min="10249" max="10496" width="8" style="781"/>
    <col min="10497" max="10497" width="9.28515625" style="781" bestFit="1" customWidth="1"/>
    <col min="10498" max="10498" width="32.140625" style="781" customWidth="1"/>
    <col min="10499" max="10503" width="10.5703125" style="781" customWidth="1"/>
    <col min="10504" max="10504" width="11.140625" style="781" customWidth="1"/>
    <col min="10505" max="10752" width="8" style="781"/>
    <col min="10753" max="10753" width="9.28515625" style="781" bestFit="1" customWidth="1"/>
    <col min="10754" max="10754" width="32.140625" style="781" customWidth="1"/>
    <col min="10755" max="10759" width="10.5703125" style="781" customWidth="1"/>
    <col min="10760" max="10760" width="11.140625" style="781" customWidth="1"/>
    <col min="10761" max="11008" width="8" style="781"/>
    <col min="11009" max="11009" width="9.28515625" style="781" bestFit="1" customWidth="1"/>
    <col min="11010" max="11010" width="32.140625" style="781" customWidth="1"/>
    <col min="11011" max="11015" width="10.5703125" style="781" customWidth="1"/>
    <col min="11016" max="11016" width="11.140625" style="781" customWidth="1"/>
    <col min="11017" max="11264" width="8" style="781"/>
    <col min="11265" max="11265" width="9.28515625" style="781" bestFit="1" customWidth="1"/>
    <col min="11266" max="11266" width="32.140625" style="781" customWidth="1"/>
    <col min="11267" max="11271" width="10.5703125" style="781" customWidth="1"/>
    <col min="11272" max="11272" width="11.140625" style="781" customWidth="1"/>
    <col min="11273" max="11520" width="8" style="781"/>
    <col min="11521" max="11521" width="9.28515625" style="781" bestFit="1" customWidth="1"/>
    <col min="11522" max="11522" width="32.140625" style="781" customWidth="1"/>
    <col min="11523" max="11527" width="10.5703125" style="781" customWidth="1"/>
    <col min="11528" max="11528" width="11.140625" style="781" customWidth="1"/>
    <col min="11529" max="11776" width="8" style="781"/>
    <col min="11777" max="11777" width="9.28515625" style="781" bestFit="1" customWidth="1"/>
    <col min="11778" max="11778" width="32.140625" style="781" customWidth="1"/>
    <col min="11779" max="11783" width="10.5703125" style="781" customWidth="1"/>
    <col min="11784" max="11784" width="11.140625" style="781" customWidth="1"/>
    <col min="11785" max="12032" width="8" style="781"/>
    <col min="12033" max="12033" width="9.28515625" style="781" bestFit="1" customWidth="1"/>
    <col min="12034" max="12034" width="32.140625" style="781" customWidth="1"/>
    <col min="12035" max="12039" width="10.5703125" style="781" customWidth="1"/>
    <col min="12040" max="12040" width="11.140625" style="781" customWidth="1"/>
    <col min="12041" max="12288" width="8" style="781"/>
    <col min="12289" max="12289" width="9.28515625" style="781" bestFit="1" customWidth="1"/>
    <col min="12290" max="12290" width="32.140625" style="781" customWidth="1"/>
    <col min="12291" max="12295" width="10.5703125" style="781" customWidth="1"/>
    <col min="12296" max="12296" width="11.140625" style="781" customWidth="1"/>
    <col min="12297" max="12544" width="8" style="781"/>
    <col min="12545" max="12545" width="9.28515625" style="781" bestFit="1" customWidth="1"/>
    <col min="12546" max="12546" width="32.140625" style="781" customWidth="1"/>
    <col min="12547" max="12551" width="10.5703125" style="781" customWidth="1"/>
    <col min="12552" max="12552" width="11.140625" style="781" customWidth="1"/>
    <col min="12553" max="12800" width="8" style="781"/>
    <col min="12801" max="12801" width="9.28515625" style="781" bestFit="1" customWidth="1"/>
    <col min="12802" max="12802" width="32.140625" style="781" customWidth="1"/>
    <col min="12803" max="12807" width="10.5703125" style="781" customWidth="1"/>
    <col min="12808" max="12808" width="11.140625" style="781" customWidth="1"/>
    <col min="12809" max="13056" width="8" style="781"/>
    <col min="13057" max="13057" width="9.28515625" style="781" bestFit="1" customWidth="1"/>
    <col min="13058" max="13058" width="32.140625" style="781" customWidth="1"/>
    <col min="13059" max="13063" width="10.5703125" style="781" customWidth="1"/>
    <col min="13064" max="13064" width="11.140625" style="781" customWidth="1"/>
    <col min="13065" max="13312" width="8" style="781"/>
    <col min="13313" max="13313" width="9.28515625" style="781" bestFit="1" customWidth="1"/>
    <col min="13314" max="13314" width="32.140625" style="781" customWidth="1"/>
    <col min="13315" max="13319" width="10.5703125" style="781" customWidth="1"/>
    <col min="13320" max="13320" width="11.140625" style="781" customWidth="1"/>
    <col min="13321" max="13568" width="8" style="781"/>
    <col min="13569" max="13569" width="9.28515625" style="781" bestFit="1" customWidth="1"/>
    <col min="13570" max="13570" width="32.140625" style="781" customWidth="1"/>
    <col min="13571" max="13575" width="10.5703125" style="781" customWidth="1"/>
    <col min="13576" max="13576" width="11.140625" style="781" customWidth="1"/>
    <col min="13577" max="13824" width="8" style="781"/>
    <col min="13825" max="13825" width="9.28515625" style="781" bestFit="1" customWidth="1"/>
    <col min="13826" max="13826" width="32.140625" style="781" customWidth="1"/>
    <col min="13827" max="13831" width="10.5703125" style="781" customWidth="1"/>
    <col min="13832" max="13832" width="11.140625" style="781" customWidth="1"/>
    <col min="13833" max="14080" width="8" style="781"/>
    <col min="14081" max="14081" width="9.28515625" style="781" bestFit="1" customWidth="1"/>
    <col min="14082" max="14082" width="32.140625" style="781" customWidth="1"/>
    <col min="14083" max="14087" width="10.5703125" style="781" customWidth="1"/>
    <col min="14088" max="14088" width="11.140625" style="781" customWidth="1"/>
    <col min="14089" max="14336" width="8" style="781"/>
    <col min="14337" max="14337" width="9.28515625" style="781" bestFit="1" customWidth="1"/>
    <col min="14338" max="14338" width="32.140625" style="781" customWidth="1"/>
    <col min="14339" max="14343" width="10.5703125" style="781" customWidth="1"/>
    <col min="14344" max="14344" width="11.140625" style="781" customWidth="1"/>
    <col min="14345" max="14592" width="8" style="781"/>
    <col min="14593" max="14593" width="9.28515625" style="781" bestFit="1" customWidth="1"/>
    <col min="14594" max="14594" width="32.140625" style="781" customWidth="1"/>
    <col min="14595" max="14599" width="10.5703125" style="781" customWidth="1"/>
    <col min="14600" max="14600" width="11.140625" style="781" customWidth="1"/>
    <col min="14601" max="14848" width="8" style="781"/>
    <col min="14849" max="14849" width="9.28515625" style="781" bestFit="1" customWidth="1"/>
    <col min="14850" max="14850" width="32.140625" style="781" customWidth="1"/>
    <col min="14851" max="14855" width="10.5703125" style="781" customWidth="1"/>
    <col min="14856" max="14856" width="11.140625" style="781" customWidth="1"/>
    <col min="14857" max="15104" width="8" style="781"/>
    <col min="15105" max="15105" width="9.28515625" style="781" bestFit="1" customWidth="1"/>
    <col min="15106" max="15106" width="32.140625" style="781" customWidth="1"/>
    <col min="15107" max="15111" width="10.5703125" style="781" customWidth="1"/>
    <col min="15112" max="15112" width="11.140625" style="781" customWidth="1"/>
    <col min="15113" max="15360" width="8" style="781"/>
    <col min="15361" max="15361" width="9.28515625" style="781" bestFit="1" customWidth="1"/>
    <col min="15362" max="15362" width="32.140625" style="781" customWidth="1"/>
    <col min="15363" max="15367" width="10.5703125" style="781" customWidth="1"/>
    <col min="15368" max="15368" width="11.140625" style="781" customWidth="1"/>
    <col min="15369" max="15616" width="8" style="781"/>
    <col min="15617" max="15617" width="9.28515625" style="781" bestFit="1" customWidth="1"/>
    <col min="15618" max="15618" width="32.140625" style="781" customWidth="1"/>
    <col min="15619" max="15623" width="10.5703125" style="781" customWidth="1"/>
    <col min="15624" max="15624" width="11.140625" style="781" customWidth="1"/>
    <col min="15625" max="15872" width="8" style="781"/>
    <col min="15873" max="15873" width="9.28515625" style="781" bestFit="1" customWidth="1"/>
    <col min="15874" max="15874" width="32.140625" style="781" customWidth="1"/>
    <col min="15875" max="15879" width="10.5703125" style="781" customWidth="1"/>
    <col min="15880" max="15880" width="11.140625" style="781" customWidth="1"/>
    <col min="15881" max="16128" width="8" style="781"/>
    <col min="16129" max="16129" width="9.28515625" style="781" bestFit="1" customWidth="1"/>
    <col min="16130" max="16130" width="32.140625" style="781" customWidth="1"/>
    <col min="16131" max="16135" width="10.5703125" style="781" customWidth="1"/>
    <col min="16136" max="16136" width="11.140625" style="781" customWidth="1"/>
    <col min="16137" max="16384" width="8" style="781"/>
  </cols>
  <sheetData>
    <row r="2" spans="1:10">
      <c r="A2" s="781" t="s">
        <v>50</v>
      </c>
      <c r="B2" s="362" t="s">
        <v>1255</v>
      </c>
    </row>
    <row r="3" spans="1:10">
      <c r="B3" s="1011"/>
      <c r="C3" s="1011"/>
      <c r="D3" s="1011"/>
      <c r="E3" s="1011"/>
      <c r="F3" s="1011"/>
    </row>
    <row r="4" spans="1:10">
      <c r="B4" s="782" t="s">
        <v>145</v>
      </c>
      <c r="C4" s="782">
        <v>2007</v>
      </c>
      <c r="D4" s="782">
        <v>2008</v>
      </c>
      <c r="E4" s="782">
        <v>2009</v>
      </c>
      <c r="F4" s="782">
        <v>2010</v>
      </c>
      <c r="G4" s="782">
        <v>2011</v>
      </c>
      <c r="H4" s="782" t="s">
        <v>495</v>
      </c>
    </row>
    <row r="5" spans="1:10" ht="25.5">
      <c r="B5" s="417" t="s">
        <v>1160</v>
      </c>
      <c r="C5" s="398">
        <v>9.2236267509274796</v>
      </c>
      <c r="D5" s="398">
        <v>9.2161339767824604</v>
      </c>
      <c r="E5" s="398">
        <v>11.013090148118236</v>
      </c>
      <c r="F5" s="398">
        <v>13.066144262223577</v>
      </c>
      <c r="G5" s="398">
        <v>15.079750221581</v>
      </c>
      <c r="H5" s="398">
        <v>16.316982416690401</v>
      </c>
    </row>
    <row r="6" spans="1:10" ht="29.25" customHeight="1">
      <c r="B6" s="417" t="s">
        <v>1161</v>
      </c>
      <c r="C6" s="400">
        <v>2.2226044490469619</v>
      </c>
      <c r="D6" s="400">
        <v>2.5329901026954218</v>
      </c>
      <c r="E6" s="400">
        <v>2.2367385476134944</v>
      </c>
      <c r="F6" s="400">
        <v>2.5571694781144583</v>
      </c>
      <c r="G6" s="400">
        <v>3.0675148294283798</v>
      </c>
      <c r="H6" s="400">
        <v>3.5021843623033</v>
      </c>
      <c r="J6" s="418"/>
    </row>
    <row r="7" spans="1:10" ht="38.25">
      <c r="B7" s="417" t="s">
        <v>502</v>
      </c>
      <c r="C7" s="400">
        <v>4.5510470839571511</v>
      </c>
      <c r="D7" s="400">
        <v>3.9453860304385251</v>
      </c>
      <c r="E7" s="400">
        <v>5.2760949322164894</v>
      </c>
      <c r="F7" s="400">
        <v>5.3252418707437297</v>
      </c>
      <c r="G7" s="400">
        <v>5.1155081878853972</v>
      </c>
      <c r="H7" s="400">
        <v>4.8075025388354717</v>
      </c>
      <c r="J7" s="419"/>
    </row>
    <row r="10" spans="1:10">
      <c r="B10" s="376" t="s">
        <v>1255</v>
      </c>
      <c r="C10" s="379"/>
      <c r="D10" s="379"/>
      <c r="E10" s="379"/>
      <c r="F10" s="379"/>
      <c r="G10" s="379"/>
      <c r="H10" s="379"/>
    </row>
    <row r="11" spans="1:10">
      <c r="B11" s="783"/>
      <c r="C11" s="379"/>
      <c r="D11" s="379"/>
      <c r="E11" s="379"/>
      <c r="F11" s="379"/>
      <c r="G11" s="379"/>
      <c r="H11" s="379"/>
    </row>
    <row r="12" spans="1:10">
      <c r="B12" s="783"/>
      <c r="C12" s="379"/>
      <c r="D12" s="379"/>
      <c r="E12" s="379"/>
      <c r="F12" s="379"/>
      <c r="G12" s="379"/>
      <c r="H12" s="379"/>
    </row>
    <row r="13" spans="1:10">
      <c r="B13" s="783"/>
      <c r="C13" s="379"/>
      <c r="D13" s="379"/>
      <c r="E13" s="379"/>
      <c r="F13" s="379"/>
      <c r="G13" s="379"/>
      <c r="H13" s="379"/>
    </row>
    <row r="14" spans="1:10">
      <c r="B14" s="783"/>
      <c r="C14" s="379"/>
      <c r="D14" s="379"/>
      <c r="E14" s="379"/>
      <c r="F14" s="379"/>
      <c r="G14" s="379"/>
      <c r="H14" s="379"/>
    </row>
    <row r="15" spans="1:10">
      <c r="B15" s="783"/>
      <c r="C15" s="379"/>
      <c r="D15" s="379"/>
      <c r="E15" s="379"/>
      <c r="F15" s="379"/>
      <c r="G15" s="379"/>
      <c r="H15" s="379"/>
    </row>
    <row r="16" spans="1:10">
      <c r="B16" s="783"/>
      <c r="C16" s="379"/>
      <c r="D16" s="379"/>
      <c r="E16" s="379"/>
      <c r="F16" s="379"/>
      <c r="G16" s="379"/>
      <c r="H16" s="379"/>
    </row>
    <row r="17" spans="2:8">
      <c r="B17" s="783"/>
      <c r="C17" s="379"/>
      <c r="D17" s="379"/>
      <c r="E17" s="379"/>
      <c r="F17" s="379"/>
      <c r="G17" s="379"/>
      <c r="H17" s="379"/>
    </row>
    <row r="18" spans="2:8">
      <c r="B18" s="783"/>
      <c r="C18" s="379"/>
      <c r="D18" s="379"/>
      <c r="E18" s="379"/>
      <c r="F18" s="379"/>
      <c r="G18" s="379"/>
      <c r="H18" s="379"/>
    </row>
    <row r="19" spans="2:8">
      <c r="B19" s="783"/>
      <c r="C19" s="379"/>
      <c r="D19" s="379"/>
      <c r="E19" s="379"/>
      <c r="F19" s="379"/>
      <c r="G19" s="379"/>
      <c r="H19" s="379"/>
    </row>
    <row r="20" spans="2:8">
      <c r="B20" s="783"/>
      <c r="C20" s="379"/>
      <c r="D20" s="379"/>
      <c r="E20" s="379"/>
      <c r="F20" s="379"/>
      <c r="G20" s="379"/>
      <c r="H20" s="379"/>
    </row>
    <row r="21" spans="2:8">
      <c r="B21" s="783"/>
      <c r="C21" s="379"/>
      <c r="D21" s="379"/>
      <c r="E21" s="379"/>
      <c r="F21" s="379"/>
      <c r="G21" s="379"/>
      <c r="H21" s="379"/>
    </row>
    <row r="22" spans="2:8">
      <c r="B22" s="783"/>
      <c r="C22" s="379"/>
      <c r="D22" s="379"/>
      <c r="E22" s="379"/>
      <c r="F22" s="379"/>
      <c r="G22" s="379"/>
      <c r="H22" s="379"/>
    </row>
    <row r="23" spans="2:8">
      <c r="B23" s="783"/>
      <c r="C23" s="379"/>
      <c r="D23" s="379"/>
      <c r="E23" s="379"/>
      <c r="F23" s="379"/>
      <c r="G23" s="379"/>
      <c r="H23" s="379"/>
    </row>
    <row r="24" spans="2:8">
      <c r="B24" s="783"/>
      <c r="C24" s="379"/>
      <c r="D24" s="379"/>
      <c r="E24" s="379"/>
      <c r="F24" s="379"/>
      <c r="G24" s="379"/>
      <c r="H24" s="379"/>
    </row>
    <row r="25" spans="2:8">
      <c r="B25" s="783"/>
      <c r="C25" s="379"/>
      <c r="D25" s="379"/>
      <c r="E25" s="379"/>
      <c r="F25" s="379"/>
      <c r="G25" s="379"/>
      <c r="H25" s="379"/>
    </row>
    <row r="26" spans="2:8">
      <c r="B26" s="783"/>
      <c r="C26" s="379"/>
      <c r="D26" s="379"/>
      <c r="E26" s="379"/>
      <c r="F26" s="379"/>
      <c r="G26" s="379"/>
      <c r="H26" s="379"/>
    </row>
    <row r="27" spans="2:8">
      <c r="B27" s="420" t="s">
        <v>77</v>
      </c>
      <c r="C27" s="379"/>
      <c r="D27" s="379"/>
      <c r="E27" s="379"/>
      <c r="F27" s="379"/>
      <c r="G27" s="379"/>
      <c r="H27" s="379"/>
    </row>
    <row r="29" spans="2:8">
      <c r="B29" s="731" t="s">
        <v>10</v>
      </c>
    </row>
  </sheetData>
  <mergeCells count="1">
    <mergeCell ref="B3:F3"/>
  </mergeCells>
  <hyperlinks>
    <hyperlink ref="B29" location="Содержание!B142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zoomScaleNormal="100" zoomScaleSheetLayoutView="100" workbookViewId="0">
      <selection activeCell="B26" sqref="B26"/>
    </sheetView>
  </sheetViews>
  <sheetFormatPr defaultColWidth="8" defaultRowHeight="12.75"/>
  <cols>
    <col min="1" max="1" width="9.42578125" style="781" customWidth="1"/>
    <col min="2" max="2" width="31" style="781" customWidth="1"/>
    <col min="3" max="3" width="9.140625" style="781" customWidth="1"/>
    <col min="4" max="4" width="10.28515625" style="781" customWidth="1"/>
    <col min="5" max="11" width="9.140625" style="781" customWidth="1"/>
    <col min="12" max="256" width="8" style="781"/>
    <col min="257" max="257" width="9.42578125" style="781" customWidth="1"/>
    <col min="258" max="258" width="31" style="781" customWidth="1"/>
    <col min="259" max="259" width="9.140625" style="781" customWidth="1"/>
    <col min="260" max="260" width="10.28515625" style="781" customWidth="1"/>
    <col min="261" max="267" width="9.140625" style="781" customWidth="1"/>
    <col min="268" max="512" width="8" style="781"/>
    <col min="513" max="513" width="9.42578125" style="781" customWidth="1"/>
    <col min="514" max="514" width="31" style="781" customWidth="1"/>
    <col min="515" max="515" width="9.140625" style="781" customWidth="1"/>
    <col min="516" max="516" width="10.28515625" style="781" customWidth="1"/>
    <col min="517" max="523" width="9.140625" style="781" customWidth="1"/>
    <col min="524" max="768" width="8" style="781"/>
    <col min="769" max="769" width="9.42578125" style="781" customWidth="1"/>
    <col min="770" max="770" width="31" style="781" customWidth="1"/>
    <col min="771" max="771" width="9.140625" style="781" customWidth="1"/>
    <col min="772" max="772" width="10.28515625" style="781" customWidth="1"/>
    <col min="773" max="779" width="9.140625" style="781" customWidth="1"/>
    <col min="780" max="1024" width="8" style="781"/>
    <col min="1025" max="1025" width="9.42578125" style="781" customWidth="1"/>
    <col min="1026" max="1026" width="31" style="781" customWidth="1"/>
    <col min="1027" max="1027" width="9.140625" style="781" customWidth="1"/>
    <col min="1028" max="1028" width="10.28515625" style="781" customWidth="1"/>
    <col min="1029" max="1035" width="9.140625" style="781" customWidth="1"/>
    <col min="1036" max="1280" width="8" style="781"/>
    <col min="1281" max="1281" width="9.42578125" style="781" customWidth="1"/>
    <col min="1282" max="1282" width="31" style="781" customWidth="1"/>
    <col min="1283" max="1283" width="9.140625" style="781" customWidth="1"/>
    <col min="1284" max="1284" width="10.28515625" style="781" customWidth="1"/>
    <col min="1285" max="1291" width="9.140625" style="781" customWidth="1"/>
    <col min="1292" max="1536" width="8" style="781"/>
    <col min="1537" max="1537" width="9.42578125" style="781" customWidth="1"/>
    <col min="1538" max="1538" width="31" style="781" customWidth="1"/>
    <col min="1539" max="1539" width="9.140625" style="781" customWidth="1"/>
    <col min="1540" max="1540" width="10.28515625" style="781" customWidth="1"/>
    <col min="1541" max="1547" width="9.140625" style="781" customWidth="1"/>
    <col min="1548" max="1792" width="8" style="781"/>
    <col min="1793" max="1793" width="9.42578125" style="781" customWidth="1"/>
    <col min="1794" max="1794" width="31" style="781" customWidth="1"/>
    <col min="1795" max="1795" width="9.140625" style="781" customWidth="1"/>
    <col min="1796" max="1796" width="10.28515625" style="781" customWidth="1"/>
    <col min="1797" max="1803" width="9.140625" style="781" customWidth="1"/>
    <col min="1804" max="2048" width="8" style="781"/>
    <col min="2049" max="2049" width="9.42578125" style="781" customWidth="1"/>
    <col min="2050" max="2050" width="31" style="781" customWidth="1"/>
    <col min="2051" max="2051" width="9.140625" style="781" customWidth="1"/>
    <col min="2052" max="2052" width="10.28515625" style="781" customWidth="1"/>
    <col min="2053" max="2059" width="9.140625" style="781" customWidth="1"/>
    <col min="2060" max="2304" width="8" style="781"/>
    <col min="2305" max="2305" width="9.42578125" style="781" customWidth="1"/>
    <col min="2306" max="2306" width="31" style="781" customWidth="1"/>
    <col min="2307" max="2307" width="9.140625" style="781" customWidth="1"/>
    <col min="2308" max="2308" width="10.28515625" style="781" customWidth="1"/>
    <col min="2309" max="2315" width="9.140625" style="781" customWidth="1"/>
    <col min="2316" max="2560" width="8" style="781"/>
    <col min="2561" max="2561" width="9.42578125" style="781" customWidth="1"/>
    <col min="2562" max="2562" width="31" style="781" customWidth="1"/>
    <col min="2563" max="2563" width="9.140625" style="781" customWidth="1"/>
    <col min="2564" max="2564" width="10.28515625" style="781" customWidth="1"/>
    <col min="2565" max="2571" width="9.140625" style="781" customWidth="1"/>
    <col min="2572" max="2816" width="8" style="781"/>
    <col min="2817" max="2817" width="9.42578125" style="781" customWidth="1"/>
    <col min="2818" max="2818" width="31" style="781" customWidth="1"/>
    <col min="2819" max="2819" width="9.140625" style="781" customWidth="1"/>
    <col min="2820" max="2820" width="10.28515625" style="781" customWidth="1"/>
    <col min="2821" max="2827" width="9.140625" style="781" customWidth="1"/>
    <col min="2828" max="3072" width="8" style="781"/>
    <col min="3073" max="3073" width="9.42578125" style="781" customWidth="1"/>
    <col min="3074" max="3074" width="31" style="781" customWidth="1"/>
    <col min="3075" max="3075" width="9.140625" style="781" customWidth="1"/>
    <col min="3076" max="3076" width="10.28515625" style="781" customWidth="1"/>
    <col min="3077" max="3083" width="9.140625" style="781" customWidth="1"/>
    <col min="3084" max="3328" width="8" style="781"/>
    <col min="3329" max="3329" width="9.42578125" style="781" customWidth="1"/>
    <col min="3330" max="3330" width="31" style="781" customWidth="1"/>
    <col min="3331" max="3331" width="9.140625" style="781" customWidth="1"/>
    <col min="3332" max="3332" width="10.28515625" style="781" customWidth="1"/>
    <col min="3333" max="3339" width="9.140625" style="781" customWidth="1"/>
    <col min="3340" max="3584" width="8" style="781"/>
    <col min="3585" max="3585" width="9.42578125" style="781" customWidth="1"/>
    <col min="3586" max="3586" width="31" style="781" customWidth="1"/>
    <col min="3587" max="3587" width="9.140625" style="781" customWidth="1"/>
    <col min="3588" max="3588" width="10.28515625" style="781" customWidth="1"/>
    <col min="3589" max="3595" width="9.140625" style="781" customWidth="1"/>
    <col min="3596" max="3840" width="8" style="781"/>
    <col min="3841" max="3841" width="9.42578125" style="781" customWidth="1"/>
    <col min="3842" max="3842" width="31" style="781" customWidth="1"/>
    <col min="3843" max="3843" width="9.140625" style="781" customWidth="1"/>
    <col min="3844" max="3844" width="10.28515625" style="781" customWidth="1"/>
    <col min="3845" max="3851" width="9.140625" style="781" customWidth="1"/>
    <col min="3852" max="4096" width="8" style="781"/>
    <col min="4097" max="4097" width="9.42578125" style="781" customWidth="1"/>
    <col min="4098" max="4098" width="31" style="781" customWidth="1"/>
    <col min="4099" max="4099" width="9.140625" style="781" customWidth="1"/>
    <col min="4100" max="4100" width="10.28515625" style="781" customWidth="1"/>
    <col min="4101" max="4107" width="9.140625" style="781" customWidth="1"/>
    <col min="4108" max="4352" width="8" style="781"/>
    <col min="4353" max="4353" width="9.42578125" style="781" customWidth="1"/>
    <col min="4354" max="4354" width="31" style="781" customWidth="1"/>
    <col min="4355" max="4355" width="9.140625" style="781" customWidth="1"/>
    <col min="4356" max="4356" width="10.28515625" style="781" customWidth="1"/>
    <col min="4357" max="4363" width="9.140625" style="781" customWidth="1"/>
    <col min="4364" max="4608" width="8" style="781"/>
    <col min="4609" max="4609" width="9.42578125" style="781" customWidth="1"/>
    <col min="4610" max="4610" width="31" style="781" customWidth="1"/>
    <col min="4611" max="4611" width="9.140625" style="781" customWidth="1"/>
    <col min="4612" max="4612" width="10.28515625" style="781" customWidth="1"/>
    <col min="4613" max="4619" width="9.140625" style="781" customWidth="1"/>
    <col min="4620" max="4864" width="8" style="781"/>
    <col min="4865" max="4865" width="9.42578125" style="781" customWidth="1"/>
    <col min="4866" max="4866" width="31" style="781" customWidth="1"/>
    <col min="4867" max="4867" width="9.140625" style="781" customWidth="1"/>
    <col min="4868" max="4868" width="10.28515625" style="781" customWidth="1"/>
    <col min="4869" max="4875" width="9.140625" style="781" customWidth="1"/>
    <col min="4876" max="5120" width="8" style="781"/>
    <col min="5121" max="5121" width="9.42578125" style="781" customWidth="1"/>
    <col min="5122" max="5122" width="31" style="781" customWidth="1"/>
    <col min="5123" max="5123" width="9.140625" style="781" customWidth="1"/>
    <col min="5124" max="5124" width="10.28515625" style="781" customWidth="1"/>
    <col min="5125" max="5131" width="9.140625" style="781" customWidth="1"/>
    <col min="5132" max="5376" width="8" style="781"/>
    <col min="5377" max="5377" width="9.42578125" style="781" customWidth="1"/>
    <col min="5378" max="5378" width="31" style="781" customWidth="1"/>
    <col min="5379" max="5379" width="9.140625" style="781" customWidth="1"/>
    <col min="5380" max="5380" width="10.28515625" style="781" customWidth="1"/>
    <col min="5381" max="5387" width="9.140625" style="781" customWidth="1"/>
    <col min="5388" max="5632" width="8" style="781"/>
    <col min="5633" max="5633" width="9.42578125" style="781" customWidth="1"/>
    <col min="5634" max="5634" width="31" style="781" customWidth="1"/>
    <col min="5635" max="5635" width="9.140625" style="781" customWidth="1"/>
    <col min="5636" max="5636" width="10.28515625" style="781" customWidth="1"/>
    <col min="5637" max="5643" width="9.140625" style="781" customWidth="1"/>
    <col min="5644" max="5888" width="8" style="781"/>
    <col min="5889" max="5889" width="9.42578125" style="781" customWidth="1"/>
    <col min="5890" max="5890" width="31" style="781" customWidth="1"/>
    <col min="5891" max="5891" width="9.140625" style="781" customWidth="1"/>
    <col min="5892" max="5892" width="10.28515625" style="781" customWidth="1"/>
    <col min="5893" max="5899" width="9.140625" style="781" customWidth="1"/>
    <col min="5900" max="6144" width="8" style="781"/>
    <col min="6145" max="6145" width="9.42578125" style="781" customWidth="1"/>
    <col min="6146" max="6146" width="31" style="781" customWidth="1"/>
    <col min="6147" max="6147" width="9.140625" style="781" customWidth="1"/>
    <col min="6148" max="6148" width="10.28515625" style="781" customWidth="1"/>
    <col min="6149" max="6155" width="9.140625" style="781" customWidth="1"/>
    <col min="6156" max="6400" width="8" style="781"/>
    <col min="6401" max="6401" width="9.42578125" style="781" customWidth="1"/>
    <col min="6402" max="6402" width="31" style="781" customWidth="1"/>
    <col min="6403" max="6403" width="9.140625" style="781" customWidth="1"/>
    <col min="6404" max="6404" width="10.28515625" style="781" customWidth="1"/>
    <col min="6405" max="6411" width="9.140625" style="781" customWidth="1"/>
    <col min="6412" max="6656" width="8" style="781"/>
    <col min="6657" max="6657" width="9.42578125" style="781" customWidth="1"/>
    <col min="6658" max="6658" width="31" style="781" customWidth="1"/>
    <col min="6659" max="6659" width="9.140625" style="781" customWidth="1"/>
    <col min="6660" max="6660" width="10.28515625" style="781" customWidth="1"/>
    <col min="6661" max="6667" width="9.140625" style="781" customWidth="1"/>
    <col min="6668" max="6912" width="8" style="781"/>
    <col min="6913" max="6913" width="9.42578125" style="781" customWidth="1"/>
    <col min="6914" max="6914" width="31" style="781" customWidth="1"/>
    <col min="6915" max="6915" width="9.140625" style="781" customWidth="1"/>
    <col min="6916" max="6916" width="10.28515625" style="781" customWidth="1"/>
    <col min="6917" max="6923" width="9.140625" style="781" customWidth="1"/>
    <col min="6924" max="7168" width="8" style="781"/>
    <col min="7169" max="7169" width="9.42578125" style="781" customWidth="1"/>
    <col min="7170" max="7170" width="31" style="781" customWidth="1"/>
    <col min="7171" max="7171" width="9.140625" style="781" customWidth="1"/>
    <col min="7172" max="7172" width="10.28515625" style="781" customWidth="1"/>
    <col min="7173" max="7179" width="9.140625" style="781" customWidth="1"/>
    <col min="7180" max="7424" width="8" style="781"/>
    <col min="7425" max="7425" width="9.42578125" style="781" customWidth="1"/>
    <col min="7426" max="7426" width="31" style="781" customWidth="1"/>
    <col min="7427" max="7427" width="9.140625" style="781" customWidth="1"/>
    <col min="7428" max="7428" width="10.28515625" style="781" customWidth="1"/>
    <col min="7429" max="7435" width="9.140625" style="781" customWidth="1"/>
    <col min="7436" max="7680" width="8" style="781"/>
    <col min="7681" max="7681" width="9.42578125" style="781" customWidth="1"/>
    <col min="7682" max="7682" width="31" style="781" customWidth="1"/>
    <col min="7683" max="7683" width="9.140625" style="781" customWidth="1"/>
    <col min="7684" max="7684" width="10.28515625" style="781" customWidth="1"/>
    <col min="7685" max="7691" width="9.140625" style="781" customWidth="1"/>
    <col min="7692" max="7936" width="8" style="781"/>
    <col min="7937" max="7937" width="9.42578125" style="781" customWidth="1"/>
    <col min="7938" max="7938" width="31" style="781" customWidth="1"/>
    <col min="7939" max="7939" width="9.140625" style="781" customWidth="1"/>
    <col min="7940" max="7940" width="10.28515625" style="781" customWidth="1"/>
    <col min="7941" max="7947" width="9.140625" style="781" customWidth="1"/>
    <col min="7948" max="8192" width="8" style="781"/>
    <col min="8193" max="8193" width="9.42578125" style="781" customWidth="1"/>
    <col min="8194" max="8194" width="31" style="781" customWidth="1"/>
    <col min="8195" max="8195" width="9.140625" style="781" customWidth="1"/>
    <col min="8196" max="8196" width="10.28515625" style="781" customWidth="1"/>
    <col min="8197" max="8203" width="9.140625" style="781" customWidth="1"/>
    <col min="8204" max="8448" width="8" style="781"/>
    <col min="8449" max="8449" width="9.42578125" style="781" customWidth="1"/>
    <col min="8450" max="8450" width="31" style="781" customWidth="1"/>
    <col min="8451" max="8451" width="9.140625" style="781" customWidth="1"/>
    <col min="8452" max="8452" width="10.28515625" style="781" customWidth="1"/>
    <col min="8453" max="8459" width="9.140625" style="781" customWidth="1"/>
    <col min="8460" max="8704" width="8" style="781"/>
    <col min="8705" max="8705" width="9.42578125" style="781" customWidth="1"/>
    <col min="8706" max="8706" width="31" style="781" customWidth="1"/>
    <col min="8707" max="8707" width="9.140625" style="781" customWidth="1"/>
    <col min="8708" max="8708" width="10.28515625" style="781" customWidth="1"/>
    <col min="8709" max="8715" width="9.140625" style="781" customWidth="1"/>
    <col min="8716" max="8960" width="8" style="781"/>
    <col min="8961" max="8961" width="9.42578125" style="781" customWidth="1"/>
    <col min="8962" max="8962" width="31" style="781" customWidth="1"/>
    <col min="8963" max="8963" width="9.140625" style="781" customWidth="1"/>
    <col min="8964" max="8964" width="10.28515625" style="781" customWidth="1"/>
    <col min="8965" max="8971" width="9.140625" style="781" customWidth="1"/>
    <col min="8972" max="9216" width="8" style="781"/>
    <col min="9217" max="9217" width="9.42578125" style="781" customWidth="1"/>
    <col min="9218" max="9218" width="31" style="781" customWidth="1"/>
    <col min="9219" max="9219" width="9.140625" style="781" customWidth="1"/>
    <col min="9220" max="9220" width="10.28515625" style="781" customWidth="1"/>
    <col min="9221" max="9227" width="9.140625" style="781" customWidth="1"/>
    <col min="9228" max="9472" width="8" style="781"/>
    <col min="9473" max="9473" width="9.42578125" style="781" customWidth="1"/>
    <col min="9474" max="9474" width="31" style="781" customWidth="1"/>
    <col min="9475" max="9475" width="9.140625" style="781" customWidth="1"/>
    <col min="9476" max="9476" width="10.28515625" style="781" customWidth="1"/>
    <col min="9477" max="9483" width="9.140625" style="781" customWidth="1"/>
    <col min="9484" max="9728" width="8" style="781"/>
    <col min="9729" max="9729" width="9.42578125" style="781" customWidth="1"/>
    <col min="9730" max="9730" width="31" style="781" customWidth="1"/>
    <col min="9731" max="9731" width="9.140625" style="781" customWidth="1"/>
    <col min="9732" max="9732" width="10.28515625" style="781" customWidth="1"/>
    <col min="9733" max="9739" width="9.140625" style="781" customWidth="1"/>
    <col min="9740" max="9984" width="8" style="781"/>
    <col min="9985" max="9985" width="9.42578125" style="781" customWidth="1"/>
    <col min="9986" max="9986" width="31" style="781" customWidth="1"/>
    <col min="9987" max="9987" width="9.140625" style="781" customWidth="1"/>
    <col min="9988" max="9988" width="10.28515625" style="781" customWidth="1"/>
    <col min="9989" max="9995" width="9.140625" style="781" customWidth="1"/>
    <col min="9996" max="10240" width="8" style="781"/>
    <col min="10241" max="10241" width="9.42578125" style="781" customWidth="1"/>
    <col min="10242" max="10242" width="31" style="781" customWidth="1"/>
    <col min="10243" max="10243" width="9.140625" style="781" customWidth="1"/>
    <col min="10244" max="10244" width="10.28515625" style="781" customWidth="1"/>
    <col min="10245" max="10251" width="9.140625" style="781" customWidth="1"/>
    <col min="10252" max="10496" width="8" style="781"/>
    <col min="10497" max="10497" width="9.42578125" style="781" customWidth="1"/>
    <col min="10498" max="10498" width="31" style="781" customWidth="1"/>
    <col min="10499" max="10499" width="9.140625" style="781" customWidth="1"/>
    <col min="10500" max="10500" width="10.28515625" style="781" customWidth="1"/>
    <col min="10501" max="10507" width="9.140625" style="781" customWidth="1"/>
    <col min="10508" max="10752" width="8" style="781"/>
    <col min="10753" max="10753" width="9.42578125" style="781" customWidth="1"/>
    <col min="10754" max="10754" width="31" style="781" customWidth="1"/>
    <col min="10755" max="10755" width="9.140625" style="781" customWidth="1"/>
    <col min="10756" max="10756" width="10.28515625" style="781" customWidth="1"/>
    <col min="10757" max="10763" width="9.140625" style="781" customWidth="1"/>
    <col min="10764" max="11008" width="8" style="781"/>
    <col min="11009" max="11009" width="9.42578125" style="781" customWidth="1"/>
    <col min="11010" max="11010" width="31" style="781" customWidth="1"/>
    <col min="11011" max="11011" width="9.140625" style="781" customWidth="1"/>
    <col min="11012" max="11012" width="10.28515625" style="781" customWidth="1"/>
    <col min="11013" max="11019" width="9.140625" style="781" customWidth="1"/>
    <col min="11020" max="11264" width="8" style="781"/>
    <col min="11265" max="11265" width="9.42578125" style="781" customWidth="1"/>
    <col min="11266" max="11266" width="31" style="781" customWidth="1"/>
    <col min="11267" max="11267" width="9.140625" style="781" customWidth="1"/>
    <col min="11268" max="11268" width="10.28515625" style="781" customWidth="1"/>
    <col min="11269" max="11275" width="9.140625" style="781" customWidth="1"/>
    <col min="11276" max="11520" width="8" style="781"/>
    <col min="11521" max="11521" width="9.42578125" style="781" customWidth="1"/>
    <col min="11522" max="11522" width="31" style="781" customWidth="1"/>
    <col min="11523" max="11523" width="9.140625" style="781" customWidth="1"/>
    <col min="11524" max="11524" width="10.28515625" style="781" customWidth="1"/>
    <col min="11525" max="11531" width="9.140625" style="781" customWidth="1"/>
    <col min="11532" max="11776" width="8" style="781"/>
    <col min="11777" max="11777" width="9.42578125" style="781" customWidth="1"/>
    <col min="11778" max="11778" width="31" style="781" customWidth="1"/>
    <col min="11779" max="11779" width="9.140625" style="781" customWidth="1"/>
    <col min="11780" max="11780" width="10.28515625" style="781" customWidth="1"/>
    <col min="11781" max="11787" width="9.140625" style="781" customWidth="1"/>
    <col min="11788" max="12032" width="8" style="781"/>
    <col min="12033" max="12033" width="9.42578125" style="781" customWidth="1"/>
    <col min="12034" max="12034" width="31" style="781" customWidth="1"/>
    <col min="12035" max="12035" width="9.140625" style="781" customWidth="1"/>
    <col min="12036" max="12036" width="10.28515625" style="781" customWidth="1"/>
    <col min="12037" max="12043" width="9.140625" style="781" customWidth="1"/>
    <col min="12044" max="12288" width="8" style="781"/>
    <col min="12289" max="12289" width="9.42578125" style="781" customWidth="1"/>
    <col min="12290" max="12290" width="31" style="781" customWidth="1"/>
    <col min="12291" max="12291" width="9.140625" style="781" customWidth="1"/>
    <col min="12292" max="12292" width="10.28515625" style="781" customWidth="1"/>
    <col min="12293" max="12299" width="9.140625" style="781" customWidth="1"/>
    <col min="12300" max="12544" width="8" style="781"/>
    <col min="12545" max="12545" width="9.42578125" style="781" customWidth="1"/>
    <col min="12546" max="12546" width="31" style="781" customWidth="1"/>
    <col min="12547" max="12547" width="9.140625" style="781" customWidth="1"/>
    <col min="12548" max="12548" width="10.28515625" style="781" customWidth="1"/>
    <col min="12549" max="12555" width="9.140625" style="781" customWidth="1"/>
    <col min="12556" max="12800" width="8" style="781"/>
    <col min="12801" max="12801" width="9.42578125" style="781" customWidth="1"/>
    <col min="12802" max="12802" width="31" style="781" customWidth="1"/>
    <col min="12803" max="12803" width="9.140625" style="781" customWidth="1"/>
    <col min="12804" max="12804" width="10.28515625" style="781" customWidth="1"/>
    <col min="12805" max="12811" width="9.140625" style="781" customWidth="1"/>
    <col min="12812" max="13056" width="8" style="781"/>
    <col min="13057" max="13057" width="9.42578125" style="781" customWidth="1"/>
    <col min="13058" max="13058" width="31" style="781" customWidth="1"/>
    <col min="13059" max="13059" width="9.140625" style="781" customWidth="1"/>
    <col min="13060" max="13060" width="10.28515625" style="781" customWidth="1"/>
    <col min="13061" max="13067" width="9.140625" style="781" customWidth="1"/>
    <col min="13068" max="13312" width="8" style="781"/>
    <col min="13313" max="13313" width="9.42578125" style="781" customWidth="1"/>
    <col min="13314" max="13314" width="31" style="781" customWidth="1"/>
    <col min="13315" max="13315" width="9.140625" style="781" customWidth="1"/>
    <col min="13316" max="13316" width="10.28515625" style="781" customWidth="1"/>
    <col min="13317" max="13323" width="9.140625" style="781" customWidth="1"/>
    <col min="13324" max="13568" width="8" style="781"/>
    <col min="13569" max="13569" width="9.42578125" style="781" customWidth="1"/>
    <col min="13570" max="13570" width="31" style="781" customWidth="1"/>
    <col min="13571" max="13571" width="9.140625" style="781" customWidth="1"/>
    <col min="13572" max="13572" width="10.28515625" style="781" customWidth="1"/>
    <col min="13573" max="13579" width="9.140625" style="781" customWidth="1"/>
    <col min="13580" max="13824" width="8" style="781"/>
    <col min="13825" max="13825" width="9.42578125" style="781" customWidth="1"/>
    <col min="13826" max="13826" width="31" style="781" customWidth="1"/>
    <col min="13827" max="13827" width="9.140625" style="781" customWidth="1"/>
    <col min="13828" max="13828" width="10.28515625" style="781" customWidth="1"/>
    <col min="13829" max="13835" width="9.140625" style="781" customWidth="1"/>
    <col min="13836" max="14080" width="8" style="781"/>
    <col min="14081" max="14081" width="9.42578125" style="781" customWidth="1"/>
    <col min="14082" max="14082" width="31" style="781" customWidth="1"/>
    <col min="14083" max="14083" width="9.140625" style="781" customWidth="1"/>
    <col min="14084" max="14084" width="10.28515625" style="781" customWidth="1"/>
    <col min="14085" max="14091" width="9.140625" style="781" customWidth="1"/>
    <col min="14092" max="14336" width="8" style="781"/>
    <col min="14337" max="14337" width="9.42578125" style="781" customWidth="1"/>
    <col min="14338" max="14338" width="31" style="781" customWidth="1"/>
    <col min="14339" max="14339" width="9.140625" style="781" customWidth="1"/>
    <col min="14340" max="14340" width="10.28515625" style="781" customWidth="1"/>
    <col min="14341" max="14347" width="9.140625" style="781" customWidth="1"/>
    <col min="14348" max="14592" width="8" style="781"/>
    <col min="14593" max="14593" width="9.42578125" style="781" customWidth="1"/>
    <col min="14594" max="14594" width="31" style="781" customWidth="1"/>
    <col min="14595" max="14595" width="9.140625" style="781" customWidth="1"/>
    <col min="14596" max="14596" width="10.28515625" style="781" customWidth="1"/>
    <col min="14597" max="14603" width="9.140625" style="781" customWidth="1"/>
    <col min="14604" max="14848" width="8" style="781"/>
    <col min="14849" max="14849" width="9.42578125" style="781" customWidth="1"/>
    <col min="14850" max="14850" width="31" style="781" customWidth="1"/>
    <col min="14851" max="14851" width="9.140625" style="781" customWidth="1"/>
    <col min="14852" max="14852" width="10.28515625" style="781" customWidth="1"/>
    <col min="14853" max="14859" width="9.140625" style="781" customWidth="1"/>
    <col min="14860" max="15104" width="8" style="781"/>
    <col min="15105" max="15105" width="9.42578125" style="781" customWidth="1"/>
    <col min="15106" max="15106" width="31" style="781" customWidth="1"/>
    <col min="15107" max="15107" width="9.140625" style="781" customWidth="1"/>
    <col min="15108" max="15108" width="10.28515625" style="781" customWidth="1"/>
    <col min="15109" max="15115" width="9.140625" style="781" customWidth="1"/>
    <col min="15116" max="15360" width="8" style="781"/>
    <col min="15361" max="15361" width="9.42578125" style="781" customWidth="1"/>
    <col min="15362" max="15362" width="31" style="781" customWidth="1"/>
    <col min="15363" max="15363" width="9.140625" style="781" customWidth="1"/>
    <col min="15364" max="15364" width="10.28515625" style="781" customWidth="1"/>
    <col min="15365" max="15371" width="9.140625" style="781" customWidth="1"/>
    <col min="15372" max="15616" width="8" style="781"/>
    <col min="15617" max="15617" width="9.42578125" style="781" customWidth="1"/>
    <col min="15618" max="15618" width="31" style="781" customWidth="1"/>
    <col min="15619" max="15619" width="9.140625" style="781" customWidth="1"/>
    <col min="15620" max="15620" width="10.28515625" style="781" customWidth="1"/>
    <col min="15621" max="15627" width="9.140625" style="781" customWidth="1"/>
    <col min="15628" max="15872" width="8" style="781"/>
    <col min="15873" max="15873" width="9.42578125" style="781" customWidth="1"/>
    <col min="15874" max="15874" width="31" style="781" customWidth="1"/>
    <col min="15875" max="15875" width="9.140625" style="781" customWidth="1"/>
    <col min="15876" max="15876" width="10.28515625" style="781" customWidth="1"/>
    <col min="15877" max="15883" width="9.140625" style="781" customWidth="1"/>
    <col min="15884" max="16128" width="8" style="781"/>
    <col min="16129" max="16129" width="9.42578125" style="781" customWidth="1"/>
    <col min="16130" max="16130" width="31" style="781" customWidth="1"/>
    <col min="16131" max="16131" width="9.140625" style="781" customWidth="1"/>
    <col min="16132" max="16132" width="10.28515625" style="781" customWidth="1"/>
    <col min="16133" max="16139" width="9.140625" style="781" customWidth="1"/>
    <col min="16140" max="16384" width="8" style="781"/>
  </cols>
  <sheetData>
    <row r="2" spans="1:11">
      <c r="A2" s="899" t="s">
        <v>0</v>
      </c>
      <c r="B2" s="402" t="s">
        <v>1256</v>
      </c>
    </row>
    <row r="3" spans="1:11">
      <c r="B3" s="403"/>
    </row>
    <row r="4" spans="1:11" ht="25.5">
      <c r="A4" s="414"/>
      <c r="B4" s="404" t="s">
        <v>496</v>
      </c>
      <c r="C4" s="404">
        <v>2007</v>
      </c>
      <c r="D4" s="404">
        <v>2008</v>
      </c>
      <c r="E4" s="404">
        <v>2009</v>
      </c>
      <c r="F4" s="404">
        <v>2010</v>
      </c>
      <c r="G4" s="404">
        <v>2011</v>
      </c>
      <c r="H4" s="405" t="s">
        <v>495</v>
      </c>
    </row>
    <row r="5" spans="1:11" s="413" customFormat="1">
      <c r="A5" s="410"/>
      <c r="B5" s="407" t="s">
        <v>1162</v>
      </c>
      <c r="C5" s="656">
        <v>29.94148259</v>
      </c>
      <c r="D5" s="656">
        <v>66.629091080000009</v>
      </c>
      <c r="E5" s="656">
        <v>181.41773622999995</v>
      </c>
      <c r="F5" s="657">
        <v>0</v>
      </c>
      <c r="G5" s="657">
        <v>90.978997219999997</v>
      </c>
      <c r="H5" s="658">
        <v>0</v>
      </c>
    </row>
    <row r="6" spans="1:11" s="413" customFormat="1" ht="25.5">
      <c r="A6" s="414"/>
      <c r="B6" s="407" t="s">
        <v>498</v>
      </c>
      <c r="C6" s="657">
        <v>47</v>
      </c>
      <c r="D6" s="657">
        <v>111</v>
      </c>
      <c r="E6" s="657">
        <v>1065</v>
      </c>
      <c r="F6" s="657">
        <v>0</v>
      </c>
      <c r="G6" s="657">
        <v>169</v>
      </c>
      <c r="H6" s="657">
        <v>0</v>
      </c>
    </row>
    <row r="8" spans="1:11">
      <c r="B8" s="379"/>
      <c r="C8" s="379"/>
      <c r="D8" s="379"/>
      <c r="E8" s="379"/>
      <c r="F8" s="379"/>
      <c r="G8" s="379"/>
      <c r="H8" s="379"/>
      <c r="I8" s="379"/>
      <c r="J8" s="379"/>
      <c r="K8" s="379"/>
    </row>
    <row r="9" spans="1:11">
      <c r="B9" s="376"/>
      <c r="C9" s="376"/>
      <c r="D9" s="376"/>
      <c r="E9" s="376"/>
    </row>
    <row r="10" spans="1:11">
      <c r="B10" s="376" t="s">
        <v>1256</v>
      </c>
      <c r="C10" s="376"/>
      <c r="D10" s="376"/>
      <c r="E10" s="362"/>
    </row>
    <row r="11" spans="1:11">
      <c r="B11" s="783"/>
      <c r="C11" s="783"/>
      <c r="D11" s="783"/>
      <c r="E11" s="783"/>
    </row>
    <row r="12" spans="1:11">
      <c r="B12" s="783"/>
      <c r="C12" s="783"/>
      <c r="D12" s="783"/>
      <c r="E12" s="783"/>
    </row>
    <row r="13" spans="1:11">
      <c r="B13" s="783"/>
      <c r="C13" s="783"/>
      <c r="D13" s="783"/>
      <c r="E13" s="783"/>
    </row>
    <row r="14" spans="1:11">
      <c r="B14" s="783"/>
      <c r="C14" s="783"/>
      <c r="D14" s="783"/>
      <c r="E14" s="783"/>
    </row>
    <row r="15" spans="1:11">
      <c r="B15" s="783"/>
      <c r="C15" s="783"/>
      <c r="D15" s="783"/>
      <c r="E15" s="783"/>
    </row>
    <row r="16" spans="1:11">
      <c r="B16" s="783"/>
      <c r="C16" s="783"/>
      <c r="D16" s="783"/>
      <c r="E16" s="783"/>
    </row>
    <row r="17" spans="2:5">
      <c r="B17" s="783"/>
      <c r="C17" s="783"/>
      <c r="D17" s="783"/>
      <c r="E17" s="783"/>
    </row>
    <row r="18" spans="2:5">
      <c r="B18" s="783"/>
      <c r="C18" s="783"/>
      <c r="D18" s="783"/>
      <c r="E18" s="783"/>
    </row>
    <row r="19" spans="2:5">
      <c r="B19" s="783"/>
      <c r="C19" s="783"/>
      <c r="D19" s="783"/>
      <c r="E19" s="783"/>
    </row>
    <row r="20" spans="2:5">
      <c r="B20" s="783"/>
      <c r="C20" s="783"/>
      <c r="D20" s="783"/>
      <c r="E20" s="783"/>
    </row>
    <row r="21" spans="2:5">
      <c r="B21" s="783"/>
      <c r="C21" s="783"/>
      <c r="D21" s="783"/>
      <c r="E21" s="783"/>
    </row>
    <row r="22" spans="2:5">
      <c r="B22" s="783"/>
      <c r="C22" s="783"/>
      <c r="D22" s="783"/>
      <c r="E22" s="783"/>
    </row>
    <row r="23" spans="2:5">
      <c r="B23" s="783"/>
      <c r="C23" s="783"/>
      <c r="D23" s="783"/>
      <c r="E23" s="783"/>
    </row>
    <row r="24" spans="2:5">
      <c r="B24" s="416" t="s">
        <v>77</v>
      </c>
    </row>
    <row r="26" spans="2:5">
      <c r="B26" s="731" t="s">
        <v>10</v>
      </c>
    </row>
  </sheetData>
  <hyperlinks>
    <hyperlink ref="B26" location="Содержание!B143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7"/>
  <sheetViews>
    <sheetView zoomScaleNormal="100" workbookViewId="0">
      <selection activeCell="B37" sqref="B37"/>
    </sheetView>
  </sheetViews>
  <sheetFormatPr defaultRowHeight="15.75"/>
  <cols>
    <col min="1" max="1" width="9.140625" style="15"/>
    <col min="2" max="2" width="34.42578125" style="15" bestFit="1" customWidth="1"/>
    <col min="3" max="16384" width="9.140625" style="15"/>
  </cols>
  <sheetData>
    <row r="2" spans="1:25">
      <c r="A2" s="3" t="s">
        <v>0</v>
      </c>
      <c r="B2" s="31" t="s">
        <v>68</v>
      </c>
    </row>
    <row r="3" spans="1:25">
      <c r="A3" s="3"/>
      <c r="B3" s="31"/>
    </row>
    <row r="4" spans="1:25" s="674" customFormat="1" ht="12.75">
      <c r="B4" s="675"/>
      <c r="C4" s="5">
        <v>39142</v>
      </c>
      <c r="D4" s="5">
        <v>39234</v>
      </c>
      <c r="E4" s="5">
        <v>39326</v>
      </c>
      <c r="F4" s="5">
        <v>39417</v>
      </c>
      <c r="G4" s="5">
        <v>39508</v>
      </c>
      <c r="H4" s="5">
        <v>39600</v>
      </c>
      <c r="I4" s="5">
        <v>39692</v>
      </c>
      <c r="J4" s="5">
        <v>39783</v>
      </c>
      <c r="K4" s="5">
        <v>39873</v>
      </c>
      <c r="L4" s="5">
        <v>39965</v>
      </c>
      <c r="M4" s="5">
        <v>40057</v>
      </c>
      <c r="N4" s="5">
        <v>40148</v>
      </c>
      <c r="O4" s="5">
        <v>40238</v>
      </c>
      <c r="P4" s="5">
        <v>40330</v>
      </c>
      <c r="Q4" s="5">
        <v>40422</v>
      </c>
      <c r="R4" s="5">
        <v>40513</v>
      </c>
      <c r="S4" s="5">
        <v>40603</v>
      </c>
      <c r="T4" s="5">
        <v>40695</v>
      </c>
      <c r="U4" s="5">
        <v>40787</v>
      </c>
      <c r="V4" s="5">
        <v>40878</v>
      </c>
      <c r="W4" s="5">
        <v>40969</v>
      </c>
      <c r="X4" s="5">
        <v>41061</v>
      </c>
      <c r="Y4" s="5">
        <v>41153</v>
      </c>
    </row>
    <row r="5" spans="1:25" s="3" customFormat="1" ht="12.75">
      <c r="B5" s="24" t="s">
        <v>69</v>
      </c>
      <c r="C5" s="20">
        <v>-3.7326437835555732</v>
      </c>
      <c r="D5" s="20">
        <v>-8.8307360684044447</v>
      </c>
      <c r="E5" s="20">
        <v>-11.11806748957031</v>
      </c>
      <c r="F5" s="20">
        <v>-7.1105216345348197</v>
      </c>
      <c r="G5" s="20">
        <v>10.184166031901567</v>
      </c>
      <c r="H5" s="20">
        <v>2.9886610526854875</v>
      </c>
      <c r="I5" s="20">
        <v>7.3748729348322453</v>
      </c>
      <c r="J5" s="20">
        <v>-0.58392423035797747</v>
      </c>
      <c r="K5" s="20">
        <v>-3.7658252207574483</v>
      </c>
      <c r="L5" s="20">
        <v>-11.885858500000221</v>
      </c>
      <c r="M5" s="20">
        <v>-2.3607379804488042</v>
      </c>
      <c r="N5" s="20">
        <v>0.79546913718085543</v>
      </c>
      <c r="O5" s="20">
        <v>7.7067565279703567</v>
      </c>
      <c r="P5" s="20">
        <v>4.6823702525974298</v>
      </c>
      <c r="Q5" s="20">
        <v>-3.226966922646461</v>
      </c>
      <c r="R5" s="20">
        <v>-1.2501706128517056</v>
      </c>
      <c r="S5" s="20">
        <v>4.9547164825017624</v>
      </c>
      <c r="T5" s="20">
        <v>12.78960381128357</v>
      </c>
      <c r="U5" s="20">
        <v>8.8026135100769256</v>
      </c>
      <c r="V5" s="20">
        <v>3.7909374537093128</v>
      </c>
      <c r="W5" s="20">
        <v>9.2393803243780308</v>
      </c>
      <c r="X5" s="20">
        <v>11.3822147908945</v>
      </c>
      <c r="Y5" s="20">
        <v>3.0698640990675385</v>
      </c>
    </row>
    <row r="6" spans="1:25" s="3" customFormat="1" ht="12.75">
      <c r="B6" s="24" t="s">
        <v>70</v>
      </c>
      <c r="C6" s="20">
        <v>11.013103593204239</v>
      </c>
      <c r="D6" s="20">
        <v>5.9827384052185826</v>
      </c>
      <c r="E6" s="20">
        <v>2.3235436945620007</v>
      </c>
      <c r="F6" s="20">
        <v>7.958621986664931</v>
      </c>
      <c r="G6" s="20">
        <v>27.171204250288316</v>
      </c>
      <c r="H6" s="20">
        <v>22.596558184793999</v>
      </c>
      <c r="I6" s="20">
        <v>21.455161643510522</v>
      </c>
      <c r="J6" s="20">
        <v>10.96612014881353</v>
      </c>
      <c r="K6" s="20">
        <v>4.3131944463894483</v>
      </c>
      <c r="L6" s="20">
        <v>2.4040794843197575</v>
      </c>
      <c r="M6" s="20">
        <v>10.200728664455067</v>
      </c>
      <c r="N6" s="20">
        <v>11.859128194229299</v>
      </c>
      <c r="O6" s="20">
        <v>23.864125089730585</v>
      </c>
      <c r="P6" s="20">
        <v>21.966836965870627</v>
      </c>
      <c r="Q6" s="20">
        <v>11.556731911524151</v>
      </c>
      <c r="R6" s="20">
        <v>7.3424977340819746</v>
      </c>
      <c r="S6" s="20">
        <v>23.903558569618522</v>
      </c>
      <c r="T6" s="20">
        <v>33.374482625503219</v>
      </c>
      <c r="U6" s="20">
        <v>23.200951925165025</v>
      </c>
      <c r="V6" s="20">
        <v>13.114109147516444</v>
      </c>
      <c r="W6" s="20">
        <v>26.792918192326798</v>
      </c>
      <c r="X6" s="20">
        <v>26.597354483992792</v>
      </c>
      <c r="Y6" s="20">
        <v>15.132747383467585</v>
      </c>
    </row>
    <row r="7" spans="1:25" s="3" customFormat="1" ht="12.75">
      <c r="B7" s="24" t="s">
        <v>71</v>
      </c>
      <c r="C7" s="20">
        <v>-11.577717491014001</v>
      </c>
      <c r="D7" s="20">
        <v>-11.582217330287184</v>
      </c>
      <c r="E7" s="20">
        <v>-9.7286446972045084</v>
      </c>
      <c r="F7" s="20">
        <v>-12.311612013828141</v>
      </c>
      <c r="G7" s="20">
        <v>-14.876235283158337</v>
      </c>
      <c r="H7" s="20">
        <v>-18.107031383864637</v>
      </c>
      <c r="I7" s="20">
        <v>-12.149669056344763</v>
      </c>
      <c r="J7" s="20">
        <v>-9.7489942737284405</v>
      </c>
      <c r="K7" s="20">
        <v>-6.3060974009439272</v>
      </c>
      <c r="L7" s="20">
        <v>-12.196211228893064</v>
      </c>
      <c r="M7" s="20">
        <v>-10.600402659433945</v>
      </c>
      <c r="N7" s="20">
        <v>-9.6603409758826704</v>
      </c>
      <c r="O7" s="20">
        <v>-14.944392346498175</v>
      </c>
      <c r="P7" s="20">
        <v>-15.670805711745764</v>
      </c>
      <c r="Q7" s="20">
        <v>-13.239913068015193</v>
      </c>
      <c r="R7" s="20">
        <v>-7.8016617268744275</v>
      </c>
      <c r="S7" s="20">
        <v>-17.847002823446054</v>
      </c>
      <c r="T7" s="20">
        <v>-19.527866152299634</v>
      </c>
      <c r="U7" s="20">
        <v>-13.274697755848583</v>
      </c>
      <c r="V7" s="20">
        <v>-8.2622481019247562</v>
      </c>
      <c r="W7" s="20">
        <v>-15.968349612996482</v>
      </c>
      <c r="X7" s="20">
        <v>-13.592261249098053</v>
      </c>
      <c r="Y7" s="20">
        <v>-10.41046126913588</v>
      </c>
    </row>
    <row r="8" spans="1:25" s="3" customFormat="1" ht="12.75">
      <c r="B8" s="24" t="s">
        <v>72</v>
      </c>
      <c r="C8" s="20">
        <v>15.751189910243477</v>
      </c>
      <c r="D8" s="20">
        <v>18.565114970031139</v>
      </c>
      <c r="E8" s="20">
        <v>1.3213954389175147</v>
      </c>
      <c r="F8" s="20">
        <v>-1.756516955138139E-2</v>
      </c>
      <c r="G8" s="20">
        <v>-6.6866127016666974</v>
      </c>
      <c r="H8" s="20">
        <v>-2.2467338734394504</v>
      </c>
      <c r="I8" s="20">
        <v>2.3678918341374966</v>
      </c>
      <c r="J8" s="20">
        <v>9.152577388970748</v>
      </c>
      <c r="K8" s="20">
        <v>13.705314971460758</v>
      </c>
      <c r="L8" s="20">
        <v>3.6661101758129173</v>
      </c>
      <c r="M8" s="20">
        <v>8.1576704073511284</v>
      </c>
      <c r="N8" s="20">
        <v>2.7006467091597228</v>
      </c>
      <c r="O8" s="20">
        <v>-3.2910222112506076</v>
      </c>
      <c r="P8" s="20">
        <v>-4.7458212925839192</v>
      </c>
      <c r="Q8" s="20">
        <v>-13.838795323943073</v>
      </c>
      <c r="R8" s="20">
        <v>-0.15724267698326558</v>
      </c>
      <c r="S8" s="20">
        <v>8.8256675016785131</v>
      </c>
      <c r="T8" s="20">
        <v>-11.906044262430578</v>
      </c>
      <c r="U8" s="20">
        <v>-3.8991862019342962</v>
      </c>
      <c r="V8" s="20">
        <v>-4.5890526063803305</v>
      </c>
      <c r="W8" s="20">
        <v>0.42826653836704842</v>
      </c>
      <c r="X8" s="20">
        <v>1.6890213485305121</v>
      </c>
      <c r="Y8" s="20">
        <v>-6.460913829108371</v>
      </c>
    </row>
    <row r="9" spans="1:25" s="3" customFormat="1" ht="12.75">
      <c r="B9" s="24" t="s">
        <v>73</v>
      </c>
      <c r="C9" s="20">
        <v>10.375074118817286</v>
      </c>
      <c r="D9" s="20">
        <v>1.6699888743011106</v>
      </c>
      <c r="E9" s="20">
        <v>5.9318922684188262</v>
      </c>
      <c r="F9" s="20">
        <v>11.906392090566678</v>
      </c>
      <c r="G9" s="20">
        <v>6.3141976796654484</v>
      </c>
      <c r="H9" s="20">
        <v>9.5358237539975512</v>
      </c>
      <c r="I9" s="20">
        <v>14.612314331090149</v>
      </c>
      <c r="J9" s="20">
        <v>7.5551901432936024</v>
      </c>
      <c r="K9" s="20">
        <v>8.9824240751355049</v>
      </c>
      <c r="L9" s="20">
        <v>9.4417091882481525</v>
      </c>
      <c r="M9" s="20">
        <v>8.8627075189001356</v>
      </c>
      <c r="N9" s="20">
        <v>8.1886769504976655</v>
      </c>
      <c r="O9" s="20">
        <v>13.89685028318015</v>
      </c>
      <c r="P9" s="20">
        <v>7.4053840916215865</v>
      </c>
      <c r="Q9" s="20">
        <v>2.9273295354340805</v>
      </c>
      <c r="R9" s="20">
        <v>-6.6967216235863214</v>
      </c>
      <c r="S9" s="20">
        <v>7.8894137668395539</v>
      </c>
      <c r="T9" s="20">
        <v>5.7643482155378747</v>
      </c>
      <c r="U9" s="20">
        <v>7.0753144727293247</v>
      </c>
      <c r="V9" s="20">
        <v>0.87567559381796867</v>
      </c>
      <c r="W9" s="20">
        <v>11.393570532889019</v>
      </c>
      <c r="X9" s="20">
        <v>3.0979751676893281</v>
      </c>
      <c r="Y9" s="20">
        <v>3.4162812371835187</v>
      </c>
    </row>
    <row r="10" spans="1:25" s="3" customFormat="1" ht="12.75">
      <c r="B10" s="24" t="s">
        <v>74</v>
      </c>
      <c r="C10" s="20">
        <v>-4.5046684058034918</v>
      </c>
      <c r="D10" s="20">
        <v>4.3702726392368003</v>
      </c>
      <c r="E10" s="20">
        <v>-7.350158027983074</v>
      </c>
      <c r="F10" s="20">
        <v>-8.5827629469153734</v>
      </c>
      <c r="G10" s="20">
        <v>-5.6722177245805483</v>
      </c>
      <c r="H10" s="20">
        <v>-9.9304626164904128</v>
      </c>
      <c r="I10" s="20">
        <v>-3.7715672591703235</v>
      </c>
      <c r="J10" s="20">
        <v>-8.8630371513382933</v>
      </c>
      <c r="K10" s="20">
        <v>15.450296390905546</v>
      </c>
      <c r="L10" s="20">
        <v>0.33060146381756211</v>
      </c>
      <c r="M10" s="20">
        <v>-2.2066744967495548</v>
      </c>
      <c r="N10" s="20">
        <v>0.59804004452262238</v>
      </c>
      <c r="O10" s="20">
        <v>14.410751333306127</v>
      </c>
      <c r="P10" s="20">
        <v>-8.4636766295798438</v>
      </c>
      <c r="Q10" s="20">
        <v>2.1524081037846843</v>
      </c>
      <c r="R10" s="20">
        <v>12.508342406639967</v>
      </c>
      <c r="S10" s="20">
        <v>0.3012684166572861</v>
      </c>
      <c r="T10" s="20">
        <v>-11.989288417397136</v>
      </c>
      <c r="U10" s="20">
        <v>-7.039297500006235</v>
      </c>
      <c r="V10" s="20">
        <v>-7.5694209855673922</v>
      </c>
      <c r="W10" s="20">
        <v>-9.5405753241666744</v>
      </c>
      <c r="X10" s="20">
        <v>-12.173635700339313</v>
      </c>
      <c r="Y10" s="20">
        <v>-6.9163706769417796</v>
      </c>
    </row>
    <row r="11" spans="1:25" s="3" customFormat="1" ht="12.75">
      <c r="B11" s="24" t="s">
        <v>75</v>
      </c>
      <c r="C11" s="20">
        <v>-1.2321905930098052</v>
      </c>
      <c r="D11" s="20">
        <v>-6.4289338685924253</v>
      </c>
      <c r="E11" s="20">
        <v>-6.2975952451530386</v>
      </c>
      <c r="F11" s="20">
        <v>2.0130488578224899</v>
      </c>
      <c r="G11" s="20">
        <v>0.35045058701070825</v>
      </c>
      <c r="H11" s="20">
        <v>5.5372150752498053</v>
      </c>
      <c r="I11" s="20">
        <v>-6.5000886728852656</v>
      </c>
      <c r="J11" s="20">
        <v>-14.634991668724604</v>
      </c>
      <c r="K11" s="20">
        <v>-12.50930599487082</v>
      </c>
      <c r="L11" s="20">
        <v>4.3645485577610081</v>
      </c>
      <c r="M11" s="20">
        <v>0.14119818191369374</v>
      </c>
      <c r="N11" s="20">
        <v>2.2398113635461363</v>
      </c>
      <c r="O11" s="20">
        <v>2.1027246101163568</v>
      </c>
      <c r="P11" s="20">
        <v>-1.7085341610893281</v>
      </c>
      <c r="Q11" s="20">
        <v>4.405794610809429</v>
      </c>
      <c r="R11" s="20">
        <v>1.9411101900252636</v>
      </c>
      <c r="S11" s="20">
        <v>4.1747097129845043</v>
      </c>
      <c r="T11" s="20">
        <v>-3.7357724123464759</v>
      </c>
      <c r="U11" s="20">
        <v>-8.099474449333071</v>
      </c>
      <c r="V11" s="20">
        <v>-4.4528087017327671</v>
      </c>
      <c r="W11" s="20">
        <v>-4.4290545117269877</v>
      </c>
      <c r="X11" s="20">
        <v>-12.122705445687975</v>
      </c>
      <c r="Y11" s="20">
        <v>-4.0870222598333017</v>
      </c>
    </row>
    <row r="12" spans="1:25" s="3" customFormat="1" ht="12.75">
      <c r="B12" s="24" t="s">
        <v>76</v>
      </c>
      <c r="C12" s="20">
        <v>10.817254275357463</v>
      </c>
      <c r="D12" s="20">
        <v>3.3263451620840492</v>
      </c>
      <c r="E12" s="20">
        <v>-16.094759390396071</v>
      </c>
      <c r="F12" s="20">
        <v>-5.0736190560914256</v>
      </c>
      <c r="G12" s="20">
        <v>3.8634008057168998</v>
      </c>
      <c r="H12" s="20">
        <v>6.3025621396618119</v>
      </c>
      <c r="I12" s="20">
        <v>3.2208368724193046</v>
      </c>
      <c r="J12" s="20">
        <v>-6.1117077154538224</v>
      </c>
      <c r="K12" s="20">
        <v>-2.5078906712792413</v>
      </c>
      <c r="L12" s="20">
        <v>-3.8907855734024088</v>
      </c>
      <c r="M12" s="20">
        <v>5.8675875975259206</v>
      </c>
      <c r="N12" s="20">
        <v>5.7014173409798437</v>
      </c>
      <c r="O12" s="20">
        <v>15.714613264920235</v>
      </c>
      <c r="P12" s="20">
        <v>0.21957660592825087</v>
      </c>
      <c r="Q12" s="20">
        <v>6.1854533744608815E-2</v>
      </c>
      <c r="R12" s="20">
        <v>0.6682166516282797</v>
      </c>
      <c r="S12" s="20">
        <v>17.969184658577628</v>
      </c>
      <c r="T12" s="20">
        <v>-2.869216333415106</v>
      </c>
      <c r="U12" s="20">
        <v>-3.2184120771290181</v>
      </c>
      <c r="V12" s="20">
        <v>-5.215970127034427</v>
      </c>
      <c r="W12" s="20">
        <v>5.2465981152392116</v>
      </c>
      <c r="X12" s="20">
        <v>0.94756886731277834</v>
      </c>
      <c r="Y12" s="20">
        <v>-7.4923529677322032</v>
      </c>
    </row>
    <row r="15" spans="1:25">
      <c r="B15" s="31" t="s">
        <v>68</v>
      </c>
    </row>
    <row r="35" spans="2:2">
      <c r="B35" s="44" t="s">
        <v>77</v>
      </c>
    </row>
    <row r="37" spans="2:2">
      <c r="B37" s="731" t="s">
        <v>10</v>
      </c>
    </row>
  </sheetData>
  <hyperlinks>
    <hyperlink ref="B37" location="Содержание!B14" display="к содержанию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zoomScaleNormal="100" workbookViewId="0">
      <selection activeCell="H19" sqref="H19"/>
    </sheetView>
  </sheetViews>
  <sheetFormatPr defaultRowHeight="15"/>
  <cols>
    <col min="1" max="1" width="9.140625" style="34"/>
    <col min="2" max="2" width="9.5703125" style="34" customWidth="1"/>
    <col min="3" max="3" width="16.28515625" style="34" customWidth="1"/>
    <col min="4" max="4" width="15.85546875" style="34" customWidth="1"/>
    <col min="5" max="5" width="11" style="34" customWidth="1"/>
    <col min="6" max="16384" width="9.140625" style="34"/>
  </cols>
  <sheetData>
    <row r="2" spans="1:11">
      <c r="A2" s="3" t="s">
        <v>0</v>
      </c>
      <c r="B2" s="31" t="s">
        <v>78</v>
      </c>
      <c r="C2" s="49"/>
      <c r="D2" s="49"/>
      <c r="H2" s="31" t="s">
        <v>78</v>
      </c>
    </row>
    <row r="3" spans="1:11">
      <c r="I3" s="49"/>
      <c r="J3" s="49"/>
      <c r="K3" s="49"/>
    </row>
    <row r="4" spans="1:11" ht="39">
      <c r="B4" s="29" t="s">
        <v>79</v>
      </c>
      <c r="C4" s="29" t="s">
        <v>80</v>
      </c>
      <c r="D4" s="29" t="s">
        <v>81</v>
      </c>
      <c r="E4" s="29" t="s">
        <v>82</v>
      </c>
      <c r="F4" s="51"/>
    </row>
    <row r="5" spans="1:11">
      <c r="B5" s="43">
        <v>39508</v>
      </c>
      <c r="C5" s="30">
        <v>110.78349670226235</v>
      </c>
      <c r="D5" s="30">
        <v>110.19182823200191</v>
      </c>
      <c r="E5" s="30">
        <v>100.53694405452165</v>
      </c>
    </row>
    <row r="6" spans="1:11">
      <c r="B6" s="43">
        <v>39600</v>
      </c>
      <c r="C6" s="30">
        <v>110.69367524495452</v>
      </c>
      <c r="D6" s="30">
        <v>112.06918073785049</v>
      </c>
      <c r="E6" s="30">
        <v>98.772628224959078</v>
      </c>
    </row>
    <row r="7" spans="1:11">
      <c r="B7" s="43">
        <v>39692</v>
      </c>
      <c r="C7" s="30">
        <v>110.52368727345691</v>
      </c>
      <c r="D7" s="30">
        <v>103.20278951738857</v>
      </c>
      <c r="E7" s="30">
        <v>107.09370143026497</v>
      </c>
    </row>
    <row r="8" spans="1:11">
      <c r="B8" s="43">
        <v>39783</v>
      </c>
      <c r="C8" s="30">
        <v>70.008686911305233</v>
      </c>
      <c r="D8" s="30">
        <v>83.700099912245719</v>
      </c>
      <c r="E8" s="30">
        <v>83.642297900127872</v>
      </c>
    </row>
    <row r="9" spans="1:11">
      <c r="B9" s="43">
        <v>39873</v>
      </c>
      <c r="C9" s="30">
        <v>54.373341647805226</v>
      </c>
      <c r="D9" s="30">
        <v>83.966172443554015</v>
      </c>
      <c r="E9" s="30">
        <v>64.756246551976076</v>
      </c>
    </row>
    <row r="10" spans="1:11">
      <c r="B10" s="43">
        <v>39965</v>
      </c>
      <c r="C10" s="30">
        <v>99.158253232223629</v>
      </c>
      <c r="D10" s="30">
        <v>95.509680500614294</v>
      </c>
      <c r="E10" s="30">
        <v>103.82010777597132</v>
      </c>
    </row>
    <row r="11" spans="1:11">
      <c r="B11" s="43">
        <v>40057</v>
      </c>
      <c r="C11" s="30">
        <v>128.15610574611617</v>
      </c>
      <c r="D11" s="30">
        <v>100.30468693012284</v>
      </c>
      <c r="E11" s="30">
        <v>127.76681695382391</v>
      </c>
    </row>
    <row r="12" spans="1:11">
      <c r="B12" s="43">
        <v>40148</v>
      </c>
      <c r="C12" s="30">
        <v>106.04172805637839</v>
      </c>
      <c r="D12" s="30">
        <v>98.844496882869606</v>
      </c>
      <c r="E12" s="30">
        <v>107.28136760313269</v>
      </c>
    </row>
    <row r="13" spans="1:11">
      <c r="B13" s="43">
        <v>40238</v>
      </c>
      <c r="C13" s="30">
        <v>96.625569459066725</v>
      </c>
      <c r="D13" s="30">
        <v>95.403788990780114</v>
      </c>
      <c r="E13" s="30">
        <v>101.28064145167724</v>
      </c>
    </row>
    <row r="14" spans="1:11">
      <c r="B14" s="43">
        <v>40330</v>
      </c>
      <c r="C14" s="30">
        <v>107.11430625004262</v>
      </c>
      <c r="D14" s="30">
        <v>98.465027032816948</v>
      </c>
      <c r="E14" s="30">
        <v>108.78411297682678</v>
      </c>
    </row>
    <row r="15" spans="1:11">
      <c r="B15" s="43">
        <v>40422</v>
      </c>
      <c r="C15" s="30">
        <v>92.985724847679236</v>
      </c>
      <c r="D15" s="30">
        <v>91.045420760127385</v>
      </c>
      <c r="E15" s="30">
        <v>102.13113858044971</v>
      </c>
    </row>
    <row r="16" spans="1:11">
      <c r="B16" s="43">
        <v>40513</v>
      </c>
      <c r="C16" s="30">
        <v>108.28375857669738</v>
      </c>
      <c r="D16" s="30">
        <v>106.08041927075934</v>
      </c>
      <c r="E16" s="30">
        <v>102.07704618918807</v>
      </c>
    </row>
    <row r="17" spans="2:8">
      <c r="B17" s="43">
        <v>40603</v>
      </c>
      <c r="C17" s="30">
        <v>114.92249762159186</v>
      </c>
      <c r="D17" s="30">
        <v>91.807768882095402</v>
      </c>
      <c r="E17" s="30">
        <v>125.17731235706388</v>
      </c>
      <c r="H17" s="12" t="s">
        <v>77</v>
      </c>
    </row>
    <row r="18" spans="2:8">
      <c r="B18" s="43">
        <v>40695</v>
      </c>
      <c r="C18" s="30">
        <v>113.43416879298151</v>
      </c>
      <c r="D18" s="30">
        <v>108.88147755321029</v>
      </c>
      <c r="E18" s="30">
        <v>104.18132757019789</v>
      </c>
    </row>
    <row r="19" spans="2:8">
      <c r="B19" s="43">
        <v>40787</v>
      </c>
      <c r="C19" s="30">
        <v>96.713271153434093</v>
      </c>
      <c r="D19" s="30">
        <v>85.377658747262103</v>
      </c>
      <c r="E19" s="30">
        <v>113.27702419168936</v>
      </c>
      <c r="H19" s="731" t="s">
        <v>10</v>
      </c>
    </row>
    <row r="20" spans="2:8">
      <c r="B20" s="43">
        <v>40878</v>
      </c>
      <c r="C20" s="30">
        <v>93.276385761504017</v>
      </c>
      <c r="D20" s="30">
        <v>104.65005769628736</v>
      </c>
      <c r="E20" s="30">
        <v>89.131709828778384</v>
      </c>
    </row>
    <row r="21" spans="2:8">
      <c r="B21" s="43">
        <v>40969</v>
      </c>
      <c r="C21" s="30">
        <v>95.066968133134282</v>
      </c>
      <c r="D21" s="30">
        <v>88.494089738161406</v>
      </c>
      <c r="E21" s="30">
        <v>107.42747726364649</v>
      </c>
    </row>
    <row r="22" spans="2:8">
      <c r="B22" s="43">
        <v>41061</v>
      </c>
      <c r="C22" s="30">
        <v>102.21850340394796</v>
      </c>
      <c r="D22" s="30">
        <v>90.671640831390093</v>
      </c>
      <c r="E22" s="30">
        <v>112.73481153167839</v>
      </c>
    </row>
    <row r="23" spans="2:8">
      <c r="B23" s="43">
        <v>41153</v>
      </c>
      <c r="C23" s="30">
        <v>87.757029391539618</v>
      </c>
      <c r="D23" s="30">
        <v>99.604189109584013</v>
      </c>
      <c r="E23" s="30">
        <v>88.105761591000743</v>
      </c>
    </row>
  </sheetData>
  <hyperlinks>
    <hyperlink ref="H19" location="Содержание!B1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workbookViewId="0">
      <selection activeCell="H22" sqref="H22"/>
    </sheetView>
  </sheetViews>
  <sheetFormatPr defaultRowHeight="12.75"/>
  <cols>
    <col min="1" max="2" width="9.140625" style="1"/>
    <col min="3" max="3" width="11.140625" style="1" customWidth="1"/>
    <col min="4" max="4" width="14" style="1" customWidth="1"/>
    <col min="5" max="5" width="18" style="1" customWidth="1"/>
    <col min="6" max="258" width="9.140625" style="1"/>
    <col min="259" max="259" width="11.140625" style="1" customWidth="1"/>
    <col min="260" max="260" width="14" style="1" customWidth="1"/>
    <col min="261" max="261" width="18" style="1" customWidth="1"/>
    <col min="262" max="514" width="9.140625" style="1"/>
    <col min="515" max="515" width="11.140625" style="1" customWidth="1"/>
    <col min="516" max="516" width="14" style="1" customWidth="1"/>
    <col min="517" max="517" width="18" style="1" customWidth="1"/>
    <col min="518" max="770" width="9.140625" style="1"/>
    <col min="771" max="771" width="11.140625" style="1" customWidth="1"/>
    <col min="772" max="772" width="14" style="1" customWidth="1"/>
    <col min="773" max="773" width="18" style="1" customWidth="1"/>
    <col min="774" max="1026" width="9.140625" style="1"/>
    <col min="1027" max="1027" width="11.140625" style="1" customWidth="1"/>
    <col min="1028" max="1028" width="14" style="1" customWidth="1"/>
    <col min="1029" max="1029" width="18" style="1" customWidth="1"/>
    <col min="1030" max="1282" width="9.140625" style="1"/>
    <col min="1283" max="1283" width="11.140625" style="1" customWidth="1"/>
    <col min="1284" max="1284" width="14" style="1" customWidth="1"/>
    <col min="1285" max="1285" width="18" style="1" customWidth="1"/>
    <col min="1286" max="1538" width="9.140625" style="1"/>
    <col min="1539" max="1539" width="11.140625" style="1" customWidth="1"/>
    <col min="1540" max="1540" width="14" style="1" customWidth="1"/>
    <col min="1541" max="1541" width="18" style="1" customWidth="1"/>
    <col min="1542" max="1794" width="9.140625" style="1"/>
    <col min="1795" max="1795" width="11.140625" style="1" customWidth="1"/>
    <col min="1796" max="1796" width="14" style="1" customWidth="1"/>
    <col min="1797" max="1797" width="18" style="1" customWidth="1"/>
    <col min="1798" max="2050" width="9.140625" style="1"/>
    <col min="2051" max="2051" width="11.140625" style="1" customWidth="1"/>
    <col min="2052" max="2052" width="14" style="1" customWidth="1"/>
    <col min="2053" max="2053" width="18" style="1" customWidth="1"/>
    <col min="2054" max="2306" width="9.140625" style="1"/>
    <col min="2307" max="2307" width="11.140625" style="1" customWidth="1"/>
    <col min="2308" max="2308" width="14" style="1" customWidth="1"/>
    <col min="2309" max="2309" width="18" style="1" customWidth="1"/>
    <col min="2310" max="2562" width="9.140625" style="1"/>
    <col min="2563" max="2563" width="11.140625" style="1" customWidth="1"/>
    <col min="2564" max="2564" width="14" style="1" customWidth="1"/>
    <col min="2565" max="2565" width="18" style="1" customWidth="1"/>
    <col min="2566" max="2818" width="9.140625" style="1"/>
    <col min="2819" max="2819" width="11.140625" style="1" customWidth="1"/>
    <col min="2820" max="2820" width="14" style="1" customWidth="1"/>
    <col min="2821" max="2821" width="18" style="1" customWidth="1"/>
    <col min="2822" max="3074" width="9.140625" style="1"/>
    <col min="3075" max="3075" width="11.140625" style="1" customWidth="1"/>
    <col min="3076" max="3076" width="14" style="1" customWidth="1"/>
    <col min="3077" max="3077" width="18" style="1" customWidth="1"/>
    <col min="3078" max="3330" width="9.140625" style="1"/>
    <col min="3331" max="3331" width="11.140625" style="1" customWidth="1"/>
    <col min="3332" max="3332" width="14" style="1" customWidth="1"/>
    <col min="3333" max="3333" width="18" style="1" customWidth="1"/>
    <col min="3334" max="3586" width="9.140625" style="1"/>
    <col min="3587" max="3587" width="11.140625" style="1" customWidth="1"/>
    <col min="3588" max="3588" width="14" style="1" customWidth="1"/>
    <col min="3589" max="3589" width="18" style="1" customWidth="1"/>
    <col min="3590" max="3842" width="9.140625" style="1"/>
    <col min="3843" max="3843" width="11.140625" style="1" customWidth="1"/>
    <col min="3844" max="3844" width="14" style="1" customWidth="1"/>
    <col min="3845" max="3845" width="18" style="1" customWidth="1"/>
    <col min="3846" max="4098" width="9.140625" style="1"/>
    <col min="4099" max="4099" width="11.140625" style="1" customWidth="1"/>
    <col min="4100" max="4100" width="14" style="1" customWidth="1"/>
    <col min="4101" max="4101" width="18" style="1" customWidth="1"/>
    <col min="4102" max="4354" width="9.140625" style="1"/>
    <col min="4355" max="4355" width="11.140625" style="1" customWidth="1"/>
    <col min="4356" max="4356" width="14" style="1" customWidth="1"/>
    <col min="4357" max="4357" width="18" style="1" customWidth="1"/>
    <col min="4358" max="4610" width="9.140625" style="1"/>
    <col min="4611" max="4611" width="11.140625" style="1" customWidth="1"/>
    <col min="4612" max="4612" width="14" style="1" customWidth="1"/>
    <col min="4613" max="4613" width="18" style="1" customWidth="1"/>
    <col min="4614" max="4866" width="9.140625" style="1"/>
    <col min="4867" max="4867" width="11.140625" style="1" customWidth="1"/>
    <col min="4868" max="4868" width="14" style="1" customWidth="1"/>
    <col min="4869" max="4869" width="18" style="1" customWidth="1"/>
    <col min="4870" max="5122" width="9.140625" style="1"/>
    <col min="5123" max="5123" width="11.140625" style="1" customWidth="1"/>
    <col min="5124" max="5124" width="14" style="1" customWidth="1"/>
    <col min="5125" max="5125" width="18" style="1" customWidth="1"/>
    <col min="5126" max="5378" width="9.140625" style="1"/>
    <col min="5379" max="5379" width="11.140625" style="1" customWidth="1"/>
    <col min="5380" max="5380" width="14" style="1" customWidth="1"/>
    <col min="5381" max="5381" width="18" style="1" customWidth="1"/>
    <col min="5382" max="5634" width="9.140625" style="1"/>
    <col min="5635" max="5635" width="11.140625" style="1" customWidth="1"/>
    <col min="5636" max="5636" width="14" style="1" customWidth="1"/>
    <col min="5637" max="5637" width="18" style="1" customWidth="1"/>
    <col min="5638" max="5890" width="9.140625" style="1"/>
    <col min="5891" max="5891" width="11.140625" style="1" customWidth="1"/>
    <col min="5892" max="5892" width="14" style="1" customWidth="1"/>
    <col min="5893" max="5893" width="18" style="1" customWidth="1"/>
    <col min="5894" max="6146" width="9.140625" style="1"/>
    <col min="6147" max="6147" width="11.140625" style="1" customWidth="1"/>
    <col min="6148" max="6148" width="14" style="1" customWidth="1"/>
    <col min="6149" max="6149" width="18" style="1" customWidth="1"/>
    <col min="6150" max="6402" width="9.140625" style="1"/>
    <col min="6403" max="6403" width="11.140625" style="1" customWidth="1"/>
    <col min="6404" max="6404" width="14" style="1" customWidth="1"/>
    <col min="6405" max="6405" width="18" style="1" customWidth="1"/>
    <col min="6406" max="6658" width="9.140625" style="1"/>
    <col min="6659" max="6659" width="11.140625" style="1" customWidth="1"/>
    <col min="6660" max="6660" width="14" style="1" customWidth="1"/>
    <col min="6661" max="6661" width="18" style="1" customWidth="1"/>
    <col min="6662" max="6914" width="9.140625" style="1"/>
    <col min="6915" max="6915" width="11.140625" style="1" customWidth="1"/>
    <col min="6916" max="6916" width="14" style="1" customWidth="1"/>
    <col min="6917" max="6917" width="18" style="1" customWidth="1"/>
    <col min="6918" max="7170" width="9.140625" style="1"/>
    <col min="7171" max="7171" width="11.140625" style="1" customWidth="1"/>
    <col min="7172" max="7172" width="14" style="1" customWidth="1"/>
    <col min="7173" max="7173" width="18" style="1" customWidth="1"/>
    <col min="7174" max="7426" width="9.140625" style="1"/>
    <col min="7427" max="7427" width="11.140625" style="1" customWidth="1"/>
    <col min="7428" max="7428" width="14" style="1" customWidth="1"/>
    <col min="7429" max="7429" width="18" style="1" customWidth="1"/>
    <col min="7430" max="7682" width="9.140625" style="1"/>
    <col min="7683" max="7683" width="11.140625" style="1" customWidth="1"/>
    <col min="7684" max="7684" width="14" style="1" customWidth="1"/>
    <col min="7685" max="7685" width="18" style="1" customWidth="1"/>
    <col min="7686" max="7938" width="9.140625" style="1"/>
    <col min="7939" max="7939" width="11.140625" style="1" customWidth="1"/>
    <col min="7940" max="7940" width="14" style="1" customWidth="1"/>
    <col min="7941" max="7941" width="18" style="1" customWidth="1"/>
    <col min="7942" max="8194" width="9.140625" style="1"/>
    <col min="8195" max="8195" width="11.140625" style="1" customWidth="1"/>
    <col min="8196" max="8196" width="14" style="1" customWidth="1"/>
    <col min="8197" max="8197" width="18" style="1" customWidth="1"/>
    <col min="8198" max="8450" width="9.140625" style="1"/>
    <col min="8451" max="8451" width="11.140625" style="1" customWidth="1"/>
    <col min="8452" max="8452" width="14" style="1" customWidth="1"/>
    <col min="8453" max="8453" width="18" style="1" customWidth="1"/>
    <col min="8454" max="8706" width="9.140625" style="1"/>
    <col min="8707" max="8707" width="11.140625" style="1" customWidth="1"/>
    <col min="8708" max="8708" width="14" style="1" customWidth="1"/>
    <col min="8709" max="8709" width="18" style="1" customWidth="1"/>
    <col min="8710" max="8962" width="9.140625" style="1"/>
    <col min="8963" max="8963" width="11.140625" style="1" customWidth="1"/>
    <col min="8964" max="8964" width="14" style="1" customWidth="1"/>
    <col min="8965" max="8965" width="18" style="1" customWidth="1"/>
    <col min="8966" max="9218" width="9.140625" style="1"/>
    <col min="9219" max="9219" width="11.140625" style="1" customWidth="1"/>
    <col min="9220" max="9220" width="14" style="1" customWidth="1"/>
    <col min="9221" max="9221" width="18" style="1" customWidth="1"/>
    <col min="9222" max="9474" width="9.140625" style="1"/>
    <col min="9475" max="9475" width="11.140625" style="1" customWidth="1"/>
    <col min="9476" max="9476" width="14" style="1" customWidth="1"/>
    <col min="9477" max="9477" width="18" style="1" customWidth="1"/>
    <col min="9478" max="9730" width="9.140625" style="1"/>
    <col min="9731" max="9731" width="11.140625" style="1" customWidth="1"/>
    <col min="9732" max="9732" width="14" style="1" customWidth="1"/>
    <col min="9733" max="9733" width="18" style="1" customWidth="1"/>
    <col min="9734" max="9986" width="9.140625" style="1"/>
    <col min="9987" max="9987" width="11.140625" style="1" customWidth="1"/>
    <col min="9988" max="9988" width="14" style="1" customWidth="1"/>
    <col min="9989" max="9989" width="18" style="1" customWidth="1"/>
    <col min="9990" max="10242" width="9.140625" style="1"/>
    <col min="10243" max="10243" width="11.140625" style="1" customWidth="1"/>
    <col min="10244" max="10244" width="14" style="1" customWidth="1"/>
    <col min="10245" max="10245" width="18" style="1" customWidth="1"/>
    <col min="10246" max="10498" width="9.140625" style="1"/>
    <col min="10499" max="10499" width="11.140625" style="1" customWidth="1"/>
    <col min="10500" max="10500" width="14" style="1" customWidth="1"/>
    <col min="10501" max="10501" width="18" style="1" customWidth="1"/>
    <col min="10502" max="10754" width="9.140625" style="1"/>
    <col min="10755" max="10755" width="11.140625" style="1" customWidth="1"/>
    <col min="10756" max="10756" width="14" style="1" customWidth="1"/>
    <col min="10757" max="10757" width="18" style="1" customWidth="1"/>
    <col min="10758" max="11010" width="9.140625" style="1"/>
    <col min="11011" max="11011" width="11.140625" style="1" customWidth="1"/>
    <col min="11012" max="11012" width="14" style="1" customWidth="1"/>
    <col min="11013" max="11013" width="18" style="1" customWidth="1"/>
    <col min="11014" max="11266" width="9.140625" style="1"/>
    <col min="11267" max="11267" width="11.140625" style="1" customWidth="1"/>
    <col min="11268" max="11268" width="14" style="1" customWidth="1"/>
    <col min="11269" max="11269" width="18" style="1" customWidth="1"/>
    <col min="11270" max="11522" width="9.140625" style="1"/>
    <col min="11523" max="11523" width="11.140625" style="1" customWidth="1"/>
    <col min="11524" max="11524" width="14" style="1" customWidth="1"/>
    <col min="11525" max="11525" width="18" style="1" customWidth="1"/>
    <col min="11526" max="11778" width="9.140625" style="1"/>
    <col min="11779" max="11779" width="11.140625" style="1" customWidth="1"/>
    <col min="11780" max="11780" width="14" style="1" customWidth="1"/>
    <col min="11781" max="11781" width="18" style="1" customWidth="1"/>
    <col min="11782" max="12034" width="9.140625" style="1"/>
    <col min="12035" max="12035" width="11.140625" style="1" customWidth="1"/>
    <col min="12036" max="12036" width="14" style="1" customWidth="1"/>
    <col min="12037" max="12037" width="18" style="1" customWidth="1"/>
    <col min="12038" max="12290" width="9.140625" style="1"/>
    <col min="12291" max="12291" width="11.140625" style="1" customWidth="1"/>
    <col min="12292" max="12292" width="14" style="1" customWidth="1"/>
    <col min="12293" max="12293" width="18" style="1" customWidth="1"/>
    <col min="12294" max="12546" width="9.140625" style="1"/>
    <col min="12547" max="12547" width="11.140625" style="1" customWidth="1"/>
    <col min="12548" max="12548" width="14" style="1" customWidth="1"/>
    <col min="12549" max="12549" width="18" style="1" customWidth="1"/>
    <col min="12550" max="12802" width="9.140625" style="1"/>
    <col min="12803" max="12803" width="11.140625" style="1" customWidth="1"/>
    <col min="12804" max="12804" width="14" style="1" customWidth="1"/>
    <col min="12805" max="12805" width="18" style="1" customWidth="1"/>
    <col min="12806" max="13058" width="9.140625" style="1"/>
    <col min="13059" max="13059" width="11.140625" style="1" customWidth="1"/>
    <col min="13060" max="13060" width="14" style="1" customWidth="1"/>
    <col min="13061" max="13061" width="18" style="1" customWidth="1"/>
    <col min="13062" max="13314" width="9.140625" style="1"/>
    <col min="13315" max="13315" width="11.140625" style="1" customWidth="1"/>
    <col min="13316" max="13316" width="14" style="1" customWidth="1"/>
    <col min="13317" max="13317" width="18" style="1" customWidth="1"/>
    <col min="13318" max="13570" width="9.140625" style="1"/>
    <col min="13571" max="13571" width="11.140625" style="1" customWidth="1"/>
    <col min="13572" max="13572" width="14" style="1" customWidth="1"/>
    <col min="13573" max="13573" width="18" style="1" customWidth="1"/>
    <col min="13574" max="13826" width="9.140625" style="1"/>
    <col min="13827" max="13827" width="11.140625" style="1" customWidth="1"/>
    <col min="13828" max="13828" width="14" style="1" customWidth="1"/>
    <col min="13829" max="13829" width="18" style="1" customWidth="1"/>
    <col min="13830" max="14082" width="9.140625" style="1"/>
    <col min="14083" max="14083" width="11.140625" style="1" customWidth="1"/>
    <col min="14084" max="14084" width="14" style="1" customWidth="1"/>
    <col min="14085" max="14085" width="18" style="1" customWidth="1"/>
    <col min="14086" max="14338" width="9.140625" style="1"/>
    <col min="14339" max="14339" width="11.140625" style="1" customWidth="1"/>
    <col min="14340" max="14340" width="14" style="1" customWidth="1"/>
    <col min="14341" max="14341" width="18" style="1" customWidth="1"/>
    <col min="14342" max="14594" width="9.140625" style="1"/>
    <col min="14595" max="14595" width="11.140625" style="1" customWidth="1"/>
    <col min="14596" max="14596" width="14" style="1" customWidth="1"/>
    <col min="14597" max="14597" width="18" style="1" customWidth="1"/>
    <col min="14598" max="14850" width="9.140625" style="1"/>
    <col min="14851" max="14851" width="11.140625" style="1" customWidth="1"/>
    <col min="14852" max="14852" width="14" style="1" customWidth="1"/>
    <col min="14853" max="14853" width="18" style="1" customWidth="1"/>
    <col min="14854" max="15106" width="9.140625" style="1"/>
    <col min="15107" max="15107" width="11.140625" style="1" customWidth="1"/>
    <col min="15108" max="15108" width="14" style="1" customWidth="1"/>
    <col min="15109" max="15109" width="18" style="1" customWidth="1"/>
    <col min="15110" max="15362" width="9.140625" style="1"/>
    <col min="15363" max="15363" width="11.140625" style="1" customWidth="1"/>
    <col min="15364" max="15364" width="14" style="1" customWidth="1"/>
    <col min="15365" max="15365" width="18" style="1" customWidth="1"/>
    <col min="15366" max="15618" width="9.140625" style="1"/>
    <col min="15619" max="15619" width="11.140625" style="1" customWidth="1"/>
    <col min="15620" max="15620" width="14" style="1" customWidth="1"/>
    <col min="15621" max="15621" width="18" style="1" customWidth="1"/>
    <col min="15622" max="15874" width="9.140625" style="1"/>
    <col min="15875" max="15875" width="11.140625" style="1" customWidth="1"/>
    <col min="15876" max="15876" width="14" style="1" customWidth="1"/>
    <col min="15877" max="15877" width="18" style="1" customWidth="1"/>
    <col min="15878" max="16130" width="9.140625" style="1"/>
    <col min="16131" max="16131" width="11.140625" style="1" customWidth="1"/>
    <col min="16132" max="16132" width="14" style="1" customWidth="1"/>
    <col min="16133" max="16133" width="18" style="1" customWidth="1"/>
    <col min="16134" max="16384" width="9.140625" style="1"/>
  </cols>
  <sheetData>
    <row r="2" spans="1:8">
      <c r="A2" s="1" t="s">
        <v>0</v>
      </c>
      <c r="B2" s="2" t="s">
        <v>83</v>
      </c>
      <c r="H2" s="2" t="s">
        <v>83</v>
      </c>
    </row>
    <row r="4" spans="1:8" ht="76.5">
      <c r="B4" s="676" t="s">
        <v>79</v>
      </c>
      <c r="C4" s="671" t="s">
        <v>84</v>
      </c>
      <c r="D4" s="671" t="s">
        <v>85</v>
      </c>
      <c r="E4" s="671" t="s">
        <v>86</v>
      </c>
    </row>
    <row r="5" spans="1:8">
      <c r="B5" s="52">
        <v>39083</v>
      </c>
      <c r="C5" s="53">
        <v>104.912124156817</v>
      </c>
      <c r="D5" s="53">
        <v>103.74432590000001</v>
      </c>
      <c r="E5" s="53">
        <f t="shared" ref="E5:E68" si="0">D5-C5</f>
        <v>-1.1677982568169938</v>
      </c>
    </row>
    <row r="6" spans="1:8">
      <c r="B6" s="54">
        <v>39114</v>
      </c>
      <c r="C6" s="28">
        <v>104.760999257872</v>
      </c>
      <c r="D6" s="28">
        <v>104.306152</v>
      </c>
      <c r="E6" s="28">
        <f t="shared" si="0"/>
        <v>-0.45484725787200375</v>
      </c>
    </row>
    <row r="7" spans="1:8">
      <c r="B7" s="54">
        <v>39142</v>
      </c>
      <c r="C7" s="28">
        <v>104.48090885256001</v>
      </c>
      <c r="D7" s="28">
        <v>104.2714474</v>
      </c>
      <c r="E7" s="28">
        <f t="shared" si="0"/>
        <v>-0.20946145256000648</v>
      </c>
    </row>
    <row r="8" spans="1:8">
      <c r="B8" s="54">
        <v>39173</v>
      </c>
      <c r="C8" s="28">
        <v>104.916064594535</v>
      </c>
      <c r="D8" s="28">
        <v>104.6711766</v>
      </c>
      <c r="E8" s="28">
        <f t="shared" si="0"/>
        <v>-0.24488799453500576</v>
      </c>
    </row>
    <row r="9" spans="1:8">
      <c r="B9" s="54">
        <v>39203</v>
      </c>
      <c r="C9" s="28">
        <v>105.81316697875</v>
      </c>
      <c r="D9" s="28">
        <v>106.6839822</v>
      </c>
      <c r="E9" s="28">
        <f t="shared" si="0"/>
        <v>0.87081522124999822</v>
      </c>
    </row>
    <row r="10" spans="1:8">
      <c r="B10" s="54">
        <v>39234</v>
      </c>
      <c r="C10" s="28">
        <v>106.66154613060201</v>
      </c>
      <c r="D10" s="28">
        <v>105.9565192</v>
      </c>
      <c r="E10" s="28">
        <f t="shared" si="0"/>
        <v>-0.70502693060200272</v>
      </c>
    </row>
    <row r="11" spans="1:8">
      <c r="B11" s="54">
        <v>39264</v>
      </c>
      <c r="C11" s="28">
        <v>107.677126900373</v>
      </c>
      <c r="D11" s="28">
        <v>104.796556</v>
      </c>
      <c r="E11" s="28">
        <f t="shared" si="0"/>
        <v>-2.8805709003730016</v>
      </c>
    </row>
    <row r="12" spans="1:8">
      <c r="B12" s="54">
        <v>39295</v>
      </c>
      <c r="C12" s="28">
        <v>109.220989010259</v>
      </c>
      <c r="D12" s="28">
        <v>103.22283710000001</v>
      </c>
      <c r="E12" s="28">
        <f t="shared" si="0"/>
        <v>-5.9981519102589971</v>
      </c>
    </row>
    <row r="13" spans="1:8">
      <c r="B13" s="54">
        <v>39326</v>
      </c>
      <c r="C13" s="28">
        <v>109.990911627378</v>
      </c>
      <c r="D13" s="28">
        <v>105.5746812</v>
      </c>
      <c r="E13" s="28">
        <f t="shared" si="0"/>
        <v>-4.4162304273779966</v>
      </c>
    </row>
    <row r="14" spans="1:8">
      <c r="B14" s="54">
        <v>39356</v>
      </c>
      <c r="C14" s="28">
        <v>109.953982674575</v>
      </c>
      <c r="D14" s="28">
        <v>108.9363286</v>
      </c>
      <c r="E14" s="28">
        <f t="shared" si="0"/>
        <v>-1.017654074575006</v>
      </c>
    </row>
    <row r="15" spans="1:8">
      <c r="B15" s="54">
        <v>39387</v>
      </c>
      <c r="C15" s="28">
        <v>109.901232803151</v>
      </c>
      <c r="D15" s="28">
        <v>108.6566515</v>
      </c>
      <c r="E15" s="28">
        <f t="shared" si="0"/>
        <v>-1.2445813031510085</v>
      </c>
    </row>
    <row r="16" spans="1:8">
      <c r="B16" s="54">
        <v>39417</v>
      </c>
      <c r="C16" s="28">
        <v>110.144278050952</v>
      </c>
      <c r="D16" s="28">
        <v>110.4734952</v>
      </c>
      <c r="E16" s="28">
        <f t="shared" si="0"/>
        <v>0.32921714904800581</v>
      </c>
    </row>
    <row r="17" spans="2:8">
      <c r="B17" s="54">
        <v>39448</v>
      </c>
      <c r="C17" s="28">
        <v>110.78690583539699</v>
      </c>
      <c r="D17" s="28">
        <v>109.8566149</v>
      </c>
      <c r="E17" s="28">
        <f t="shared" si="0"/>
        <v>-0.93029093539699659</v>
      </c>
    </row>
    <row r="18" spans="2:8">
      <c r="B18" s="54">
        <v>39479</v>
      </c>
      <c r="C18" s="28">
        <v>111.56487151963699</v>
      </c>
      <c r="D18" s="28">
        <v>109.510026</v>
      </c>
      <c r="E18" s="28">
        <f t="shared" si="0"/>
        <v>-2.0548455196369986</v>
      </c>
    </row>
    <row r="19" spans="2:8">
      <c r="B19" s="54">
        <v>39508</v>
      </c>
      <c r="C19" s="28">
        <v>111.960946715087</v>
      </c>
      <c r="D19" s="28">
        <v>105.0328256</v>
      </c>
      <c r="E19" s="28">
        <f t="shared" si="0"/>
        <v>-6.9281211150870092</v>
      </c>
    </row>
    <row r="20" spans="2:8">
      <c r="B20" s="54">
        <v>39539</v>
      </c>
      <c r="C20" s="28">
        <v>112.543027092858</v>
      </c>
      <c r="D20" s="28">
        <v>104.4785193</v>
      </c>
      <c r="E20" s="28">
        <f t="shared" si="0"/>
        <v>-8.0645077928579951</v>
      </c>
      <c r="H20" s="55" t="s">
        <v>77</v>
      </c>
    </row>
    <row r="21" spans="2:8">
      <c r="B21" s="54">
        <v>39569</v>
      </c>
      <c r="C21" s="28">
        <v>113.31615247779899</v>
      </c>
      <c r="D21" s="28">
        <v>105.732738</v>
      </c>
      <c r="E21" s="28">
        <f t="shared" si="0"/>
        <v>-7.5834144777989962</v>
      </c>
    </row>
    <row r="22" spans="2:8">
      <c r="B22" s="54">
        <v>39600</v>
      </c>
      <c r="C22" s="28">
        <v>113.853846793069</v>
      </c>
      <c r="D22" s="28">
        <v>105.9359869</v>
      </c>
      <c r="E22" s="28">
        <f t="shared" si="0"/>
        <v>-7.917859893068993</v>
      </c>
      <c r="H22" s="731" t="s">
        <v>10</v>
      </c>
    </row>
    <row r="23" spans="2:8">
      <c r="B23" s="54">
        <v>39630</v>
      </c>
      <c r="C23" s="28">
        <v>114.01068778429701</v>
      </c>
      <c r="D23" s="28">
        <v>105.74654409999999</v>
      </c>
      <c r="E23" s="28">
        <f t="shared" si="0"/>
        <v>-8.2641436842970109</v>
      </c>
    </row>
    <row r="24" spans="2:8">
      <c r="B24" s="54">
        <v>39661</v>
      </c>
      <c r="C24" s="28">
        <v>112.793277897414</v>
      </c>
      <c r="D24" s="28">
        <v>110.5337356</v>
      </c>
      <c r="E24" s="28">
        <f t="shared" si="0"/>
        <v>-2.2595422974140007</v>
      </c>
    </row>
    <row r="25" spans="2:8">
      <c r="B25" s="54">
        <v>39692</v>
      </c>
      <c r="C25" s="28">
        <v>111.021036012544</v>
      </c>
      <c r="D25" s="28">
        <v>114.5589063</v>
      </c>
      <c r="E25" s="28">
        <f t="shared" si="0"/>
        <v>3.537870287456002</v>
      </c>
    </row>
    <row r="26" spans="2:8">
      <c r="B26" s="54">
        <v>39722</v>
      </c>
      <c r="C26" s="28">
        <v>108.778825916453</v>
      </c>
      <c r="D26" s="28">
        <v>120.2725473</v>
      </c>
      <c r="E26" s="28">
        <f t="shared" si="0"/>
        <v>11.493721383546998</v>
      </c>
    </row>
    <row r="27" spans="2:8">
      <c r="B27" s="54">
        <v>39753</v>
      </c>
      <c r="C27" s="28">
        <v>105.64615660048401</v>
      </c>
      <c r="D27" s="28">
        <v>125.4329391</v>
      </c>
      <c r="E27" s="28">
        <f t="shared" si="0"/>
        <v>19.786782499515994</v>
      </c>
    </row>
    <row r="28" spans="2:8">
      <c r="B28" s="54">
        <v>39783</v>
      </c>
      <c r="C28" s="28">
        <v>102.11361488719</v>
      </c>
      <c r="D28" s="28">
        <v>124.0192002</v>
      </c>
      <c r="E28" s="28">
        <f t="shared" si="0"/>
        <v>21.905585312810004</v>
      </c>
    </row>
    <row r="29" spans="2:8">
      <c r="B29" s="54">
        <v>39814</v>
      </c>
      <c r="C29" s="28">
        <v>99.210143996030098</v>
      </c>
      <c r="D29" s="28">
        <v>127.03601569999999</v>
      </c>
      <c r="E29" s="28">
        <f t="shared" si="0"/>
        <v>27.825871703969895</v>
      </c>
    </row>
    <row r="30" spans="2:8">
      <c r="B30" s="54">
        <v>39845</v>
      </c>
      <c r="C30" s="28">
        <v>97.769218805143794</v>
      </c>
      <c r="D30" s="28">
        <v>111.6731569</v>
      </c>
      <c r="E30" s="28">
        <f t="shared" si="0"/>
        <v>13.903938094856201</v>
      </c>
    </row>
    <row r="31" spans="2:8">
      <c r="B31" s="54">
        <v>39873</v>
      </c>
      <c r="C31" s="28">
        <v>97.7988044112343</v>
      </c>
      <c r="D31" s="28">
        <v>106.6120121</v>
      </c>
      <c r="E31" s="28">
        <f t="shared" si="0"/>
        <v>8.8132076887657007</v>
      </c>
    </row>
    <row r="32" spans="2:8">
      <c r="B32" s="54">
        <v>39904</v>
      </c>
      <c r="C32" s="28">
        <v>98.641932071722906</v>
      </c>
      <c r="D32" s="28">
        <v>105.43276640000001</v>
      </c>
      <c r="E32" s="28">
        <f t="shared" si="0"/>
        <v>6.7908343282771</v>
      </c>
    </row>
    <row r="33" spans="2:5">
      <c r="B33" s="54">
        <v>39934</v>
      </c>
      <c r="C33" s="28">
        <v>99.8422817913372</v>
      </c>
      <c r="D33" s="28">
        <v>102.9397847</v>
      </c>
      <c r="E33" s="28">
        <f t="shared" si="0"/>
        <v>3.0975029086628041</v>
      </c>
    </row>
    <row r="34" spans="2:5">
      <c r="B34" s="54">
        <v>39965</v>
      </c>
      <c r="C34" s="28">
        <v>101.352257028851</v>
      </c>
      <c r="D34" s="28">
        <v>100.96029369999999</v>
      </c>
      <c r="E34" s="28">
        <f t="shared" si="0"/>
        <v>-0.3919633288510056</v>
      </c>
    </row>
    <row r="35" spans="2:5">
      <c r="B35" s="54">
        <v>39995</v>
      </c>
      <c r="C35" s="28">
        <v>102.124054508082</v>
      </c>
      <c r="D35" s="28">
        <v>101.1624273</v>
      </c>
      <c r="E35" s="28">
        <f t="shared" si="0"/>
        <v>-0.96162720808199253</v>
      </c>
    </row>
    <row r="36" spans="2:5">
      <c r="B36" s="54">
        <v>40026</v>
      </c>
      <c r="C36" s="28">
        <v>102.325181784962</v>
      </c>
      <c r="D36" s="28">
        <v>100.4997272</v>
      </c>
      <c r="E36" s="28">
        <f t="shared" si="0"/>
        <v>-1.825454584962003</v>
      </c>
    </row>
    <row r="37" spans="2:5">
      <c r="B37" s="54">
        <v>40057</v>
      </c>
      <c r="C37" s="28">
        <v>102.80886101013201</v>
      </c>
      <c r="D37" s="28">
        <v>99.166705669999999</v>
      </c>
      <c r="E37" s="28">
        <f t="shared" si="0"/>
        <v>-3.6421553401320068</v>
      </c>
    </row>
    <row r="38" spans="2:5">
      <c r="B38" s="54">
        <v>40087</v>
      </c>
      <c r="C38" s="28">
        <v>103.54278600138601</v>
      </c>
      <c r="D38" s="28">
        <v>97.562973249999999</v>
      </c>
      <c r="E38" s="28">
        <f t="shared" si="0"/>
        <v>-5.9798127513860067</v>
      </c>
    </row>
    <row r="39" spans="2:5">
      <c r="B39" s="54">
        <v>40118</v>
      </c>
      <c r="C39" s="28">
        <v>104.29346615738299</v>
      </c>
      <c r="D39" s="28">
        <v>97.564325220000001</v>
      </c>
      <c r="E39" s="28">
        <f t="shared" si="0"/>
        <v>-6.7291409373829936</v>
      </c>
    </row>
    <row r="40" spans="2:5">
      <c r="B40" s="54">
        <v>40148</v>
      </c>
      <c r="C40" s="28">
        <v>105.721003438651</v>
      </c>
      <c r="D40" s="28">
        <v>100.3152104</v>
      </c>
      <c r="E40" s="28">
        <f t="shared" si="0"/>
        <v>-5.405793038650998</v>
      </c>
    </row>
    <row r="41" spans="2:5">
      <c r="B41" s="54">
        <v>40179</v>
      </c>
      <c r="C41" s="28">
        <v>106.669128002675</v>
      </c>
      <c r="D41" s="28">
        <v>102.50685660000001</v>
      </c>
      <c r="E41" s="28">
        <f t="shared" si="0"/>
        <v>-4.162271402674989</v>
      </c>
    </row>
    <row r="42" spans="2:5">
      <c r="B42" s="54">
        <v>40210</v>
      </c>
      <c r="C42" s="28">
        <v>106.668011042031</v>
      </c>
      <c r="D42" s="28">
        <v>105.2041861</v>
      </c>
      <c r="E42" s="28">
        <f t="shared" si="0"/>
        <v>-1.4638249420309961</v>
      </c>
    </row>
    <row r="43" spans="2:5">
      <c r="B43" s="54">
        <v>40238</v>
      </c>
      <c r="C43" s="28">
        <v>106.45966746059401</v>
      </c>
      <c r="D43" s="28">
        <v>105.92625839999999</v>
      </c>
      <c r="E43" s="28">
        <f t="shared" si="0"/>
        <v>-0.5334090605940105</v>
      </c>
    </row>
    <row r="44" spans="2:5">
      <c r="B44" s="54">
        <v>40269</v>
      </c>
      <c r="C44" s="28">
        <v>105.94199146284799</v>
      </c>
      <c r="D44" s="28">
        <v>106.7315442</v>
      </c>
      <c r="E44" s="28">
        <f t="shared" si="0"/>
        <v>0.78955273715200747</v>
      </c>
    </row>
    <row r="45" spans="2:5">
      <c r="B45" s="54">
        <v>40299</v>
      </c>
      <c r="C45" s="28">
        <v>105.43372755075301</v>
      </c>
      <c r="D45" s="28">
        <v>111.7495617</v>
      </c>
      <c r="E45" s="28">
        <f t="shared" si="0"/>
        <v>6.3158341492469958</v>
      </c>
    </row>
    <row r="46" spans="2:5">
      <c r="B46" s="54">
        <v>40330</v>
      </c>
      <c r="C46" s="28">
        <v>104.728313718793</v>
      </c>
      <c r="D46" s="28">
        <v>113.6692187</v>
      </c>
      <c r="E46" s="28">
        <f t="shared" si="0"/>
        <v>8.9409049812069981</v>
      </c>
    </row>
    <row r="47" spans="2:5">
      <c r="B47" s="54">
        <v>40360</v>
      </c>
      <c r="C47" s="28">
        <v>104.495351765316</v>
      </c>
      <c r="D47" s="28">
        <v>110.1564329</v>
      </c>
      <c r="E47" s="28">
        <f t="shared" si="0"/>
        <v>5.6610811346839967</v>
      </c>
    </row>
    <row r="48" spans="2:5">
      <c r="B48" s="54">
        <v>40391</v>
      </c>
      <c r="C48" s="28">
        <v>104.91875150269099</v>
      </c>
      <c r="D48" s="28">
        <v>108.80772090000001</v>
      </c>
      <c r="E48" s="28">
        <f t="shared" si="0"/>
        <v>3.8889693973090118</v>
      </c>
    </row>
    <row r="49" spans="2:5">
      <c r="B49" s="54">
        <v>40422</v>
      </c>
      <c r="C49" s="28">
        <v>105.571259365694</v>
      </c>
      <c r="D49" s="28">
        <v>108.2344873</v>
      </c>
      <c r="E49" s="28">
        <f t="shared" si="0"/>
        <v>2.6632279343059935</v>
      </c>
    </row>
    <row r="50" spans="2:5">
      <c r="B50" s="54">
        <v>40452</v>
      </c>
      <c r="C50" s="28">
        <v>106.553375199938</v>
      </c>
      <c r="D50" s="28">
        <v>104.9582624</v>
      </c>
      <c r="E50" s="28">
        <f t="shared" si="0"/>
        <v>-1.5951127999380077</v>
      </c>
    </row>
    <row r="51" spans="2:5">
      <c r="B51" s="54">
        <v>40483</v>
      </c>
      <c r="C51" s="28">
        <v>107.812488334148</v>
      </c>
      <c r="D51" s="28">
        <v>106.6863852</v>
      </c>
      <c r="E51" s="28">
        <f t="shared" si="0"/>
        <v>-1.1261031341479963</v>
      </c>
    </row>
    <row r="52" spans="2:5">
      <c r="B52" s="54">
        <v>40513</v>
      </c>
      <c r="C52" s="28">
        <v>108.844612019506</v>
      </c>
      <c r="D52" s="28">
        <v>108.1921084</v>
      </c>
      <c r="E52" s="28">
        <f t="shared" si="0"/>
        <v>-0.65250361950600677</v>
      </c>
    </row>
    <row r="53" spans="2:5">
      <c r="B53" s="54">
        <v>40544</v>
      </c>
      <c r="C53" s="28">
        <v>109.994633779437</v>
      </c>
      <c r="D53" s="28">
        <v>108.3413815</v>
      </c>
      <c r="E53" s="28">
        <f t="shared" si="0"/>
        <v>-1.6532522794369982</v>
      </c>
    </row>
    <row r="54" spans="2:5">
      <c r="B54" s="54">
        <v>40575</v>
      </c>
      <c r="C54" s="28">
        <v>110.44252258335401</v>
      </c>
      <c r="D54" s="28">
        <v>108.2193633</v>
      </c>
      <c r="E54" s="28">
        <f t="shared" si="0"/>
        <v>-2.2231592833540077</v>
      </c>
    </row>
    <row r="55" spans="2:5">
      <c r="B55" s="54">
        <v>40603</v>
      </c>
      <c r="C55" s="28">
        <v>111.131716298969</v>
      </c>
      <c r="D55" s="28">
        <v>106.1628714</v>
      </c>
      <c r="E55" s="28">
        <f t="shared" si="0"/>
        <v>-4.9688448989689959</v>
      </c>
    </row>
    <row r="56" spans="2:5">
      <c r="B56" s="54">
        <v>40634</v>
      </c>
      <c r="C56" s="28">
        <v>111.703619978012</v>
      </c>
      <c r="D56" s="28">
        <v>104.2366743</v>
      </c>
      <c r="E56" s="28">
        <f t="shared" si="0"/>
        <v>-7.4669456780119958</v>
      </c>
    </row>
    <row r="57" spans="2:5">
      <c r="B57" s="54">
        <v>40664</v>
      </c>
      <c r="C57" s="28">
        <v>112.093984495485</v>
      </c>
      <c r="D57" s="28">
        <v>104.3370303</v>
      </c>
      <c r="E57" s="28">
        <f t="shared" si="0"/>
        <v>-7.7569541954850081</v>
      </c>
    </row>
    <row r="58" spans="2:5">
      <c r="B58" s="54">
        <v>40695</v>
      </c>
      <c r="C58" s="28">
        <v>112.623381379096</v>
      </c>
      <c r="D58" s="28">
        <v>104.74876190000001</v>
      </c>
      <c r="E58" s="28">
        <f t="shared" si="0"/>
        <v>-7.8746194790959976</v>
      </c>
    </row>
    <row r="59" spans="2:5">
      <c r="B59" s="54">
        <v>40725</v>
      </c>
      <c r="C59" s="28">
        <v>112.69079869437</v>
      </c>
      <c r="D59" s="28">
        <v>105.5213534</v>
      </c>
      <c r="E59" s="28">
        <f t="shared" si="0"/>
        <v>-7.1694452943700071</v>
      </c>
    </row>
    <row r="60" spans="2:5">
      <c r="B60" s="54">
        <v>40756</v>
      </c>
      <c r="C60" s="28">
        <v>113.010005309856</v>
      </c>
      <c r="D60" s="28">
        <v>105.36979839999999</v>
      </c>
      <c r="E60" s="28">
        <f t="shared" si="0"/>
        <v>-7.6402069098560048</v>
      </c>
    </row>
    <row r="61" spans="2:5">
      <c r="B61" s="54">
        <v>40787</v>
      </c>
      <c r="C61" s="28">
        <v>113.768641493201</v>
      </c>
      <c r="D61" s="28">
        <v>108.6108234</v>
      </c>
      <c r="E61" s="28">
        <f t="shared" si="0"/>
        <v>-5.1578180932010014</v>
      </c>
    </row>
    <row r="62" spans="2:5">
      <c r="B62" s="54">
        <v>40817</v>
      </c>
      <c r="C62" s="28">
        <v>114.765395079783</v>
      </c>
      <c r="D62" s="28">
        <v>108.7913236</v>
      </c>
      <c r="E62" s="28">
        <f t="shared" si="0"/>
        <v>-5.9740714797830066</v>
      </c>
    </row>
    <row r="63" spans="2:5">
      <c r="B63" s="54">
        <v>40848</v>
      </c>
      <c r="C63" s="28">
        <v>115.868233746215</v>
      </c>
      <c r="D63" s="28">
        <v>109.8917802</v>
      </c>
      <c r="E63" s="28">
        <f t="shared" si="0"/>
        <v>-5.9764535462149979</v>
      </c>
    </row>
    <row r="64" spans="2:5">
      <c r="B64" s="54">
        <v>40878</v>
      </c>
      <c r="C64" s="28">
        <v>116.574423961496</v>
      </c>
      <c r="D64" s="28">
        <v>111.940516</v>
      </c>
      <c r="E64" s="28">
        <f t="shared" si="0"/>
        <v>-4.6339079614959928</v>
      </c>
    </row>
    <row r="65" spans="2:5">
      <c r="B65" s="52">
        <v>40909</v>
      </c>
      <c r="C65" s="53">
        <v>116.738058452323</v>
      </c>
      <c r="D65" s="53">
        <v>112.51724710000001</v>
      </c>
      <c r="E65" s="53">
        <f t="shared" si="0"/>
        <v>-4.2208113523229969</v>
      </c>
    </row>
    <row r="66" spans="2:5">
      <c r="B66" s="52">
        <v>40940</v>
      </c>
      <c r="C66" s="53">
        <v>115.939212412988</v>
      </c>
      <c r="D66" s="53">
        <v>110.1056091</v>
      </c>
      <c r="E66" s="53">
        <f t="shared" si="0"/>
        <v>-5.8336033129880036</v>
      </c>
    </row>
    <row r="67" spans="2:5">
      <c r="B67" s="52">
        <v>40969</v>
      </c>
      <c r="C67" s="53">
        <v>115.468326107062</v>
      </c>
      <c r="D67" s="53">
        <v>109.4715985</v>
      </c>
      <c r="E67" s="53">
        <f t="shared" si="0"/>
        <v>-5.9967276070619988</v>
      </c>
    </row>
    <row r="68" spans="2:5">
      <c r="B68" s="52">
        <v>41000</v>
      </c>
      <c r="C68" s="53">
        <v>115.441588512766</v>
      </c>
      <c r="D68" s="53">
        <v>109.8692444</v>
      </c>
      <c r="E68" s="53">
        <f t="shared" si="0"/>
        <v>-5.5723441127660038</v>
      </c>
    </row>
    <row r="69" spans="2:5">
      <c r="B69" s="52">
        <v>41030</v>
      </c>
      <c r="C69" s="53">
        <v>115.125430201085</v>
      </c>
      <c r="D69" s="53">
        <v>113.0930931</v>
      </c>
      <c r="E69" s="53">
        <f t="shared" ref="E69:E73" si="1">D69-C69</f>
        <v>-2.0323371010849911</v>
      </c>
    </row>
    <row r="70" spans="2:5">
      <c r="B70" s="52">
        <v>41061</v>
      </c>
      <c r="C70" s="53">
        <v>114.708483941209</v>
      </c>
      <c r="D70" s="53">
        <v>115.9845966</v>
      </c>
      <c r="E70" s="53">
        <f t="shared" si="1"/>
        <v>1.276112658791007</v>
      </c>
    </row>
    <row r="71" spans="2:5">
      <c r="B71" s="52">
        <v>41091</v>
      </c>
      <c r="C71" s="53">
        <v>114.316027809034</v>
      </c>
      <c r="D71" s="53">
        <v>116.2207107</v>
      </c>
      <c r="E71" s="53">
        <f t="shared" si="1"/>
        <v>1.9046828909660007</v>
      </c>
    </row>
    <row r="72" spans="2:5">
      <c r="B72" s="52">
        <v>41122</v>
      </c>
      <c r="C72" s="53">
        <v>113.86660001181799</v>
      </c>
      <c r="D72" s="53">
        <v>115.3383405</v>
      </c>
      <c r="E72" s="53">
        <f t="shared" si="1"/>
        <v>1.4717404881820073</v>
      </c>
    </row>
    <row r="73" spans="2:5">
      <c r="B73" s="52">
        <v>41153</v>
      </c>
      <c r="C73" s="53">
        <v>113.303454493793</v>
      </c>
      <c r="D73" s="53">
        <v>112.639017357581</v>
      </c>
      <c r="E73" s="53">
        <f t="shared" si="1"/>
        <v>-0.66443713621200118</v>
      </c>
    </row>
  </sheetData>
  <hyperlinks>
    <hyperlink ref="H22" location="Содержание!B16" display="к содержанию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19"/>
  <sheetViews>
    <sheetView zoomScaleNormal="100" workbookViewId="0">
      <selection activeCell="G23" sqref="G23"/>
    </sheetView>
  </sheetViews>
  <sheetFormatPr defaultRowHeight="12.75"/>
  <cols>
    <col min="1" max="2" width="9.140625" style="58"/>
    <col min="3" max="3" width="11.85546875" style="58" bestFit="1" customWidth="1"/>
    <col min="4" max="4" width="9.140625" style="58"/>
    <col min="5" max="5" width="0" style="58" hidden="1" customWidth="1"/>
    <col min="6" max="13" width="9.140625" style="58"/>
    <col min="14" max="14" width="9.85546875" style="58" bestFit="1" customWidth="1"/>
    <col min="15" max="258" width="9.140625" style="58"/>
    <col min="259" max="259" width="11.85546875" style="58" bestFit="1" customWidth="1"/>
    <col min="260" max="269" width="9.140625" style="58"/>
    <col min="270" max="270" width="9.85546875" style="58" bestFit="1" customWidth="1"/>
    <col min="271" max="514" width="9.140625" style="58"/>
    <col min="515" max="515" width="11.85546875" style="58" bestFit="1" customWidth="1"/>
    <col min="516" max="525" width="9.140625" style="58"/>
    <col min="526" max="526" width="9.85546875" style="58" bestFit="1" customWidth="1"/>
    <col min="527" max="770" width="9.140625" style="58"/>
    <col min="771" max="771" width="11.85546875" style="58" bestFit="1" customWidth="1"/>
    <col min="772" max="781" width="9.140625" style="58"/>
    <col min="782" max="782" width="9.85546875" style="58" bestFit="1" customWidth="1"/>
    <col min="783" max="1026" width="9.140625" style="58"/>
    <col min="1027" max="1027" width="11.85546875" style="58" bestFit="1" customWidth="1"/>
    <col min="1028" max="1037" width="9.140625" style="58"/>
    <col min="1038" max="1038" width="9.85546875" style="58" bestFit="1" customWidth="1"/>
    <col min="1039" max="1282" width="9.140625" style="58"/>
    <col min="1283" max="1283" width="11.85546875" style="58" bestFit="1" customWidth="1"/>
    <col min="1284" max="1293" width="9.140625" style="58"/>
    <col min="1294" max="1294" width="9.85546875" style="58" bestFit="1" customWidth="1"/>
    <col min="1295" max="1538" width="9.140625" style="58"/>
    <col min="1539" max="1539" width="11.85546875" style="58" bestFit="1" customWidth="1"/>
    <col min="1540" max="1549" width="9.140625" style="58"/>
    <col min="1550" max="1550" width="9.85546875" style="58" bestFit="1" customWidth="1"/>
    <col min="1551" max="1794" width="9.140625" style="58"/>
    <col min="1795" max="1795" width="11.85546875" style="58" bestFit="1" customWidth="1"/>
    <col min="1796" max="1805" width="9.140625" style="58"/>
    <col min="1806" max="1806" width="9.85546875" style="58" bestFit="1" customWidth="1"/>
    <col min="1807" max="2050" width="9.140625" style="58"/>
    <col min="2051" max="2051" width="11.85546875" style="58" bestFit="1" customWidth="1"/>
    <col min="2052" max="2061" width="9.140625" style="58"/>
    <col min="2062" max="2062" width="9.85546875" style="58" bestFit="1" customWidth="1"/>
    <col min="2063" max="2306" width="9.140625" style="58"/>
    <col min="2307" max="2307" width="11.85546875" style="58" bestFit="1" customWidth="1"/>
    <col min="2308" max="2317" width="9.140625" style="58"/>
    <col min="2318" max="2318" width="9.85546875" style="58" bestFit="1" customWidth="1"/>
    <col min="2319" max="2562" width="9.140625" style="58"/>
    <col min="2563" max="2563" width="11.85546875" style="58" bestFit="1" customWidth="1"/>
    <col min="2564" max="2573" width="9.140625" style="58"/>
    <col min="2574" max="2574" width="9.85546875" style="58" bestFit="1" customWidth="1"/>
    <col min="2575" max="2818" width="9.140625" style="58"/>
    <col min="2819" max="2819" width="11.85546875" style="58" bestFit="1" customWidth="1"/>
    <col min="2820" max="2829" width="9.140625" style="58"/>
    <col min="2830" max="2830" width="9.85546875" style="58" bestFit="1" customWidth="1"/>
    <col min="2831" max="3074" width="9.140625" style="58"/>
    <col min="3075" max="3075" width="11.85546875" style="58" bestFit="1" customWidth="1"/>
    <col min="3076" max="3085" width="9.140625" style="58"/>
    <col min="3086" max="3086" width="9.85546875" style="58" bestFit="1" customWidth="1"/>
    <col min="3087" max="3330" width="9.140625" style="58"/>
    <col min="3331" max="3331" width="11.85546875" style="58" bestFit="1" customWidth="1"/>
    <col min="3332" max="3341" width="9.140625" style="58"/>
    <col min="3342" max="3342" width="9.85546875" style="58" bestFit="1" customWidth="1"/>
    <col min="3343" max="3586" width="9.140625" style="58"/>
    <col min="3587" max="3587" width="11.85546875" style="58" bestFit="1" customWidth="1"/>
    <col min="3588" max="3597" width="9.140625" style="58"/>
    <col min="3598" max="3598" width="9.85546875" style="58" bestFit="1" customWidth="1"/>
    <col min="3599" max="3842" width="9.140625" style="58"/>
    <col min="3843" max="3843" width="11.85546875" style="58" bestFit="1" customWidth="1"/>
    <col min="3844" max="3853" width="9.140625" style="58"/>
    <col min="3854" max="3854" width="9.85546875" style="58" bestFit="1" customWidth="1"/>
    <col min="3855" max="4098" width="9.140625" style="58"/>
    <col min="4099" max="4099" width="11.85546875" style="58" bestFit="1" customWidth="1"/>
    <col min="4100" max="4109" width="9.140625" style="58"/>
    <col min="4110" max="4110" width="9.85546875" style="58" bestFit="1" customWidth="1"/>
    <col min="4111" max="4354" width="9.140625" style="58"/>
    <col min="4355" max="4355" width="11.85546875" style="58" bestFit="1" customWidth="1"/>
    <col min="4356" max="4365" width="9.140625" style="58"/>
    <col min="4366" max="4366" width="9.85546875" style="58" bestFit="1" customWidth="1"/>
    <col min="4367" max="4610" width="9.140625" style="58"/>
    <col min="4611" max="4611" width="11.85546875" style="58" bestFit="1" customWidth="1"/>
    <col min="4612" max="4621" width="9.140625" style="58"/>
    <col min="4622" max="4622" width="9.85546875" style="58" bestFit="1" customWidth="1"/>
    <col min="4623" max="4866" width="9.140625" style="58"/>
    <col min="4867" max="4867" width="11.85546875" style="58" bestFit="1" customWidth="1"/>
    <col min="4868" max="4877" width="9.140625" style="58"/>
    <col min="4878" max="4878" width="9.85546875" style="58" bestFit="1" customWidth="1"/>
    <col min="4879" max="5122" width="9.140625" style="58"/>
    <col min="5123" max="5123" width="11.85546875" style="58" bestFit="1" customWidth="1"/>
    <col min="5124" max="5133" width="9.140625" style="58"/>
    <col min="5134" max="5134" width="9.85546875" style="58" bestFit="1" customWidth="1"/>
    <col min="5135" max="5378" width="9.140625" style="58"/>
    <col min="5379" max="5379" width="11.85546875" style="58" bestFit="1" customWidth="1"/>
    <col min="5380" max="5389" width="9.140625" style="58"/>
    <col min="5390" max="5390" width="9.85546875" style="58" bestFit="1" customWidth="1"/>
    <col min="5391" max="5634" width="9.140625" style="58"/>
    <col min="5635" max="5635" width="11.85546875" style="58" bestFit="1" customWidth="1"/>
    <col min="5636" max="5645" width="9.140625" style="58"/>
    <col min="5646" max="5646" width="9.85546875" style="58" bestFit="1" customWidth="1"/>
    <col min="5647" max="5890" width="9.140625" style="58"/>
    <col min="5891" max="5891" width="11.85546875" style="58" bestFit="1" customWidth="1"/>
    <col min="5892" max="5901" width="9.140625" style="58"/>
    <col min="5902" max="5902" width="9.85546875" style="58" bestFit="1" customWidth="1"/>
    <col min="5903" max="6146" width="9.140625" style="58"/>
    <col min="6147" max="6147" width="11.85546875" style="58" bestFit="1" customWidth="1"/>
    <col min="6148" max="6157" width="9.140625" style="58"/>
    <col min="6158" max="6158" width="9.85546875" style="58" bestFit="1" customWidth="1"/>
    <col min="6159" max="6402" width="9.140625" style="58"/>
    <col min="6403" max="6403" width="11.85546875" style="58" bestFit="1" customWidth="1"/>
    <col min="6404" max="6413" width="9.140625" style="58"/>
    <col min="6414" max="6414" width="9.85546875" style="58" bestFit="1" customWidth="1"/>
    <col min="6415" max="6658" width="9.140625" style="58"/>
    <col min="6659" max="6659" width="11.85546875" style="58" bestFit="1" customWidth="1"/>
    <col min="6660" max="6669" width="9.140625" style="58"/>
    <col min="6670" max="6670" width="9.85546875" style="58" bestFit="1" customWidth="1"/>
    <col min="6671" max="6914" width="9.140625" style="58"/>
    <col min="6915" max="6915" width="11.85546875" style="58" bestFit="1" customWidth="1"/>
    <col min="6916" max="6925" width="9.140625" style="58"/>
    <col min="6926" max="6926" width="9.85546875" style="58" bestFit="1" customWidth="1"/>
    <col min="6927" max="7170" width="9.140625" style="58"/>
    <col min="7171" max="7171" width="11.85546875" style="58" bestFit="1" customWidth="1"/>
    <col min="7172" max="7181" width="9.140625" style="58"/>
    <col min="7182" max="7182" width="9.85546875" style="58" bestFit="1" customWidth="1"/>
    <col min="7183" max="7426" width="9.140625" style="58"/>
    <col min="7427" max="7427" width="11.85546875" style="58" bestFit="1" customWidth="1"/>
    <col min="7428" max="7437" width="9.140625" style="58"/>
    <col min="7438" max="7438" width="9.85546875" style="58" bestFit="1" customWidth="1"/>
    <col min="7439" max="7682" width="9.140625" style="58"/>
    <col min="7683" max="7683" width="11.85546875" style="58" bestFit="1" customWidth="1"/>
    <col min="7684" max="7693" width="9.140625" style="58"/>
    <col min="7694" max="7694" width="9.85546875" style="58" bestFit="1" customWidth="1"/>
    <col min="7695" max="7938" width="9.140625" style="58"/>
    <col min="7939" max="7939" width="11.85546875" style="58" bestFit="1" customWidth="1"/>
    <col min="7940" max="7949" width="9.140625" style="58"/>
    <col min="7950" max="7950" width="9.85546875" style="58" bestFit="1" customWidth="1"/>
    <col min="7951" max="8194" width="9.140625" style="58"/>
    <col min="8195" max="8195" width="11.85546875" style="58" bestFit="1" customWidth="1"/>
    <col min="8196" max="8205" width="9.140625" style="58"/>
    <col min="8206" max="8206" width="9.85546875" style="58" bestFit="1" customWidth="1"/>
    <col min="8207" max="8450" width="9.140625" style="58"/>
    <col min="8451" max="8451" width="11.85546875" style="58" bestFit="1" customWidth="1"/>
    <col min="8452" max="8461" width="9.140625" style="58"/>
    <col min="8462" max="8462" width="9.85546875" style="58" bestFit="1" customWidth="1"/>
    <col min="8463" max="8706" width="9.140625" style="58"/>
    <col min="8707" max="8707" width="11.85546875" style="58" bestFit="1" customWidth="1"/>
    <col min="8708" max="8717" width="9.140625" style="58"/>
    <col min="8718" max="8718" width="9.85546875" style="58" bestFit="1" customWidth="1"/>
    <col min="8719" max="8962" width="9.140625" style="58"/>
    <col min="8963" max="8963" width="11.85546875" style="58" bestFit="1" customWidth="1"/>
    <col min="8964" max="8973" width="9.140625" style="58"/>
    <col min="8974" max="8974" width="9.85546875" style="58" bestFit="1" customWidth="1"/>
    <col min="8975" max="9218" width="9.140625" style="58"/>
    <col min="9219" max="9219" width="11.85546875" style="58" bestFit="1" customWidth="1"/>
    <col min="9220" max="9229" width="9.140625" style="58"/>
    <col min="9230" max="9230" width="9.85546875" style="58" bestFit="1" customWidth="1"/>
    <col min="9231" max="9474" width="9.140625" style="58"/>
    <col min="9475" max="9475" width="11.85546875" style="58" bestFit="1" customWidth="1"/>
    <col min="9476" max="9485" width="9.140625" style="58"/>
    <col min="9486" max="9486" width="9.85546875" style="58" bestFit="1" customWidth="1"/>
    <col min="9487" max="9730" width="9.140625" style="58"/>
    <col min="9731" max="9731" width="11.85546875" style="58" bestFit="1" customWidth="1"/>
    <col min="9732" max="9741" width="9.140625" style="58"/>
    <col min="9742" max="9742" width="9.85546875" style="58" bestFit="1" customWidth="1"/>
    <col min="9743" max="9986" width="9.140625" style="58"/>
    <col min="9987" max="9987" width="11.85546875" style="58" bestFit="1" customWidth="1"/>
    <col min="9988" max="9997" width="9.140625" style="58"/>
    <col min="9998" max="9998" width="9.85546875" style="58" bestFit="1" customWidth="1"/>
    <col min="9999" max="10242" width="9.140625" style="58"/>
    <col min="10243" max="10243" width="11.85546875" style="58" bestFit="1" customWidth="1"/>
    <col min="10244" max="10253" width="9.140625" style="58"/>
    <col min="10254" max="10254" width="9.85546875" style="58" bestFit="1" customWidth="1"/>
    <col min="10255" max="10498" width="9.140625" style="58"/>
    <col min="10499" max="10499" width="11.85546875" style="58" bestFit="1" customWidth="1"/>
    <col min="10500" max="10509" width="9.140625" style="58"/>
    <col min="10510" max="10510" width="9.85546875" style="58" bestFit="1" customWidth="1"/>
    <col min="10511" max="10754" width="9.140625" style="58"/>
    <col min="10755" max="10755" width="11.85546875" style="58" bestFit="1" customWidth="1"/>
    <col min="10756" max="10765" width="9.140625" style="58"/>
    <col min="10766" max="10766" width="9.85546875" style="58" bestFit="1" customWidth="1"/>
    <col min="10767" max="11010" width="9.140625" style="58"/>
    <col min="11011" max="11011" width="11.85546875" style="58" bestFit="1" customWidth="1"/>
    <col min="11012" max="11021" width="9.140625" style="58"/>
    <col min="11022" max="11022" width="9.85546875" style="58" bestFit="1" customWidth="1"/>
    <col min="11023" max="11266" width="9.140625" style="58"/>
    <col min="11267" max="11267" width="11.85546875" style="58" bestFit="1" customWidth="1"/>
    <col min="11268" max="11277" width="9.140625" style="58"/>
    <col min="11278" max="11278" width="9.85546875" style="58" bestFit="1" customWidth="1"/>
    <col min="11279" max="11522" width="9.140625" style="58"/>
    <col min="11523" max="11523" width="11.85546875" style="58" bestFit="1" customWidth="1"/>
    <col min="11524" max="11533" width="9.140625" style="58"/>
    <col min="11534" max="11534" width="9.85546875" style="58" bestFit="1" customWidth="1"/>
    <col min="11535" max="11778" width="9.140625" style="58"/>
    <col min="11779" max="11779" width="11.85546875" style="58" bestFit="1" customWidth="1"/>
    <col min="11780" max="11789" width="9.140625" style="58"/>
    <col min="11790" max="11790" width="9.85546875" style="58" bestFit="1" customWidth="1"/>
    <col min="11791" max="12034" width="9.140625" style="58"/>
    <col min="12035" max="12035" width="11.85546875" style="58" bestFit="1" customWidth="1"/>
    <col min="12036" max="12045" width="9.140625" style="58"/>
    <col min="12046" max="12046" width="9.85546875" style="58" bestFit="1" customWidth="1"/>
    <col min="12047" max="12290" width="9.140625" style="58"/>
    <col min="12291" max="12291" width="11.85546875" style="58" bestFit="1" customWidth="1"/>
    <col min="12292" max="12301" width="9.140625" style="58"/>
    <col min="12302" max="12302" width="9.85546875" style="58" bestFit="1" customWidth="1"/>
    <col min="12303" max="12546" width="9.140625" style="58"/>
    <col min="12547" max="12547" width="11.85546875" style="58" bestFit="1" customWidth="1"/>
    <col min="12548" max="12557" width="9.140625" style="58"/>
    <col min="12558" max="12558" width="9.85546875" style="58" bestFit="1" customWidth="1"/>
    <col min="12559" max="12802" width="9.140625" style="58"/>
    <col min="12803" max="12803" width="11.85546875" style="58" bestFit="1" customWidth="1"/>
    <col min="12804" max="12813" width="9.140625" style="58"/>
    <col min="12814" max="12814" width="9.85546875" style="58" bestFit="1" customWidth="1"/>
    <col min="12815" max="13058" width="9.140625" style="58"/>
    <col min="13059" max="13059" width="11.85546875" style="58" bestFit="1" customWidth="1"/>
    <col min="13060" max="13069" width="9.140625" style="58"/>
    <col min="13070" max="13070" width="9.85546875" style="58" bestFit="1" customWidth="1"/>
    <col min="13071" max="13314" width="9.140625" style="58"/>
    <col min="13315" max="13315" width="11.85546875" style="58" bestFit="1" customWidth="1"/>
    <col min="13316" max="13325" width="9.140625" style="58"/>
    <col min="13326" max="13326" width="9.85546875" style="58" bestFit="1" customWidth="1"/>
    <col min="13327" max="13570" width="9.140625" style="58"/>
    <col min="13571" max="13571" width="11.85546875" style="58" bestFit="1" customWidth="1"/>
    <col min="13572" max="13581" width="9.140625" style="58"/>
    <col min="13582" max="13582" width="9.85546875" style="58" bestFit="1" customWidth="1"/>
    <col min="13583" max="13826" width="9.140625" style="58"/>
    <col min="13827" max="13827" width="11.85546875" style="58" bestFit="1" customWidth="1"/>
    <col min="13828" max="13837" width="9.140625" style="58"/>
    <col min="13838" max="13838" width="9.85546875" style="58" bestFit="1" customWidth="1"/>
    <col min="13839" max="14082" width="9.140625" style="58"/>
    <col min="14083" max="14083" width="11.85546875" style="58" bestFit="1" customWidth="1"/>
    <col min="14084" max="14093" width="9.140625" style="58"/>
    <col min="14094" max="14094" width="9.85546875" style="58" bestFit="1" customWidth="1"/>
    <col min="14095" max="14338" width="9.140625" style="58"/>
    <col min="14339" max="14339" width="11.85546875" style="58" bestFit="1" customWidth="1"/>
    <col min="14340" max="14349" width="9.140625" style="58"/>
    <col min="14350" max="14350" width="9.85546875" style="58" bestFit="1" customWidth="1"/>
    <col min="14351" max="14594" width="9.140625" style="58"/>
    <col min="14595" max="14595" width="11.85546875" style="58" bestFit="1" customWidth="1"/>
    <col min="14596" max="14605" width="9.140625" style="58"/>
    <col min="14606" max="14606" width="9.85546875" style="58" bestFit="1" customWidth="1"/>
    <col min="14607" max="14850" width="9.140625" style="58"/>
    <col min="14851" max="14851" width="11.85546875" style="58" bestFit="1" customWidth="1"/>
    <col min="14852" max="14861" width="9.140625" style="58"/>
    <col min="14862" max="14862" width="9.85546875" style="58" bestFit="1" customWidth="1"/>
    <col min="14863" max="15106" width="9.140625" style="58"/>
    <col min="15107" max="15107" width="11.85546875" style="58" bestFit="1" customWidth="1"/>
    <col min="15108" max="15117" width="9.140625" style="58"/>
    <col min="15118" max="15118" width="9.85546875" style="58" bestFit="1" customWidth="1"/>
    <col min="15119" max="15362" width="9.140625" style="58"/>
    <col min="15363" max="15363" width="11.85546875" style="58" bestFit="1" customWidth="1"/>
    <col min="15364" max="15373" width="9.140625" style="58"/>
    <col min="15374" max="15374" width="9.85546875" style="58" bestFit="1" customWidth="1"/>
    <col min="15375" max="15618" width="9.140625" style="58"/>
    <col min="15619" max="15619" width="11.85546875" style="58" bestFit="1" customWidth="1"/>
    <col min="15620" max="15629" width="9.140625" style="58"/>
    <col min="15630" max="15630" width="9.85546875" style="58" bestFit="1" customWidth="1"/>
    <col min="15631" max="15874" width="9.140625" style="58"/>
    <col min="15875" max="15875" width="11.85546875" style="58" bestFit="1" customWidth="1"/>
    <col min="15876" max="15885" width="9.140625" style="58"/>
    <col min="15886" max="15886" width="9.85546875" style="58" bestFit="1" customWidth="1"/>
    <col min="15887" max="16130" width="9.140625" style="58"/>
    <col min="16131" max="16131" width="11.85546875" style="58" bestFit="1" customWidth="1"/>
    <col min="16132" max="16141" width="9.140625" style="58"/>
    <col min="16142" max="16142" width="9.85546875" style="58" bestFit="1" customWidth="1"/>
    <col min="16143" max="16384" width="9.140625" style="58"/>
  </cols>
  <sheetData>
    <row r="2" spans="1:20">
      <c r="A2" s="56" t="s">
        <v>0</v>
      </c>
      <c r="B2" s="57" t="s">
        <v>87</v>
      </c>
      <c r="L2" s="57"/>
    </row>
    <row r="3" spans="1:20">
      <c r="A3" s="56"/>
      <c r="B3" s="57"/>
      <c r="L3" s="57"/>
    </row>
    <row r="4" spans="1:20">
      <c r="B4" s="59" t="s">
        <v>79</v>
      </c>
      <c r="C4" s="60" t="s">
        <v>88</v>
      </c>
      <c r="D4" s="60" t="s">
        <v>89</v>
      </c>
      <c r="E4" s="61"/>
    </row>
    <row r="5" spans="1:20">
      <c r="B5" s="62">
        <v>37987</v>
      </c>
      <c r="C5" s="718">
        <v>6.6695771802282172E-2</v>
      </c>
      <c r="D5" s="719"/>
      <c r="E5" s="61">
        <v>0</v>
      </c>
      <c r="S5" s="63"/>
      <c r="T5" s="63"/>
    </row>
    <row r="6" spans="1:20">
      <c r="B6" s="62">
        <v>38018</v>
      </c>
      <c r="C6" s="718">
        <v>0.22141698004671109</v>
      </c>
      <c r="D6" s="719"/>
      <c r="E6" s="61">
        <v>0</v>
      </c>
    </row>
    <row r="7" spans="1:20">
      <c r="B7" s="62">
        <v>38047</v>
      </c>
      <c r="C7" s="718">
        <v>0.20051711454654636</v>
      </c>
      <c r="D7" s="719"/>
      <c r="E7" s="61">
        <v>0</v>
      </c>
    </row>
    <row r="8" spans="1:20">
      <c r="B8" s="62">
        <v>38078</v>
      </c>
      <c r="C8" s="718">
        <v>0.17274840968139543</v>
      </c>
      <c r="D8" s="719"/>
      <c r="E8" s="61">
        <v>0</v>
      </c>
      <c r="F8" s="64"/>
    </row>
    <row r="9" spans="1:20">
      <c r="B9" s="62">
        <v>38108</v>
      </c>
      <c r="C9" s="718">
        <v>0.25864621961123063</v>
      </c>
      <c r="D9" s="719"/>
      <c r="E9" s="61">
        <v>0</v>
      </c>
    </row>
    <row r="10" spans="1:20">
      <c r="B10" s="62">
        <v>38139</v>
      </c>
      <c r="C10" s="718">
        <v>0.62770326574993951</v>
      </c>
      <c r="D10" s="719"/>
      <c r="E10" s="61">
        <v>0</v>
      </c>
    </row>
    <row r="11" spans="1:20">
      <c r="B11" s="62">
        <v>38169</v>
      </c>
      <c r="C11" s="718">
        <v>0.71895874482737709</v>
      </c>
      <c r="D11" s="719"/>
      <c r="E11" s="61">
        <v>0</v>
      </c>
    </row>
    <row r="12" spans="1:20">
      <c r="B12" s="62">
        <v>38200</v>
      </c>
      <c r="C12" s="718">
        <v>0.78606363220506537</v>
      </c>
      <c r="D12" s="719"/>
      <c r="E12" s="61">
        <v>0</v>
      </c>
    </row>
    <row r="13" spans="1:20">
      <c r="B13" s="62">
        <v>38231</v>
      </c>
      <c r="C13" s="718">
        <v>0.7909690042103793</v>
      </c>
      <c r="D13" s="719"/>
      <c r="E13" s="61">
        <v>0</v>
      </c>
    </row>
    <row r="14" spans="1:20">
      <c r="B14" s="62">
        <v>38261</v>
      </c>
      <c r="C14" s="718">
        <v>0.79606132538235963</v>
      </c>
      <c r="D14" s="719"/>
      <c r="E14" s="61">
        <v>0</v>
      </c>
    </row>
    <row r="15" spans="1:20">
      <c r="B15" s="62">
        <v>38292</v>
      </c>
      <c r="C15" s="718">
        <v>0.72398562852257042</v>
      </c>
      <c r="D15" s="719">
        <v>0.37240420796873547</v>
      </c>
      <c r="E15" s="61">
        <v>0</v>
      </c>
    </row>
    <row r="16" spans="1:20">
      <c r="B16" s="62">
        <v>38322</v>
      </c>
      <c r="C16" s="718">
        <v>0.42702538233155213</v>
      </c>
      <c r="D16" s="719">
        <v>0.7048539694236039</v>
      </c>
      <c r="E16" s="61">
        <v>0</v>
      </c>
    </row>
    <row r="17" spans="2:13">
      <c r="B17" s="62">
        <v>38353</v>
      </c>
      <c r="C17" s="718">
        <v>0.31047604483055097</v>
      </c>
      <c r="D17" s="719">
        <v>0.74179376285101717</v>
      </c>
      <c r="E17" s="61">
        <v>0</v>
      </c>
    </row>
    <row r="18" spans="2:13">
      <c r="B18" s="62">
        <v>38384</v>
      </c>
      <c r="C18" s="718">
        <v>0.11577283254286141</v>
      </c>
      <c r="D18" s="719">
        <v>0.63190415057762084</v>
      </c>
      <c r="E18" s="61">
        <v>0</v>
      </c>
    </row>
    <row r="19" spans="2:13">
      <c r="B19" s="62">
        <v>38412</v>
      </c>
      <c r="C19" s="718">
        <v>-7.0404369720761098E-2</v>
      </c>
      <c r="D19" s="719">
        <v>0.46346253242059293</v>
      </c>
      <c r="E19" s="61">
        <v>0</v>
      </c>
      <c r="G19" s="900" t="s">
        <v>90</v>
      </c>
      <c r="H19" s="900"/>
      <c r="I19" s="900"/>
      <c r="J19" s="900"/>
      <c r="K19" s="900"/>
      <c r="L19" s="900"/>
      <c r="M19" s="900"/>
    </row>
    <row r="20" spans="2:13">
      <c r="B20" s="62">
        <v>38443</v>
      </c>
      <c r="C20" s="718">
        <v>-0.25189795270003357</v>
      </c>
      <c r="D20" s="719">
        <v>0.24785168922870809</v>
      </c>
      <c r="E20" s="61">
        <v>0</v>
      </c>
      <c r="G20" s="900"/>
      <c r="H20" s="900"/>
      <c r="I20" s="900"/>
      <c r="J20" s="900"/>
      <c r="K20" s="900"/>
      <c r="L20" s="900"/>
      <c r="M20" s="900"/>
    </row>
    <row r="21" spans="2:13">
      <c r="B21" s="62">
        <v>38473</v>
      </c>
      <c r="C21" s="718">
        <v>-0.34328721734130579</v>
      </c>
      <c r="D21" s="719">
        <v>7.7286704446972818E-2</v>
      </c>
      <c r="E21" s="61">
        <v>0</v>
      </c>
      <c r="G21" s="65" t="s">
        <v>77</v>
      </c>
    </row>
    <row r="22" spans="2:13">
      <c r="B22" s="62">
        <v>38504</v>
      </c>
      <c r="C22" s="718">
        <v>-0.27556269455030863</v>
      </c>
      <c r="D22" s="719">
        <v>-5.5041392445436682E-2</v>
      </c>
      <c r="E22" s="61">
        <v>0</v>
      </c>
    </row>
    <row r="23" spans="2:13">
      <c r="B23" s="62">
        <v>38534</v>
      </c>
      <c r="C23" s="718">
        <v>-0.31347461581512298</v>
      </c>
      <c r="D23" s="719">
        <v>-0.13754774542722095</v>
      </c>
      <c r="E23" s="61">
        <v>0</v>
      </c>
      <c r="G23" s="731" t="s">
        <v>10</v>
      </c>
    </row>
    <row r="24" spans="2:13">
      <c r="B24" s="62">
        <v>38565</v>
      </c>
      <c r="C24" s="718">
        <v>-0.49212529632386171</v>
      </c>
      <c r="D24" s="719">
        <v>-9.4505374160008648E-2</v>
      </c>
      <c r="E24" s="61">
        <v>0</v>
      </c>
      <c r="J24" s="66"/>
    </row>
    <row r="25" spans="2:13">
      <c r="B25" s="62">
        <v>38596</v>
      </c>
      <c r="C25" s="718">
        <v>-0.44187267628131816</v>
      </c>
      <c r="D25" s="719">
        <v>-0.18762758537872459</v>
      </c>
      <c r="E25" s="61">
        <v>0</v>
      </c>
    </row>
    <row r="26" spans="2:13">
      <c r="B26" s="62">
        <v>38626</v>
      </c>
      <c r="C26" s="718">
        <v>-0.44081714908940023</v>
      </c>
      <c r="D26" s="719">
        <v>-0.25711006992586038</v>
      </c>
      <c r="E26" s="61">
        <v>0</v>
      </c>
    </row>
    <row r="27" spans="2:13">
      <c r="B27" s="62">
        <v>38657</v>
      </c>
      <c r="C27" s="718">
        <v>-0.36159619867568127</v>
      </c>
      <c r="D27" s="719">
        <v>-0.33244915009038056</v>
      </c>
      <c r="E27" s="61">
        <v>0</v>
      </c>
    </row>
    <row r="28" spans="2:13">
      <c r="B28" s="62">
        <v>38687</v>
      </c>
      <c r="C28" s="718">
        <v>-0.5388441616528804</v>
      </c>
      <c r="D28" s="719">
        <v>-0.45613440870779054</v>
      </c>
      <c r="E28" s="61">
        <v>0</v>
      </c>
    </row>
    <row r="29" spans="2:13">
      <c r="B29" s="62">
        <v>38718</v>
      </c>
      <c r="C29" s="718">
        <v>-0.64635961962079169</v>
      </c>
      <c r="D29" s="719">
        <v>-0.53996337308838693</v>
      </c>
      <c r="E29" s="61">
        <v>0</v>
      </c>
      <c r="F29" s="67"/>
    </row>
    <row r="30" spans="2:13">
      <c r="B30" s="62">
        <v>38749</v>
      </c>
      <c r="C30" s="718">
        <v>-0.72303418209611148</v>
      </c>
      <c r="D30" s="719">
        <v>-0.64123389458381075</v>
      </c>
      <c r="E30" s="61">
        <v>0</v>
      </c>
      <c r="F30" s="67"/>
    </row>
    <row r="31" spans="2:13">
      <c r="B31" s="62">
        <v>38777</v>
      </c>
      <c r="C31" s="718">
        <v>-0.7446387676955285</v>
      </c>
      <c r="D31" s="719">
        <v>-0.72108998800889734</v>
      </c>
      <c r="E31" s="61">
        <v>0</v>
      </c>
    </row>
    <row r="32" spans="2:13">
      <c r="B32" s="62">
        <v>38808</v>
      </c>
      <c r="C32" s="718">
        <v>-0.99052016306385993</v>
      </c>
      <c r="D32" s="719">
        <v>-0.67334649475337349</v>
      </c>
      <c r="E32" s="61">
        <v>0</v>
      </c>
    </row>
    <row r="33" spans="2:7">
      <c r="B33" s="62">
        <v>38838</v>
      </c>
      <c r="C33" s="718">
        <v>-0.964716717357742</v>
      </c>
      <c r="D33" s="719">
        <v>-0.64900090507196451</v>
      </c>
      <c r="E33" s="61">
        <v>0</v>
      </c>
    </row>
    <row r="34" spans="2:7">
      <c r="B34" s="62">
        <v>38869</v>
      </c>
      <c r="C34" s="718">
        <v>-0.9097352712330995</v>
      </c>
      <c r="D34" s="719">
        <v>-0.57274521848070925</v>
      </c>
      <c r="E34" s="61">
        <v>0</v>
      </c>
    </row>
    <row r="35" spans="2:7">
      <c r="B35" s="62">
        <v>38899</v>
      </c>
      <c r="C35" s="718">
        <v>-0.92240312374091582</v>
      </c>
      <c r="D35" s="719">
        <v>-0.66006615986876971</v>
      </c>
      <c r="E35" s="61">
        <v>0</v>
      </c>
    </row>
    <row r="36" spans="2:7">
      <c r="B36" s="62">
        <v>38930</v>
      </c>
      <c r="C36" s="718">
        <v>-1.1480496831582534</v>
      </c>
      <c r="D36" s="719">
        <v>-0.78273076332816682</v>
      </c>
      <c r="E36" s="61">
        <v>0</v>
      </c>
    </row>
    <row r="37" spans="2:7">
      <c r="B37" s="62">
        <v>38961</v>
      </c>
      <c r="C37" s="718">
        <v>-1.2624756221536353</v>
      </c>
      <c r="D37" s="719">
        <v>-0.97442185199989328</v>
      </c>
      <c r="E37" s="61">
        <v>0</v>
      </c>
    </row>
    <row r="38" spans="2:7">
      <c r="B38" s="62">
        <v>38991</v>
      </c>
      <c r="C38" s="718">
        <v>-1.3280975701225457</v>
      </c>
      <c r="D38" s="719">
        <v>-1.0338865382386238</v>
      </c>
      <c r="E38" s="61">
        <v>0</v>
      </c>
    </row>
    <row r="39" spans="2:7">
      <c r="B39" s="62">
        <v>39022</v>
      </c>
      <c r="C39" s="718">
        <v>-1.4148394002538349</v>
      </c>
      <c r="D39" s="719">
        <v>-1.0764876364561755</v>
      </c>
      <c r="E39" s="61">
        <v>0</v>
      </c>
    </row>
    <row r="40" spans="2:7">
      <c r="B40" s="62">
        <v>39052</v>
      </c>
      <c r="C40" s="718">
        <v>-1.5404435220948358</v>
      </c>
      <c r="D40" s="719">
        <v>-1.0098119224065576</v>
      </c>
      <c r="E40" s="61">
        <v>0</v>
      </c>
      <c r="G40" s="68"/>
    </row>
    <row r="41" spans="2:7">
      <c r="B41" s="62">
        <v>39083</v>
      </c>
      <c r="C41" s="718">
        <v>-1.3505032026989339</v>
      </c>
      <c r="D41" s="719">
        <v>-0.89859048367798589</v>
      </c>
      <c r="E41" s="61">
        <v>0</v>
      </c>
    </row>
    <row r="42" spans="2:7">
      <c r="B42" s="62">
        <v>39114</v>
      </c>
      <c r="C42" s="718">
        <v>-1.2697543448190043</v>
      </c>
      <c r="D42" s="719">
        <v>-0.61389721897599603</v>
      </c>
      <c r="E42" s="61">
        <v>0</v>
      </c>
    </row>
    <row r="43" spans="2:7">
      <c r="B43" s="62">
        <v>39142</v>
      </c>
      <c r="C43" s="718">
        <v>-1.0118980299037554</v>
      </c>
      <c r="D43" s="719">
        <v>-0.61538382851066875</v>
      </c>
      <c r="E43" s="61">
        <v>0</v>
      </c>
    </row>
    <row r="44" spans="2:7">
      <c r="B44" s="62">
        <v>39173</v>
      </c>
      <c r="C44" s="718">
        <v>-0.78246687543768589</v>
      </c>
      <c r="D44" s="719">
        <v>-0.65821343701226864</v>
      </c>
      <c r="E44" s="61">
        <v>0</v>
      </c>
    </row>
    <row r="45" spans="2:7">
      <c r="B45" s="62">
        <v>39203</v>
      </c>
      <c r="C45" s="718">
        <v>-0.75383261352445929</v>
      </c>
      <c r="D45" s="719">
        <v>-0.64304963841132334</v>
      </c>
      <c r="E45" s="61">
        <v>0</v>
      </c>
    </row>
    <row r="46" spans="2:7">
      <c r="B46" s="62">
        <v>39234</v>
      </c>
      <c r="C46" s="718">
        <v>-0.60530191662518706</v>
      </c>
      <c r="D46" s="719">
        <v>-0.63264432416678695</v>
      </c>
      <c r="E46" s="61">
        <v>0</v>
      </c>
    </row>
    <row r="47" spans="2:7">
      <c r="B47" s="62">
        <v>39264</v>
      </c>
      <c r="C47" s="718">
        <v>-0.33187240447171151</v>
      </c>
      <c r="D47" s="719">
        <v>-0.61278078879574505</v>
      </c>
      <c r="E47" s="61">
        <v>0</v>
      </c>
    </row>
    <row r="48" spans="2:7">
      <c r="B48" s="62">
        <v>39295</v>
      </c>
      <c r="C48" s="718">
        <v>-0.10606385526609136</v>
      </c>
      <c r="D48" s="719">
        <v>-0.53027250791262115</v>
      </c>
      <c r="E48" s="61">
        <v>0</v>
      </c>
    </row>
    <row r="49" spans="2:5">
      <c r="B49" s="62">
        <v>39326</v>
      </c>
      <c r="C49" s="718">
        <v>0.1033195590493899</v>
      </c>
      <c r="D49" s="719">
        <v>-0.33211550988434962</v>
      </c>
      <c r="E49" s="61">
        <v>0</v>
      </c>
    </row>
    <row r="50" spans="2:5">
      <c r="B50" s="62">
        <v>39356</v>
      </c>
      <c r="C50" s="718">
        <v>0.2063211592084272</v>
      </c>
      <c r="D50" s="719">
        <v>-6.3527473769842288E-2</v>
      </c>
      <c r="E50" s="61">
        <v>0</v>
      </c>
    </row>
    <row r="51" spans="2:5">
      <c r="B51" s="62">
        <v>39387</v>
      </c>
      <c r="C51" s="718">
        <v>0.30001019482569852</v>
      </c>
      <c r="D51" s="719">
        <v>0.10229638727661286</v>
      </c>
      <c r="E51" s="61">
        <v>0</v>
      </c>
    </row>
    <row r="52" spans="2:5">
      <c r="B52" s="62">
        <v>39417</v>
      </c>
      <c r="C52" s="718">
        <v>0.26541398397846466</v>
      </c>
      <c r="D52" s="719">
        <v>0.33784462274426252</v>
      </c>
      <c r="E52" s="61">
        <v>0</v>
      </c>
    </row>
    <row r="53" spans="2:5">
      <c r="B53" s="62">
        <v>39448</v>
      </c>
      <c r="C53" s="718">
        <v>0.31104331818986164</v>
      </c>
      <c r="D53" s="719">
        <v>0.4282758819736065</v>
      </c>
      <c r="E53" s="61">
        <v>0</v>
      </c>
    </row>
    <row r="54" spans="2:5">
      <c r="B54" s="62">
        <v>39479</v>
      </c>
      <c r="C54" s="718">
        <v>0.74886842297706879</v>
      </c>
      <c r="D54" s="719">
        <v>0.57544342668062731</v>
      </c>
      <c r="E54" s="61">
        <v>0</v>
      </c>
    </row>
    <row r="55" spans="2:5">
      <c r="B55" s="62">
        <v>39508</v>
      </c>
      <c r="C55" s="718">
        <v>0.96818072421605439</v>
      </c>
      <c r="D55" s="719">
        <v>0.73010195883155615</v>
      </c>
      <c r="E55" s="61">
        <v>0</v>
      </c>
    </row>
    <row r="56" spans="2:5">
      <c r="B56" s="62">
        <v>39539</v>
      </c>
      <c r="C56" s="718">
        <v>1.1536217843085719</v>
      </c>
      <c r="D56" s="719">
        <v>0.92267727475873251</v>
      </c>
      <c r="E56" s="61">
        <v>0</v>
      </c>
    </row>
    <row r="57" spans="2:5">
      <c r="B57" s="62">
        <v>39569</v>
      </c>
      <c r="C57" s="718">
        <v>1.421479927241228</v>
      </c>
      <c r="D57" s="719">
        <v>1.1422820192670826</v>
      </c>
      <c r="E57" s="61">
        <v>0</v>
      </c>
    </row>
    <row r="58" spans="2:5">
      <c r="B58" s="62">
        <v>39600</v>
      </c>
      <c r="C58" s="718">
        <v>1.4584445634963161</v>
      </c>
      <c r="D58" s="719">
        <v>1.268863078061347</v>
      </c>
      <c r="E58" s="61">
        <v>0</v>
      </c>
    </row>
    <row r="59" spans="2:5">
      <c r="B59" s="62">
        <v>39630</v>
      </c>
      <c r="C59" s="718">
        <v>1.715581000098898</v>
      </c>
      <c r="D59" s="719">
        <v>1.4850977587125345</v>
      </c>
      <c r="E59" s="61">
        <v>0</v>
      </c>
    </row>
    <row r="60" spans="2:5">
      <c r="B60" s="62">
        <v>39661</v>
      </c>
      <c r="C60" s="718">
        <v>2.0490568234112119</v>
      </c>
      <c r="D60" s="719">
        <v>1.6805501848481836</v>
      </c>
      <c r="E60" s="61">
        <v>0</v>
      </c>
    </row>
    <row r="61" spans="2:5">
      <c r="B61" s="62">
        <v>39692</v>
      </c>
      <c r="C61" s="718">
        <v>2.4110568661610863</v>
      </c>
      <c r="D61" s="719">
        <v>1.8881264412999716</v>
      </c>
      <c r="E61" s="61">
        <v>0</v>
      </c>
    </row>
    <row r="62" spans="2:5">
      <c r="B62" s="62">
        <v>39722</v>
      </c>
      <c r="C62" s="718">
        <v>2.3991270866481482</v>
      </c>
      <c r="D62" s="719">
        <v>1.9928294323678251</v>
      </c>
      <c r="E62" s="61">
        <v>0</v>
      </c>
    </row>
    <row r="63" spans="2:5">
      <c r="B63" s="62">
        <v>39753</v>
      </c>
      <c r="C63" s="718">
        <v>2.5139255602635897</v>
      </c>
      <c r="D63" s="719">
        <v>2.0999730362315607</v>
      </c>
      <c r="E63" s="61">
        <v>0</v>
      </c>
    </row>
    <row r="64" spans="2:5">
      <c r="B64" s="69">
        <v>39783</v>
      </c>
      <c r="C64" s="718">
        <v>2.6628276708593117</v>
      </c>
      <c r="D64" s="719">
        <v>2.1669002137636264</v>
      </c>
      <c r="E64" s="61">
        <v>0</v>
      </c>
    </row>
    <row r="65" spans="2:5">
      <c r="B65" s="62">
        <v>39814</v>
      </c>
      <c r="C65" s="718">
        <v>2.6206687761703442</v>
      </c>
      <c r="D65" s="719">
        <v>2.1893621219377395</v>
      </c>
      <c r="E65" s="61">
        <v>0</v>
      </c>
    </row>
    <row r="66" spans="2:5">
      <c r="B66" s="62">
        <v>39845</v>
      </c>
      <c r="C66" s="718">
        <v>2.4049187109028098</v>
      </c>
      <c r="D66" s="719">
        <v>2.1621217376362156</v>
      </c>
      <c r="E66" s="61">
        <v>0</v>
      </c>
    </row>
    <row r="67" spans="2:5">
      <c r="B67" s="62">
        <v>39873</v>
      </c>
      <c r="C67" s="718">
        <v>1.8315262065841742</v>
      </c>
      <c r="D67" s="719">
        <v>2.1980183144847745</v>
      </c>
      <c r="E67" s="61">
        <v>0</v>
      </c>
    </row>
    <row r="68" spans="2:5">
      <c r="B68" s="62">
        <v>39904</v>
      </c>
      <c r="C68" s="718">
        <v>1.5739708241894941</v>
      </c>
      <c r="D68" s="719">
        <v>2.1706980538357996</v>
      </c>
      <c r="E68" s="61">
        <v>0</v>
      </c>
    </row>
    <row r="69" spans="2:5">
      <c r="B69" s="62">
        <v>39934</v>
      </c>
      <c r="C69" s="718">
        <v>1.2188663309528749</v>
      </c>
      <c r="D69" s="719">
        <v>2.0475301415912632</v>
      </c>
      <c r="E69" s="61">
        <v>0</v>
      </c>
    </row>
    <row r="70" spans="2:5">
      <c r="B70" s="62">
        <v>39965</v>
      </c>
      <c r="C70" s="718">
        <v>1.1444676360910813</v>
      </c>
      <c r="D70" s="719">
        <v>1.8620765342344405</v>
      </c>
      <c r="E70" s="61">
        <v>0</v>
      </c>
    </row>
    <row r="71" spans="2:5">
      <c r="B71" s="62">
        <v>39995</v>
      </c>
      <c r="C71" s="718">
        <v>0.85577962009109509</v>
      </c>
      <c r="D71" s="719">
        <v>1.6456800494900847</v>
      </c>
      <c r="E71" s="61">
        <v>0</v>
      </c>
    </row>
    <row r="72" spans="2:5">
      <c r="B72" s="62">
        <v>40026</v>
      </c>
      <c r="C72" s="718">
        <v>0.5010394459554367</v>
      </c>
      <c r="D72" s="719">
        <v>1.2239107011691661</v>
      </c>
      <c r="E72" s="61">
        <v>0</v>
      </c>
    </row>
    <row r="73" spans="2:5">
      <c r="B73" s="62">
        <v>40057</v>
      </c>
      <c r="C73" s="718">
        <v>0.3839715521330177</v>
      </c>
      <c r="D73" s="719">
        <v>0.90236184987505053</v>
      </c>
      <c r="E73" s="61">
        <v>0</v>
      </c>
    </row>
    <row r="74" spans="2:5">
      <c r="B74" s="62">
        <v>40087</v>
      </c>
      <c r="C74" s="718">
        <v>0.23440368784155366</v>
      </c>
      <c r="D74" s="719">
        <v>0.42047322152080735</v>
      </c>
      <c r="E74" s="61">
        <v>0</v>
      </c>
    </row>
    <row r="75" spans="2:5">
      <c r="B75" s="62">
        <v>40118</v>
      </c>
      <c r="C75" s="718">
        <v>0.19281113173224021</v>
      </c>
      <c r="D75" s="719">
        <v>-2.2833754138895757E-2</v>
      </c>
      <c r="E75" s="61">
        <v>0</v>
      </c>
    </row>
    <row r="76" spans="2:5">
      <c r="B76" s="62">
        <v>40148</v>
      </c>
      <c r="C76" s="718">
        <v>0.15854224455674454</v>
      </c>
      <c r="D76" s="719">
        <v>-0.50234215854061826</v>
      </c>
      <c r="E76" s="61">
        <v>0</v>
      </c>
    </row>
    <row r="77" spans="2:5">
      <c r="B77" s="62">
        <v>40179</v>
      </c>
      <c r="C77" s="718">
        <v>-9.5788313724989565E-3</v>
      </c>
      <c r="D77" s="719">
        <v>-0.83622530855256372</v>
      </c>
      <c r="E77" s="61">
        <v>0</v>
      </c>
    </row>
    <row r="78" spans="2:5">
      <c r="B78" s="62">
        <v>40210</v>
      </c>
      <c r="C78" s="718">
        <v>-0.1637435826566325</v>
      </c>
      <c r="D78" s="719">
        <v>-1.1251945562717487</v>
      </c>
      <c r="E78" s="61">
        <v>0</v>
      </c>
    </row>
    <row r="79" spans="2:5">
      <c r="B79" s="62">
        <v>40238</v>
      </c>
      <c r="C79" s="718">
        <v>-0.2809035075956029</v>
      </c>
      <c r="D79" s="719">
        <v>-1.2216948542592694</v>
      </c>
      <c r="E79" s="61">
        <v>0</v>
      </c>
    </row>
    <row r="80" spans="2:5">
      <c r="B80" s="62">
        <v>40269</v>
      </c>
      <c r="C80" s="718">
        <v>-0.27978910277953084</v>
      </c>
      <c r="D80" s="719">
        <v>-1.371619898492328</v>
      </c>
      <c r="E80" s="61">
        <v>0</v>
      </c>
    </row>
    <row r="81" spans="2:5">
      <c r="B81" s="62">
        <v>40299</v>
      </c>
      <c r="C81" s="718">
        <v>-0.23973733135385147</v>
      </c>
      <c r="D81" s="719">
        <v>-1.6400061505895258</v>
      </c>
      <c r="E81" s="61">
        <v>0</v>
      </c>
    </row>
    <row r="82" spans="2:5">
      <c r="B82" s="62">
        <v>40330</v>
      </c>
      <c r="C82" s="718">
        <v>-0.20835736049677581</v>
      </c>
      <c r="D82" s="719">
        <v>-1.6334283924643991</v>
      </c>
      <c r="E82" s="61">
        <v>0</v>
      </c>
    </row>
    <row r="83" spans="2:5">
      <c r="B83" s="62">
        <v>40360</v>
      </c>
      <c r="C83" s="718">
        <v>-0.20579701977880943</v>
      </c>
      <c r="D83" s="719">
        <v>-1.6476270825449824</v>
      </c>
      <c r="E83" s="61">
        <v>0</v>
      </c>
    </row>
    <row r="84" spans="2:5">
      <c r="B84" s="62">
        <v>40391</v>
      </c>
      <c r="C84" s="718">
        <v>-0.31688243269874544</v>
      </c>
      <c r="D84" s="719">
        <v>-1.5750811771040978</v>
      </c>
      <c r="E84" s="61">
        <v>0</v>
      </c>
    </row>
    <row r="85" spans="2:5">
      <c r="B85" s="62">
        <v>40422</v>
      </c>
      <c r="C85" s="718">
        <v>-0.50420035772402727</v>
      </c>
      <c r="D85" s="719">
        <v>-1.5050427486113704</v>
      </c>
      <c r="E85" s="61">
        <v>0</v>
      </c>
    </row>
    <row r="86" spans="2:5">
      <c r="B86" s="62">
        <v>40452</v>
      </c>
      <c r="C86" s="718">
        <v>-0.53803667327676385</v>
      </c>
      <c r="D86" s="719">
        <v>-1.4705951232454895</v>
      </c>
      <c r="E86" s="61">
        <v>0</v>
      </c>
    </row>
    <row r="87" spans="2:5">
      <c r="B87" s="62">
        <v>40483</v>
      </c>
      <c r="C87" s="718">
        <v>-0.65500748478921555</v>
      </c>
      <c r="D87" s="719">
        <v>-1.3558327360414943</v>
      </c>
      <c r="E87" s="61">
        <v>0</v>
      </c>
    </row>
    <row r="88" spans="2:5">
      <c r="B88" s="62">
        <v>40513</v>
      </c>
      <c r="C88" s="718">
        <v>-0.68953856579699724</v>
      </c>
      <c r="D88" s="719">
        <v>-1.3167673069997525</v>
      </c>
      <c r="E88" s="61">
        <v>0</v>
      </c>
    </row>
    <row r="89" spans="2:5">
      <c r="B89" s="62">
        <v>40544</v>
      </c>
      <c r="C89" s="718">
        <v>-0.87740709206685208</v>
      </c>
      <c r="D89" s="719">
        <v>-1.2050143146659191</v>
      </c>
      <c r="E89" s="61">
        <v>0</v>
      </c>
    </row>
    <row r="90" spans="2:5">
      <c r="B90" s="62">
        <v>40575</v>
      </c>
      <c r="C90" s="718">
        <v>-0.85806114077240259</v>
      </c>
      <c r="D90" s="719">
        <v>-1.100668910184015</v>
      </c>
      <c r="E90" s="61">
        <v>0</v>
      </c>
    </row>
    <row r="91" spans="2:5">
      <c r="B91" s="62">
        <v>40603</v>
      </c>
      <c r="C91" s="718">
        <v>-0.90013678315812118</v>
      </c>
      <c r="D91" s="719">
        <v>-1.0800742296140189</v>
      </c>
      <c r="E91" s="61">
        <v>0</v>
      </c>
    </row>
    <row r="92" spans="2:5">
      <c r="B92" s="62">
        <v>40634</v>
      </c>
      <c r="C92" s="718">
        <v>-1.0136478175742281</v>
      </c>
      <c r="D92" s="719">
        <v>-0.99299563701953186</v>
      </c>
      <c r="E92" s="61">
        <v>0</v>
      </c>
    </row>
    <row r="93" spans="2:5">
      <c r="B93" s="62">
        <v>40664</v>
      </c>
      <c r="C93" s="718">
        <v>-1.1627812915257356</v>
      </c>
      <c r="D93" s="719">
        <v>-0.9307854410445322</v>
      </c>
      <c r="E93" s="61">
        <v>0</v>
      </c>
    </row>
    <row r="94" spans="2:5">
      <c r="B94" s="62">
        <v>40695</v>
      </c>
      <c r="C94" s="718">
        <v>-1.3791703281783472</v>
      </c>
      <c r="D94" s="719">
        <v>-0.80699410135127148</v>
      </c>
      <c r="E94" s="61">
        <v>0</v>
      </c>
    </row>
    <row r="95" spans="2:5">
      <c r="B95" s="62">
        <v>40725</v>
      </c>
      <c r="C95" s="718">
        <v>-1.3770507631775373</v>
      </c>
      <c r="D95" s="719">
        <v>-0.71424423612981125</v>
      </c>
      <c r="E95" s="61">
        <v>0</v>
      </c>
    </row>
    <row r="96" spans="2:5">
      <c r="B96" s="62">
        <v>40756</v>
      </c>
      <c r="C96" s="718">
        <v>-1.2372571284915135</v>
      </c>
      <c r="D96" s="719">
        <v>-0.53154882070724851</v>
      </c>
      <c r="E96" s="61">
        <v>0</v>
      </c>
    </row>
    <row r="97" spans="2:5">
      <c r="B97" s="62">
        <v>40787</v>
      </c>
      <c r="C97" s="718">
        <v>-1.2991826636206647</v>
      </c>
      <c r="D97" s="719">
        <v>-0.34714433425401148</v>
      </c>
      <c r="E97" s="61">
        <v>0</v>
      </c>
    </row>
    <row r="98" spans="2:5">
      <c r="B98" s="62">
        <v>40817</v>
      </c>
      <c r="C98" s="718">
        <v>-1.218006773368657</v>
      </c>
      <c r="D98" s="719">
        <v>-0.16277738920286169</v>
      </c>
      <c r="E98" s="61">
        <v>0</v>
      </c>
    </row>
    <row r="99" spans="2:5">
      <c r="B99" s="62">
        <v>40848</v>
      </c>
      <c r="C99" s="718">
        <v>-1.1778158756395831</v>
      </c>
      <c r="D99" s="719">
        <v>1.5956453780803892E-3</v>
      </c>
      <c r="E99" s="61">
        <v>0</v>
      </c>
    </row>
    <row r="100" spans="2:5">
      <c r="B100" s="62">
        <v>40878</v>
      </c>
      <c r="C100" s="718">
        <v>-0.74537470061979361</v>
      </c>
      <c r="D100" s="719">
        <v>0.14718399997013787</v>
      </c>
      <c r="E100" s="61">
        <v>0</v>
      </c>
    </row>
    <row r="101" spans="2:5">
      <c r="B101" s="62">
        <v>40909</v>
      </c>
      <c r="C101" s="718">
        <v>-0.61962653576186333</v>
      </c>
      <c r="D101" s="719">
        <v>0.27752319514174228</v>
      </c>
      <c r="E101" s="61">
        <v>0</v>
      </c>
    </row>
    <row r="102" spans="2:5">
      <c r="B102" s="62">
        <v>40940</v>
      </c>
      <c r="C102" s="718">
        <v>-0.2534811359546868</v>
      </c>
      <c r="D102" s="719">
        <v>0.39209804836288142</v>
      </c>
      <c r="E102" s="61">
        <v>0</v>
      </c>
    </row>
    <row r="103" spans="2:5">
      <c r="B103" s="62">
        <v>40969</v>
      </c>
      <c r="C103" s="718">
        <v>-2.9486825019778486E-2</v>
      </c>
      <c r="D103" s="719">
        <v>0.41813648975679563</v>
      </c>
      <c r="E103" s="61">
        <v>0</v>
      </c>
    </row>
    <row r="104" spans="2:5">
      <c r="B104" s="62">
        <v>41000</v>
      </c>
      <c r="C104" s="718">
        <v>6.0693763147807708E-2</v>
      </c>
      <c r="D104" s="719">
        <v>0.4905327654755508</v>
      </c>
      <c r="E104" s="61">
        <v>0</v>
      </c>
    </row>
    <row r="105" spans="2:5">
      <c r="B105" s="62">
        <v>41030</v>
      </c>
      <c r="C105" s="718">
        <v>0.15070367905890295</v>
      </c>
      <c r="D105" s="719">
        <v>0.48370044413339097</v>
      </c>
      <c r="E105" s="61">
        <v>0</v>
      </c>
    </row>
    <row r="106" spans="2:5">
      <c r="B106" s="62">
        <v>41061</v>
      </c>
      <c r="C106" s="718">
        <v>0.21110983203651379</v>
      </c>
      <c r="D106" s="719">
        <v>0.39711701272815186</v>
      </c>
      <c r="E106" s="61">
        <v>0</v>
      </c>
    </row>
    <row r="107" spans="2:5">
      <c r="B107" s="62">
        <v>41091</v>
      </c>
      <c r="C107" s="718">
        <v>0.17766916331380619</v>
      </c>
      <c r="D107" s="719">
        <v>0.37038869799060875</v>
      </c>
      <c r="E107" s="61">
        <v>0</v>
      </c>
    </row>
    <row r="108" spans="2:5">
      <c r="B108" s="62">
        <v>41122</v>
      </c>
      <c r="C108" s="718">
        <v>0.11155255244700536</v>
      </c>
      <c r="D108" s="719">
        <v>0.29890924591794088</v>
      </c>
      <c r="E108" s="61">
        <v>0</v>
      </c>
    </row>
    <row r="109" spans="2:5">
      <c r="B109" s="62">
        <v>41153</v>
      </c>
      <c r="C109" s="718">
        <v>-8.0298922351230442E-2</v>
      </c>
      <c r="D109" s="719">
        <v>0.30241671703450562</v>
      </c>
      <c r="E109" s="61">
        <v>0</v>
      </c>
    </row>
    <row r="110" spans="2:5">
      <c r="B110" s="62">
        <v>41183</v>
      </c>
      <c r="C110" s="719"/>
      <c r="D110" s="719">
        <v>0.23847233621008812</v>
      </c>
      <c r="E110" s="61">
        <v>3</v>
      </c>
    </row>
    <row r="111" spans="2:5">
      <c r="B111" s="62">
        <v>41214</v>
      </c>
      <c r="C111" s="719"/>
      <c r="D111" s="719">
        <v>0.16348266150833696</v>
      </c>
      <c r="E111" s="61">
        <v>3</v>
      </c>
    </row>
    <row r="112" spans="2:5">
      <c r="B112" s="62">
        <v>41244</v>
      </c>
      <c r="C112" s="719"/>
      <c r="D112" s="719">
        <v>0.13226364489031447</v>
      </c>
      <c r="E112" s="61">
        <v>3</v>
      </c>
    </row>
    <row r="113" spans="2:5">
      <c r="B113" s="62">
        <v>41275</v>
      </c>
      <c r="C113" s="719"/>
      <c r="D113" s="719">
        <v>0.11147059560016158</v>
      </c>
      <c r="E113" s="61">
        <v>3</v>
      </c>
    </row>
    <row r="114" spans="2:5">
      <c r="B114" s="62">
        <v>41306</v>
      </c>
      <c r="C114" s="719"/>
      <c r="D114" s="719">
        <v>0.10422208879099092</v>
      </c>
      <c r="E114" s="61">
        <v>3</v>
      </c>
    </row>
    <row r="115" spans="2:5">
      <c r="B115" s="62">
        <v>41334</v>
      </c>
      <c r="C115" s="719"/>
      <c r="D115" s="719">
        <v>0.12672931934930171</v>
      </c>
      <c r="E115" s="61">
        <v>3</v>
      </c>
    </row>
    <row r="116" spans="2:5">
      <c r="B116" s="62">
        <v>41365</v>
      </c>
      <c r="C116" s="719"/>
      <c r="D116" s="719">
        <v>6.2032540664594508E-2</v>
      </c>
      <c r="E116" s="61">
        <v>3</v>
      </c>
    </row>
    <row r="117" spans="2:5">
      <c r="B117" s="62">
        <v>41395</v>
      </c>
      <c r="C117" s="719"/>
      <c r="D117" s="719">
        <v>8.0982896573678881E-2</v>
      </c>
      <c r="E117" s="61">
        <v>3</v>
      </c>
    </row>
    <row r="118" spans="2:5">
      <c r="B118" s="62">
        <v>41426</v>
      </c>
      <c r="C118" s="719"/>
      <c r="D118" s="719">
        <v>7.056166910194836E-2</v>
      </c>
      <c r="E118" s="61">
        <v>3</v>
      </c>
    </row>
    <row r="119" spans="2:5">
      <c r="B119" s="62">
        <v>41456</v>
      </c>
      <c r="C119" s="719"/>
      <c r="D119" s="719">
        <v>-3.2856995393492819E-4</v>
      </c>
      <c r="E119" s="61">
        <v>3</v>
      </c>
    </row>
  </sheetData>
  <mergeCells count="1">
    <mergeCell ref="G19:M20"/>
  </mergeCells>
  <hyperlinks>
    <hyperlink ref="G23" location="Содержание!B17" display="к содержанию"/>
  </hyperlink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workbookViewId="0">
      <selection activeCell="B28" sqref="B28"/>
    </sheetView>
  </sheetViews>
  <sheetFormatPr defaultRowHeight="15"/>
  <cols>
    <col min="1" max="1" width="10.85546875" style="34" customWidth="1"/>
    <col min="2" max="2" width="18.42578125" style="34" customWidth="1"/>
    <col min="3" max="16384" width="9.140625" style="34"/>
  </cols>
  <sheetData>
    <row r="2" spans="1:13">
      <c r="A2" s="3" t="s">
        <v>0</v>
      </c>
      <c r="B2" s="903" t="s">
        <v>503</v>
      </c>
      <c r="C2" s="903"/>
      <c r="D2" s="903"/>
      <c r="E2" s="903"/>
      <c r="F2" s="903"/>
      <c r="G2" s="903"/>
      <c r="H2" s="423"/>
      <c r="I2" s="423"/>
      <c r="J2" s="423"/>
    </row>
    <row r="3" spans="1:13">
      <c r="B3" s="903" t="s">
        <v>504</v>
      </c>
      <c r="C3" s="903"/>
      <c r="D3" s="903"/>
      <c r="E3" s="903"/>
      <c r="F3" s="903"/>
      <c r="G3" s="903"/>
    </row>
    <row r="5" spans="1:13">
      <c r="B5" s="904"/>
      <c r="C5" s="767">
        <v>2011</v>
      </c>
      <c r="D5" s="767">
        <v>2012</v>
      </c>
      <c r="E5" s="905" t="s">
        <v>505</v>
      </c>
      <c r="F5" s="905"/>
      <c r="G5" s="905"/>
      <c r="H5" s="905" t="s">
        <v>506</v>
      </c>
      <c r="I5" s="905"/>
      <c r="J5" s="905"/>
      <c r="K5" s="905" t="s">
        <v>507</v>
      </c>
      <c r="L5" s="905"/>
      <c r="M5" s="905"/>
    </row>
    <row r="6" spans="1:13" ht="25.5">
      <c r="B6" s="904"/>
      <c r="C6" s="767" t="s">
        <v>508</v>
      </c>
      <c r="D6" s="767" t="s">
        <v>509</v>
      </c>
      <c r="E6" s="767" t="s">
        <v>510</v>
      </c>
      <c r="F6" s="767" t="s">
        <v>511</v>
      </c>
      <c r="G6" s="767" t="s">
        <v>512</v>
      </c>
      <c r="H6" s="767" t="s">
        <v>510</v>
      </c>
      <c r="I6" s="767" t="s">
        <v>511</v>
      </c>
      <c r="J6" s="767" t="s">
        <v>512</v>
      </c>
      <c r="K6" s="767" t="s">
        <v>510</v>
      </c>
      <c r="L6" s="767" t="s">
        <v>511</v>
      </c>
      <c r="M6" s="767" t="s">
        <v>512</v>
      </c>
    </row>
    <row r="7" spans="1:13">
      <c r="B7" s="426" t="s">
        <v>513</v>
      </c>
      <c r="C7" s="766">
        <v>13.6</v>
      </c>
      <c r="D7" s="766">
        <v>11.1</v>
      </c>
      <c r="E7" s="766">
        <v>-3.4</v>
      </c>
      <c r="F7" s="766">
        <v>5.9</v>
      </c>
      <c r="G7" s="766">
        <v>14.6</v>
      </c>
      <c r="H7" s="766">
        <v>-2.8</v>
      </c>
      <c r="I7" s="766">
        <v>5.4</v>
      </c>
      <c r="J7" s="766">
        <v>13.9</v>
      </c>
      <c r="K7" s="766">
        <v>-2.2000000000000002</v>
      </c>
      <c r="L7" s="766">
        <v>6.8</v>
      </c>
      <c r="M7" s="766">
        <v>15.1</v>
      </c>
    </row>
    <row r="8" spans="1:13">
      <c r="B8" s="427" t="s">
        <v>514</v>
      </c>
      <c r="C8" s="766">
        <v>7.3</v>
      </c>
      <c r="D8" s="766">
        <v>5.3</v>
      </c>
      <c r="E8" s="766">
        <v>-1.7</v>
      </c>
      <c r="F8" s="766">
        <v>2.5</v>
      </c>
      <c r="G8" s="766">
        <v>5.5</v>
      </c>
      <c r="H8" s="766">
        <v>-1.3</v>
      </c>
      <c r="I8" s="766">
        <v>1.9</v>
      </c>
      <c r="J8" s="766">
        <v>4.4000000000000004</v>
      </c>
      <c r="K8" s="766">
        <v>-1</v>
      </c>
      <c r="L8" s="766">
        <v>2.1</v>
      </c>
      <c r="M8" s="766">
        <v>4</v>
      </c>
    </row>
    <row r="9" spans="1:13">
      <c r="B9" s="426" t="s">
        <v>516</v>
      </c>
      <c r="C9" s="766">
        <v>47.9</v>
      </c>
      <c r="D9" s="766">
        <v>44.1</v>
      </c>
      <c r="E9" s="766">
        <v>19.399999999999999</v>
      </c>
      <c r="F9" s="766">
        <v>34.799999999999997</v>
      </c>
      <c r="G9" s="766">
        <v>49.7</v>
      </c>
      <c r="H9" s="766">
        <v>19.5</v>
      </c>
      <c r="I9" s="766">
        <v>33.6</v>
      </c>
      <c r="J9" s="766">
        <v>49</v>
      </c>
      <c r="K9" s="766">
        <v>21</v>
      </c>
      <c r="L9" s="766">
        <v>36.299999999999997</v>
      </c>
      <c r="M9" s="766">
        <v>51.8</v>
      </c>
    </row>
    <row r="10" spans="1:13">
      <c r="B10" s="426" t="s">
        <v>517</v>
      </c>
      <c r="C10" s="766">
        <v>88.5</v>
      </c>
      <c r="D10" s="766">
        <v>90.5</v>
      </c>
      <c r="E10" s="766">
        <v>57.2</v>
      </c>
      <c r="F10" s="766">
        <v>78.8</v>
      </c>
      <c r="G10" s="766">
        <v>100.7</v>
      </c>
      <c r="H10" s="766">
        <v>57.5</v>
      </c>
      <c r="I10" s="766">
        <v>78.599999999999994</v>
      </c>
      <c r="J10" s="766">
        <v>104</v>
      </c>
      <c r="K10" s="766">
        <v>59.8</v>
      </c>
      <c r="L10" s="766">
        <v>83.2</v>
      </c>
      <c r="M10" s="766">
        <v>112.9</v>
      </c>
    </row>
    <row r="11" spans="1:13">
      <c r="B11" s="426" t="s">
        <v>518</v>
      </c>
      <c r="C11" s="766">
        <v>-40.5</v>
      </c>
      <c r="D11" s="766">
        <v>-46.4</v>
      </c>
      <c r="E11" s="766">
        <v>-37.799999999999997</v>
      </c>
      <c r="F11" s="766">
        <v>-44</v>
      </c>
      <c r="G11" s="766">
        <v>-51</v>
      </c>
      <c r="H11" s="766">
        <v>-38</v>
      </c>
      <c r="I11" s="766">
        <v>-44.9</v>
      </c>
      <c r="J11" s="766">
        <v>-55</v>
      </c>
      <c r="K11" s="766">
        <v>-38.700000000000003</v>
      </c>
      <c r="L11" s="766">
        <v>-46.9</v>
      </c>
      <c r="M11" s="766">
        <v>-61</v>
      </c>
    </row>
    <row r="12" spans="1:13">
      <c r="B12" s="426" t="s">
        <v>519</v>
      </c>
      <c r="C12" s="766">
        <v>-6.4</v>
      </c>
      <c r="D12" s="766">
        <v>-7.6</v>
      </c>
      <c r="E12" s="766">
        <v>-7.1</v>
      </c>
      <c r="F12" s="766">
        <v>-7.4</v>
      </c>
      <c r="G12" s="766">
        <v>-7.5</v>
      </c>
      <c r="H12" s="766">
        <v>-7.1</v>
      </c>
      <c r="I12" s="766">
        <v>-7.5</v>
      </c>
      <c r="J12" s="766">
        <v>-7.7</v>
      </c>
      <c r="K12" s="766">
        <v>-7.7</v>
      </c>
      <c r="L12" s="766">
        <v>-8.3000000000000007</v>
      </c>
      <c r="M12" s="766">
        <v>-8.9</v>
      </c>
    </row>
    <row r="13" spans="1:13" ht="25.5">
      <c r="B13" s="426" t="s">
        <v>520</v>
      </c>
      <c r="C13" s="766">
        <v>-27.9</v>
      </c>
      <c r="D13" s="766">
        <v>-25.4</v>
      </c>
      <c r="E13" s="766">
        <v>-15.7</v>
      </c>
      <c r="F13" s="766">
        <v>-21.5</v>
      </c>
      <c r="G13" s="604">
        <v>-27.5</v>
      </c>
      <c r="H13" s="766">
        <v>-15.1</v>
      </c>
      <c r="I13" s="766">
        <v>-20.7</v>
      </c>
      <c r="J13" s="766">
        <v>-27.4</v>
      </c>
      <c r="K13" s="766">
        <v>-15.5</v>
      </c>
      <c r="L13" s="766">
        <v>-21.2</v>
      </c>
      <c r="M13" s="766">
        <v>-27.8</v>
      </c>
    </row>
    <row r="14" spans="1:13" ht="38.25">
      <c r="B14" s="426" t="s">
        <v>521</v>
      </c>
      <c r="C14" s="766">
        <v>-13.3</v>
      </c>
      <c r="D14" s="766">
        <v>-11.5</v>
      </c>
      <c r="E14" s="766">
        <v>-0.3</v>
      </c>
      <c r="F14" s="766">
        <v>-6.2</v>
      </c>
      <c r="G14" s="766">
        <v>-13</v>
      </c>
      <c r="H14" s="766">
        <v>2</v>
      </c>
      <c r="I14" s="766">
        <v>-5.0999999999999996</v>
      </c>
      <c r="J14" s="766">
        <v>-12</v>
      </c>
      <c r="K14" s="766">
        <v>0.6</v>
      </c>
      <c r="L14" s="766">
        <v>-7</v>
      </c>
      <c r="M14" s="766">
        <v>-16</v>
      </c>
    </row>
    <row r="15" spans="1:13" ht="63.75">
      <c r="B15" s="426" t="s">
        <v>522</v>
      </c>
      <c r="C15" s="766">
        <v>-2.2000000000000002</v>
      </c>
      <c r="D15" s="766">
        <v>-1.4</v>
      </c>
      <c r="E15" s="766">
        <v>3.1</v>
      </c>
      <c r="F15" s="766">
        <v>-1.9</v>
      </c>
      <c r="G15" s="766">
        <v>-7.4</v>
      </c>
      <c r="H15" s="766">
        <v>4.7</v>
      </c>
      <c r="I15" s="766">
        <v>-2.2999999999999998</v>
      </c>
      <c r="J15" s="766">
        <v>-7.6</v>
      </c>
      <c r="K15" s="766">
        <v>1.5</v>
      </c>
      <c r="L15" s="766">
        <v>-5.2</v>
      </c>
      <c r="M15" s="766">
        <v>-13.1</v>
      </c>
    </row>
    <row r="16" spans="1:13" ht="25.5">
      <c r="B16" s="426" t="s">
        <v>523</v>
      </c>
      <c r="C16" s="766">
        <v>9.1</v>
      </c>
      <c r="D16" s="766">
        <v>8.8000000000000007</v>
      </c>
      <c r="E16" s="766">
        <v>4.5999999999999996</v>
      </c>
      <c r="F16" s="766">
        <v>4.7</v>
      </c>
      <c r="G16" s="766">
        <v>4.8</v>
      </c>
      <c r="H16" s="766">
        <v>4.0999999999999996</v>
      </c>
      <c r="I16" s="766">
        <v>3.2</v>
      </c>
      <c r="J16" s="766">
        <v>3.5</v>
      </c>
      <c r="K16" s="766">
        <v>1.6</v>
      </c>
      <c r="L16" s="766">
        <v>1.7</v>
      </c>
      <c r="M16" s="766">
        <v>-1.3</v>
      </c>
    </row>
    <row r="17" spans="2:13" ht="25.5">
      <c r="B17" s="426" t="s">
        <v>524</v>
      </c>
      <c r="C17" s="766">
        <v>-12.9</v>
      </c>
      <c r="D17" s="766">
        <v>-14.1</v>
      </c>
      <c r="E17" s="766">
        <v>0</v>
      </c>
      <c r="F17" s="766">
        <v>-7.1</v>
      </c>
      <c r="G17" s="766">
        <v>-12.8</v>
      </c>
      <c r="H17" s="766">
        <v>0.2</v>
      </c>
      <c r="I17" s="766">
        <v>-7</v>
      </c>
      <c r="J17" s="766">
        <v>-12.7</v>
      </c>
      <c r="K17" s="766">
        <v>-0.6</v>
      </c>
      <c r="L17" s="766">
        <v>-7.4</v>
      </c>
      <c r="M17" s="766">
        <v>-13</v>
      </c>
    </row>
    <row r="18" spans="2:13" ht="38.25">
      <c r="B18" s="426" t="s">
        <v>525</v>
      </c>
      <c r="C18" s="766">
        <v>1.7</v>
      </c>
      <c r="D18" s="766">
        <v>3.9</v>
      </c>
      <c r="E18" s="766">
        <v>-1.4</v>
      </c>
      <c r="F18" s="766">
        <v>0.5</v>
      </c>
      <c r="G18" s="766">
        <v>0.6</v>
      </c>
      <c r="H18" s="766">
        <v>0.5</v>
      </c>
      <c r="I18" s="766">
        <v>1.4</v>
      </c>
      <c r="J18" s="766">
        <v>1.6</v>
      </c>
      <c r="K18" s="766">
        <v>0.5</v>
      </c>
      <c r="L18" s="766">
        <v>0.5</v>
      </c>
      <c r="M18" s="766">
        <v>1.3</v>
      </c>
    </row>
    <row r="19" spans="2:13" ht="25.5">
      <c r="B19" s="426" t="s">
        <v>527</v>
      </c>
      <c r="C19" s="766">
        <v>-11.1</v>
      </c>
      <c r="D19" s="766">
        <v>-10</v>
      </c>
      <c r="E19" s="766">
        <v>-3.4</v>
      </c>
      <c r="F19" s="766">
        <v>-4.3</v>
      </c>
      <c r="G19" s="766">
        <v>-5.6</v>
      </c>
      <c r="H19" s="766">
        <v>-2.8</v>
      </c>
      <c r="I19" s="766">
        <v>-2.8</v>
      </c>
      <c r="J19" s="766">
        <v>-4.5</v>
      </c>
      <c r="K19" s="766">
        <v>-0.9</v>
      </c>
      <c r="L19" s="766">
        <v>-1.8</v>
      </c>
      <c r="M19" s="766">
        <v>-3</v>
      </c>
    </row>
    <row r="20" spans="2:13">
      <c r="B20" s="426" t="s">
        <v>528</v>
      </c>
      <c r="C20" s="766">
        <v>0.3</v>
      </c>
      <c r="D20" s="766">
        <v>-0.3</v>
      </c>
      <c r="E20" s="766">
        <v>-3.7</v>
      </c>
      <c r="F20" s="766">
        <v>-0.3</v>
      </c>
      <c r="G20" s="766">
        <v>1.6</v>
      </c>
      <c r="H20" s="766">
        <v>-0.8</v>
      </c>
      <c r="I20" s="766">
        <v>0.3</v>
      </c>
      <c r="J20" s="766">
        <v>1.9</v>
      </c>
      <c r="K20" s="766">
        <v>-1.6</v>
      </c>
      <c r="L20" s="766">
        <v>-0.3</v>
      </c>
      <c r="M20" s="766">
        <v>-0.9</v>
      </c>
    </row>
    <row r="21" spans="2:13">
      <c r="B21" s="427" t="s">
        <v>514</v>
      </c>
      <c r="C21" s="432">
        <v>2E-3</v>
      </c>
      <c r="D21" s="432">
        <v>-1E-3</v>
      </c>
      <c r="E21" s="432">
        <v>-1.9E-2</v>
      </c>
      <c r="F21" s="432">
        <v>-1E-3</v>
      </c>
      <c r="G21" s="432">
        <v>6.0000000000000001E-3</v>
      </c>
      <c r="H21" s="432">
        <v>-4.0000000000000001E-3</v>
      </c>
      <c r="I21" s="432">
        <v>1E-3</v>
      </c>
      <c r="J21" s="432">
        <v>6.0000000000000001E-3</v>
      </c>
      <c r="K21" s="766">
        <v>-0.7</v>
      </c>
      <c r="L21" s="432">
        <v>-1E-3</v>
      </c>
      <c r="M21" s="432">
        <v>-2E-3</v>
      </c>
    </row>
    <row r="22" spans="2:13" ht="25.5">
      <c r="B22" s="426" t="s">
        <v>529</v>
      </c>
      <c r="C22" s="766">
        <v>-0.3</v>
      </c>
      <c r="D22" s="766">
        <v>0.3</v>
      </c>
      <c r="E22" s="766">
        <v>3.7</v>
      </c>
      <c r="F22" s="766">
        <v>0.3</v>
      </c>
      <c r="G22" s="766">
        <v>-1.6</v>
      </c>
      <c r="H22" s="766">
        <v>0.8</v>
      </c>
      <c r="I22" s="766">
        <v>-0.3</v>
      </c>
      <c r="J22" s="766">
        <v>-1.9</v>
      </c>
      <c r="K22" s="766">
        <v>1.6</v>
      </c>
      <c r="L22" s="766">
        <v>0.3</v>
      </c>
      <c r="M22" s="766">
        <v>0.9</v>
      </c>
    </row>
    <row r="23" spans="2:13">
      <c r="B23" s="428" t="s">
        <v>530</v>
      </c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28"/>
    </row>
    <row r="24" spans="2:13">
      <c r="B24" s="901" t="s">
        <v>1232</v>
      </c>
      <c r="C24" s="906">
        <v>107.5</v>
      </c>
      <c r="D24" s="906">
        <v>105.8</v>
      </c>
      <c r="E24" s="906">
        <v>102</v>
      </c>
      <c r="F24" s="906">
        <v>106</v>
      </c>
      <c r="G24" s="906">
        <v>106</v>
      </c>
      <c r="H24" s="906">
        <v>102.7</v>
      </c>
      <c r="I24" s="906">
        <v>106.1</v>
      </c>
      <c r="J24" s="906">
        <v>106.1</v>
      </c>
      <c r="K24" s="906">
        <v>103.7</v>
      </c>
      <c r="L24" s="906">
        <v>107.6</v>
      </c>
      <c r="M24" s="906">
        <v>107.6</v>
      </c>
    </row>
    <row r="25" spans="2:13">
      <c r="B25" s="902"/>
      <c r="C25" s="906"/>
      <c r="D25" s="906"/>
      <c r="E25" s="906"/>
      <c r="F25" s="906"/>
      <c r="G25" s="906"/>
      <c r="H25" s="906"/>
      <c r="I25" s="906"/>
      <c r="J25" s="906"/>
      <c r="K25" s="906"/>
      <c r="L25" s="906"/>
      <c r="M25" s="906"/>
    </row>
    <row r="26" spans="2:13">
      <c r="B26" s="65" t="s">
        <v>77</v>
      </c>
    </row>
    <row r="27" spans="2:13">
      <c r="B27" s="58"/>
    </row>
    <row r="28" spans="2:13">
      <c r="B28" s="731" t="s">
        <v>10</v>
      </c>
    </row>
  </sheetData>
  <mergeCells count="18">
    <mergeCell ref="H5:J5"/>
    <mergeCell ref="L24:L25"/>
    <mergeCell ref="M24:M25"/>
    <mergeCell ref="K5:M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B24:B25"/>
    <mergeCell ref="B2:G2"/>
    <mergeCell ref="B3:G3"/>
    <mergeCell ref="B5:B6"/>
    <mergeCell ref="E5:G5"/>
  </mergeCells>
  <hyperlinks>
    <hyperlink ref="B28" location="Содержание!B18" display="к содержанию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zoomScaleNormal="100" workbookViewId="0">
      <selection activeCell="B36" sqref="B36"/>
    </sheetView>
  </sheetViews>
  <sheetFormatPr defaultRowHeight="12.75"/>
  <cols>
    <col min="1" max="1" width="9.140625" style="70"/>
    <col min="2" max="2" width="31.140625" style="70" customWidth="1"/>
    <col min="3" max="3" width="9.140625" style="70"/>
    <col min="4" max="5" width="11.5703125" style="70" bestFit="1" customWidth="1"/>
    <col min="6" max="7" width="9.140625" style="70"/>
    <col min="8" max="8" width="10.85546875" style="70" bestFit="1" customWidth="1"/>
    <col min="9" max="9" width="12.85546875" style="70" customWidth="1"/>
    <col min="10" max="10" width="10.85546875" style="70" bestFit="1" customWidth="1"/>
    <col min="11" max="11" width="15.28515625" style="70" bestFit="1" customWidth="1"/>
    <col min="12" max="12" width="9.5703125" style="70" customWidth="1"/>
    <col min="13" max="13" width="9.5703125" style="70" bestFit="1" customWidth="1"/>
    <col min="14" max="257" width="9.140625" style="70"/>
    <col min="258" max="258" width="23.85546875" style="70" customWidth="1"/>
    <col min="259" max="259" width="9.140625" style="70"/>
    <col min="260" max="261" width="11.5703125" style="70" bestFit="1" customWidth="1"/>
    <col min="262" max="263" width="9.140625" style="70"/>
    <col min="264" max="264" width="10.85546875" style="70" bestFit="1" customWidth="1"/>
    <col min="265" max="265" width="12.85546875" style="70" customWidth="1"/>
    <col min="266" max="266" width="10.85546875" style="70" bestFit="1" customWidth="1"/>
    <col min="267" max="267" width="15.28515625" style="70" bestFit="1" customWidth="1"/>
    <col min="268" max="268" width="9.5703125" style="70" customWidth="1"/>
    <col min="269" max="269" width="9.5703125" style="70" bestFit="1" customWidth="1"/>
    <col min="270" max="513" width="9.140625" style="70"/>
    <col min="514" max="514" width="23.85546875" style="70" customWidth="1"/>
    <col min="515" max="515" width="9.140625" style="70"/>
    <col min="516" max="517" width="11.5703125" style="70" bestFit="1" customWidth="1"/>
    <col min="518" max="519" width="9.140625" style="70"/>
    <col min="520" max="520" width="10.85546875" style="70" bestFit="1" customWidth="1"/>
    <col min="521" max="521" width="12.85546875" style="70" customWidth="1"/>
    <col min="522" max="522" width="10.85546875" style="70" bestFit="1" customWidth="1"/>
    <col min="523" max="523" width="15.28515625" style="70" bestFit="1" customWidth="1"/>
    <col min="524" max="524" width="9.5703125" style="70" customWidth="1"/>
    <col min="525" max="525" width="9.5703125" style="70" bestFit="1" customWidth="1"/>
    <col min="526" max="769" width="9.140625" style="70"/>
    <col min="770" max="770" width="23.85546875" style="70" customWidth="1"/>
    <col min="771" max="771" width="9.140625" style="70"/>
    <col min="772" max="773" width="11.5703125" style="70" bestFit="1" customWidth="1"/>
    <col min="774" max="775" width="9.140625" style="70"/>
    <col min="776" max="776" width="10.85546875" style="70" bestFit="1" customWidth="1"/>
    <col min="777" max="777" width="12.85546875" style="70" customWidth="1"/>
    <col min="778" max="778" width="10.85546875" style="70" bestFit="1" customWidth="1"/>
    <col min="779" max="779" width="15.28515625" style="70" bestFit="1" customWidth="1"/>
    <col min="780" max="780" width="9.5703125" style="70" customWidth="1"/>
    <col min="781" max="781" width="9.5703125" style="70" bestFit="1" customWidth="1"/>
    <col min="782" max="1025" width="9.140625" style="70"/>
    <col min="1026" max="1026" width="23.85546875" style="70" customWidth="1"/>
    <col min="1027" max="1027" width="9.140625" style="70"/>
    <col min="1028" max="1029" width="11.5703125" style="70" bestFit="1" customWidth="1"/>
    <col min="1030" max="1031" width="9.140625" style="70"/>
    <col min="1032" max="1032" width="10.85546875" style="70" bestFit="1" customWidth="1"/>
    <col min="1033" max="1033" width="12.85546875" style="70" customWidth="1"/>
    <col min="1034" max="1034" width="10.85546875" style="70" bestFit="1" customWidth="1"/>
    <col min="1035" max="1035" width="15.28515625" style="70" bestFit="1" customWidth="1"/>
    <col min="1036" max="1036" width="9.5703125" style="70" customWidth="1"/>
    <col min="1037" max="1037" width="9.5703125" style="70" bestFit="1" customWidth="1"/>
    <col min="1038" max="1281" width="9.140625" style="70"/>
    <col min="1282" max="1282" width="23.85546875" style="70" customWidth="1"/>
    <col min="1283" max="1283" width="9.140625" style="70"/>
    <col min="1284" max="1285" width="11.5703125" style="70" bestFit="1" customWidth="1"/>
    <col min="1286" max="1287" width="9.140625" style="70"/>
    <col min="1288" max="1288" width="10.85546875" style="70" bestFit="1" customWidth="1"/>
    <col min="1289" max="1289" width="12.85546875" style="70" customWidth="1"/>
    <col min="1290" max="1290" width="10.85546875" style="70" bestFit="1" customWidth="1"/>
    <col min="1291" max="1291" width="15.28515625" style="70" bestFit="1" customWidth="1"/>
    <col min="1292" max="1292" width="9.5703125" style="70" customWidth="1"/>
    <col min="1293" max="1293" width="9.5703125" style="70" bestFit="1" customWidth="1"/>
    <col min="1294" max="1537" width="9.140625" style="70"/>
    <col min="1538" max="1538" width="23.85546875" style="70" customWidth="1"/>
    <col min="1539" max="1539" width="9.140625" style="70"/>
    <col min="1540" max="1541" width="11.5703125" style="70" bestFit="1" customWidth="1"/>
    <col min="1542" max="1543" width="9.140625" style="70"/>
    <col min="1544" max="1544" width="10.85546875" style="70" bestFit="1" customWidth="1"/>
    <col min="1545" max="1545" width="12.85546875" style="70" customWidth="1"/>
    <col min="1546" max="1546" width="10.85546875" style="70" bestFit="1" customWidth="1"/>
    <col min="1547" max="1547" width="15.28515625" style="70" bestFit="1" customWidth="1"/>
    <col min="1548" max="1548" width="9.5703125" style="70" customWidth="1"/>
    <col min="1549" max="1549" width="9.5703125" style="70" bestFit="1" customWidth="1"/>
    <col min="1550" max="1793" width="9.140625" style="70"/>
    <col min="1794" max="1794" width="23.85546875" style="70" customWidth="1"/>
    <col min="1795" max="1795" width="9.140625" style="70"/>
    <col min="1796" max="1797" width="11.5703125" style="70" bestFit="1" customWidth="1"/>
    <col min="1798" max="1799" width="9.140625" style="70"/>
    <col min="1800" max="1800" width="10.85546875" style="70" bestFit="1" customWidth="1"/>
    <col min="1801" max="1801" width="12.85546875" style="70" customWidth="1"/>
    <col min="1802" max="1802" width="10.85546875" style="70" bestFit="1" customWidth="1"/>
    <col min="1803" max="1803" width="15.28515625" style="70" bestFit="1" customWidth="1"/>
    <col min="1804" max="1804" width="9.5703125" style="70" customWidth="1"/>
    <col min="1805" max="1805" width="9.5703125" style="70" bestFit="1" customWidth="1"/>
    <col min="1806" max="2049" width="9.140625" style="70"/>
    <col min="2050" max="2050" width="23.85546875" style="70" customWidth="1"/>
    <col min="2051" max="2051" width="9.140625" style="70"/>
    <col min="2052" max="2053" width="11.5703125" style="70" bestFit="1" customWidth="1"/>
    <col min="2054" max="2055" width="9.140625" style="70"/>
    <col min="2056" max="2056" width="10.85546875" style="70" bestFit="1" customWidth="1"/>
    <col min="2057" max="2057" width="12.85546875" style="70" customWidth="1"/>
    <col min="2058" max="2058" width="10.85546875" style="70" bestFit="1" customWidth="1"/>
    <col min="2059" max="2059" width="15.28515625" style="70" bestFit="1" customWidth="1"/>
    <col min="2060" max="2060" width="9.5703125" style="70" customWidth="1"/>
    <col min="2061" max="2061" width="9.5703125" style="70" bestFit="1" customWidth="1"/>
    <col min="2062" max="2305" width="9.140625" style="70"/>
    <col min="2306" max="2306" width="23.85546875" style="70" customWidth="1"/>
    <col min="2307" max="2307" width="9.140625" style="70"/>
    <col min="2308" max="2309" width="11.5703125" style="70" bestFit="1" customWidth="1"/>
    <col min="2310" max="2311" width="9.140625" style="70"/>
    <col min="2312" max="2312" width="10.85546875" style="70" bestFit="1" customWidth="1"/>
    <col min="2313" max="2313" width="12.85546875" style="70" customWidth="1"/>
    <col min="2314" max="2314" width="10.85546875" style="70" bestFit="1" customWidth="1"/>
    <col min="2315" max="2315" width="15.28515625" style="70" bestFit="1" customWidth="1"/>
    <col min="2316" max="2316" width="9.5703125" style="70" customWidth="1"/>
    <col min="2317" max="2317" width="9.5703125" style="70" bestFit="1" customWidth="1"/>
    <col min="2318" max="2561" width="9.140625" style="70"/>
    <col min="2562" max="2562" width="23.85546875" style="70" customWidth="1"/>
    <col min="2563" max="2563" width="9.140625" style="70"/>
    <col min="2564" max="2565" width="11.5703125" style="70" bestFit="1" customWidth="1"/>
    <col min="2566" max="2567" width="9.140625" style="70"/>
    <col min="2568" max="2568" width="10.85546875" style="70" bestFit="1" customWidth="1"/>
    <col min="2569" max="2569" width="12.85546875" style="70" customWidth="1"/>
    <col min="2570" max="2570" width="10.85546875" style="70" bestFit="1" customWidth="1"/>
    <col min="2571" max="2571" width="15.28515625" style="70" bestFit="1" customWidth="1"/>
    <col min="2572" max="2572" width="9.5703125" style="70" customWidth="1"/>
    <col min="2573" max="2573" width="9.5703125" style="70" bestFit="1" customWidth="1"/>
    <col min="2574" max="2817" width="9.140625" style="70"/>
    <col min="2818" max="2818" width="23.85546875" style="70" customWidth="1"/>
    <col min="2819" max="2819" width="9.140625" style="70"/>
    <col min="2820" max="2821" width="11.5703125" style="70" bestFit="1" customWidth="1"/>
    <col min="2822" max="2823" width="9.140625" style="70"/>
    <col min="2824" max="2824" width="10.85546875" style="70" bestFit="1" customWidth="1"/>
    <col min="2825" max="2825" width="12.85546875" style="70" customWidth="1"/>
    <col min="2826" max="2826" width="10.85546875" style="70" bestFit="1" customWidth="1"/>
    <col min="2827" max="2827" width="15.28515625" style="70" bestFit="1" customWidth="1"/>
    <col min="2828" max="2828" width="9.5703125" style="70" customWidth="1"/>
    <col min="2829" max="2829" width="9.5703125" style="70" bestFit="1" customWidth="1"/>
    <col min="2830" max="3073" width="9.140625" style="70"/>
    <col min="3074" max="3074" width="23.85546875" style="70" customWidth="1"/>
    <col min="3075" max="3075" width="9.140625" style="70"/>
    <col min="3076" max="3077" width="11.5703125" style="70" bestFit="1" customWidth="1"/>
    <col min="3078" max="3079" width="9.140625" style="70"/>
    <col min="3080" max="3080" width="10.85546875" style="70" bestFit="1" customWidth="1"/>
    <col min="3081" max="3081" width="12.85546875" style="70" customWidth="1"/>
    <col min="3082" max="3082" width="10.85546875" style="70" bestFit="1" customWidth="1"/>
    <col min="3083" max="3083" width="15.28515625" style="70" bestFit="1" customWidth="1"/>
    <col min="3084" max="3084" width="9.5703125" style="70" customWidth="1"/>
    <col min="3085" max="3085" width="9.5703125" style="70" bestFit="1" customWidth="1"/>
    <col min="3086" max="3329" width="9.140625" style="70"/>
    <col min="3330" max="3330" width="23.85546875" style="70" customWidth="1"/>
    <col min="3331" max="3331" width="9.140625" style="70"/>
    <col min="3332" max="3333" width="11.5703125" style="70" bestFit="1" customWidth="1"/>
    <col min="3334" max="3335" width="9.140625" style="70"/>
    <col min="3336" max="3336" width="10.85546875" style="70" bestFit="1" customWidth="1"/>
    <col min="3337" max="3337" width="12.85546875" style="70" customWidth="1"/>
    <col min="3338" max="3338" width="10.85546875" style="70" bestFit="1" customWidth="1"/>
    <col min="3339" max="3339" width="15.28515625" style="70" bestFit="1" customWidth="1"/>
    <col min="3340" max="3340" width="9.5703125" style="70" customWidth="1"/>
    <col min="3341" max="3341" width="9.5703125" style="70" bestFit="1" customWidth="1"/>
    <col min="3342" max="3585" width="9.140625" style="70"/>
    <col min="3586" max="3586" width="23.85546875" style="70" customWidth="1"/>
    <col min="3587" max="3587" width="9.140625" style="70"/>
    <col min="3588" max="3589" width="11.5703125" style="70" bestFit="1" customWidth="1"/>
    <col min="3590" max="3591" width="9.140625" style="70"/>
    <col min="3592" max="3592" width="10.85546875" style="70" bestFit="1" customWidth="1"/>
    <col min="3593" max="3593" width="12.85546875" style="70" customWidth="1"/>
    <col min="3594" max="3594" width="10.85546875" style="70" bestFit="1" customWidth="1"/>
    <col min="3595" max="3595" width="15.28515625" style="70" bestFit="1" customWidth="1"/>
    <col min="3596" max="3596" width="9.5703125" style="70" customWidth="1"/>
    <col min="3597" max="3597" width="9.5703125" style="70" bestFit="1" customWidth="1"/>
    <col min="3598" max="3841" width="9.140625" style="70"/>
    <col min="3842" max="3842" width="23.85546875" style="70" customWidth="1"/>
    <col min="3843" max="3843" width="9.140625" style="70"/>
    <col min="3844" max="3845" width="11.5703125" style="70" bestFit="1" customWidth="1"/>
    <col min="3846" max="3847" width="9.140625" style="70"/>
    <col min="3848" max="3848" width="10.85546875" style="70" bestFit="1" customWidth="1"/>
    <col min="3849" max="3849" width="12.85546875" style="70" customWidth="1"/>
    <col min="3850" max="3850" width="10.85546875" style="70" bestFit="1" customWidth="1"/>
    <col min="3851" max="3851" width="15.28515625" style="70" bestFit="1" customWidth="1"/>
    <col min="3852" max="3852" width="9.5703125" style="70" customWidth="1"/>
    <col min="3853" max="3853" width="9.5703125" style="70" bestFit="1" customWidth="1"/>
    <col min="3854" max="4097" width="9.140625" style="70"/>
    <col min="4098" max="4098" width="23.85546875" style="70" customWidth="1"/>
    <col min="4099" max="4099" width="9.140625" style="70"/>
    <col min="4100" max="4101" width="11.5703125" style="70" bestFit="1" customWidth="1"/>
    <col min="4102" max="4103" width="9.140625" style="70"/>
    <col min="4104" max="4104" width="10.85546875" style="70" bestFit="1" customWidth="1"/>
    <col min="4105" max="4105" width="12.85546875" style="70" customWidth="1"/>
    <col min="4106" max="4106" width="10.85546875" style="70" bestFit="1" customWidth="1"/>
    <col min="4107" max="4107" width="15.28515625" style="70" bestFit="1" customWidth="1"/>
    <col min="4108" max="4108" width="9.5703125" style="70" customWidth="1"/>
    <col min="4109" max="4109" width="9.5703125" style="70" bestFit="1" customWidth="1"/>
    <col min="4110" max="4353" width="9.140625" style="70"/>
    <col min="4354" max="4354" width="23.85546875" style="70" customWidth="1"/>
    <col min="4355" max="4355" width="9.140625" style="70"/>
    <col min="4356" max="4357" width="11.5703125" style="70" bestFit="1" customWidth="1"/>
    <col min="4358" max="4359" width="9.140625" style="70"/>
    <col min="4360" max="4360" width="10.85546875" style="70" bestFit="1" customWidth="1"/>
    <col min="4361" max="4361" width="12.85546875" style="70" customWidth="1"/>
    <col min="4362" max="4362" width="10.85546875" style="70" bestFit="1" customWidth="1"/>
    <col min="4363" max="4363" width="15.28515625" style="70" bestFit="1" customWidth="1"/>
    <col min="4364" max="4364" width="9.5703125" style="70" customWidth="1"/>
    <col min="4365" max="4365" width="9.5703125" style="70" bestFit="1" customWidth="1"/>
    <col min="4366" max="4609" width="9.140625" style="70"/>
    <col min="4610" max="4610" width="23.85546875" style="70" customWidth="1"/>
    <col min="4611" max="4611" width="9.140625" style="70"/>
    <col min="4612" max="4613" width="11.5703125" style="70" bestFit="1" customWidth="1"/>
    <col min="4614" max="4615" width="9.140625" style="70"/>
    <col min="4616" max="4616" width="10.85546875" style="70" bestFit="1" customWidth="1"/>
    <col min="4617" max="4617" width="12.85546875" style="70" customWidth="1"/>
    <col min="4618" max="4618" width="10.85546875" style="70" bestFit="1" customWidth="1"/>
    <col min="4619" max="4619" width="15.28515625" style="70" bestFit="1" customWidth="1"/>
    <col min="4620" max="4620" width="9.5703125" style="70" customWidth="1"/>
    <col min="4621" max="4621" width="9.5703125" style="70" bestFit="1" customWidth="1"/>
    <col min="4622" max="4865" width="9.140625" style="70"/>
    <col min="4866" max="4866" width="23.85546875" style="70" customWidth="1"/>
    <col min="4867" max="4867" width="9.140625" style="70"/>
    <col min="4868" max="4869" width="11.5703125" style="70" bestFit="1" customWidth="1"/>
    <col min="4870" max="4871" width="9.140625" style="70"/>
    <col min="4872" max="4872" width="10.85546875" style="70" bestFit="1" customWidth="1"/>
    <col min="4873" max="4873" width="12.85546875" style="70" customWidth="1"/>
    <col min="4874" max="4874" width="10.85546875" style="70" bestFit="1" customWidth="1"/>
    <col min="4875" max="4875" width="15.28515625" style="70" bestFit="1" customWidth="1"/>
    <col min="4876" max="4876" width="9.5703125" style="70" customWidth="1"/>
    <col min="4877" max="4877" width="9.5703125" style="70" bestFit="1" customWidth="1"/>
    <col min="4878" max="5121" width="9.140625" style="70"/>
    <col min="5122" max="5122" width="23.85546875" style="70" customWidth="1"/>
    <col min="5123" max="5123" width="9.140625" style="70"/>
    <col min="5124" max="5125" width="11.5703125" style="70" bestFit="1" customWidth="1"/>
    <col min="5126" max="5127" width="9.140625" style="70"/>
    <col min="5128" max="5128" width="10.85546875" style="70" bestFit="1" customWidth="1"/>
    <col min="5129" max="5129" width="12.85546875" style="70" customWidth="1"/>
    <col min="5130" max="5130" width="10.85546875" style="70" bestFit="1" customWidth="1"/>
    <col min="5131" max="5131" width="15.28515625" style="70" bestFit="1" customWidth="1"/>
    <col min="5132" max="5132" width="9.5703125" style="70" customWidth="1"/>
    <col min="5133" max="5133" width="9.5703125" style="70" bestFit="1" customWidth="1"/>
    <col min="5134" max="5377" width="9.140625" style="70"/>
    <col min="5378" max="5378" width="23.85546875" style="70" customWidth="1"/>
    <col min="5379" max="5379" width="9.140625" style="70"/>
    <col min="5380" max="5381" width="11.5703125" style="70" bestFit="1" customWidth="1"/>
    <col min="5382" max="5383" width="9.140625" style="70"/>
    <col min="5384" max="5384" width="10.85546875" style="70" bestFit="1" customWidth="1"/>
    <col min="5385" max="5385" width="12.85546875" style="70" customWidth="1"/>
    <col min="5386" max="5386" width="10.85546875" style="70" bestFit="1" customWidth="1"/>
    <col min="5387" max="5387" width="15.28515625" style="70" bestFit="1" customWidth="1"/>
    <col min="5388" max="5388" width="9.5703125" style="70" customWidth="1"/>
    <col min="5389" max="5389" width="9.5703125" style="70" bestFit="1" customWidth="1"/>
    <col min="5390" max="5633" width="9.140625" style="70"/>
    <col min="5634" max="5634" width="23.85546875" style="70" customWidth="1"/>
    <col min="5635" max="5635" width="9.140625" style="70"/>
    <col min="5636" max="5637" width="11.5703125" style="70" bestFit="1" customWidth="1"/>
    <col min="5638" max="5639" width="9.140625" style="70"/>
    <col min="5640" max="5640" width="10.85546875" style="70" bestFit="1" customWidth="1"/>
    <col min="5641" max="5641" width="12.85546875" style="70" customWidth="1"/>
    <col min="5642" max="5642" width="10.85546875" style="70" bestFit="1" customWidth="1"/>
    <col min="5643" max="5643" width="15.28515625" style="70" bestFit="1" customWidth="1"/>
    <col min="5644" max="5644" width="9.5703125" style="70" customWidth="1"/>
    <col min="5645" max="5645" width="9.5703125" style="70" bestFit="1" customWidth="1"/>
    <col min="5646" max="5889" width="9.140625" style="70"/>
    <col min="5890" max="5890" width="23.85546875" style="70" customWidth="1"/>
    <col min="5891" max="5891" width="9.140625" style="70"/>
    <col min="5892" max="5893" width="11.5703125" style="70" bestFit="1" customWidth="1"/>
    <col min="5894" max="5895" width="9.140625" style="70"/>
    <col min="5896" max="5896" width="10.85546875" style="70" bestFit="1" customWidth="1"/>
    <col min="5897" max="5897" width="12.85546875" style="70" customWidth="1"/>
    <col min="5898" max="5898" width="10.85546875" style="70" bestFit="1" customWidth="1"/>
    <col min="5899" max="5899" width="15.28515625" style="70" bestFit="1" customWidth="1"/>
    <col min="5900" max="5900" width="9.5703125" style="70" customWidth="1"/>
    <col min="5901" max="5901" width="9.5703125" style="70" bestFit="1" customWidth="1"/>
    <col min="5902" max="6145" width="9.140625" style="70"/>
    <col min="6146" max="6146" width="23.85546875" style="70" customWidth="1"/>
    <col min="6147" max="6147" width="9.140625" style="70"/>
    <col min="6148" max="6149" width="11.5703125" style="70" bestFit="1" customWidth="1"/>
    <col min="6150" max="6151" width="9.140625" style="70"/>
    <col min="6152" max="6152" width="10.85546875" style="70" bestFit="1" customWidth="1"/>
    <col min="6153" max="6153" width="12.85546875" style="70" customWidth="1"/>
    <col min="6154" max="6154" width="10.85546875" style="70" bestFit="1" customWidth="1"/>
    <col min="6155" max="6155" width="15.28515625" style="70" bestFit="1" customWidth="1"/>
    <col min="6156" max="6156" width="9.5703125" style="70" customWidth="1"/>
    <col min="6157" max="6157" width="9.5703125" style="70" bestFit="1" customWidth="1"/>
    <col min="6158" max="6401" width="9.140625" style="70"/>
    <col min="6402" max="6402" width="23.85546875" style="70" customWidth="1"/>
    <col min="6403" max="6403" width="9.140625" style="70"/>
    <col min="6404" max="6405" width="11.5703125" style="70" bestFit="1" customWidth="1"/>
    <col min="6406" max="6407" width="9.140625" style="70"/>
    <col min="6408" max="6408" width="10.85546875" style="70" bestFit="1" customWidth="1"/>
    <col min="6409" max="6409" width="12.85546875" style="70" customWidth="1"/>
    <col min="6410" max="6410" width="10.85546875" style="70" bestFit="1" customWidth="1"/>
    <col min="6411" max="6411" width="15.28515625" style="70" bestFit="1" customWidth="1"/>
    <col min="6412" max="6412" width="9.5703125" style="70" customWidth="1"/>
    <col min="6413" max="6413" width="9.5703125" style="70" bestFit="1" customWidth="1"/>
    <col min="6414" max="6657" width="9.140625" style="70"/>
    <col min="6658" max="6658" width="23.85546875" style="70" customWidth="1"/>
    <col min="6659" max="6659" width="9.140625" style="70"/>
    <col min="6660" max="6661" width="11.5703125" style="70" bestFit="1" customWidth="1"/>
    <col min="6662" max="6663" width="9.140625" style="70"/>
    <col min="6664" max="6664" width="10.85546875" style="70" bestFit="1" customWidth="1"/>
    <col min="6665" max="6665" width="12.85546875" style="70" customWidth="1"/>
    <col min="6666" max="6666" width="10.85546875" style="70" bestFit="1" customWidth="1"/>
    <col min="6667" max="6667" width="15.28515625" style="70" bestFit="1" customWidth="1"/>
    <col min="6668" max="6668" width="9.5703125" style="70" customWidth="1"/>
    <col min="6669" max="6669" width="9.5703125" style="70" bestFit="1" customWidth="1"/>
    <col min="6670" max="6913" width="9.140625" style="70"/>
    <col min="6914" max="6914" width="23.85546875" style="70" customWidth="1"/>
    <col min="6915" max="6915" width="9.140625" style="70"/>
    <col min="6916" max="6917" width="11.5703125" style="70" bestFit="1" customWidth="1"/>
    <col min="6918" max="6919" width="9.140625" style="70"/>
    <col min="6920" max="6920" width="10.85546875" style="70" bestFit="1" customWidth="1"/>
    <col min="6921" max="6921" width="12.85546875" style="70" customWidth="1"/>
    <col min="6922" max="6922" width="10.85546875" style="70" bestFit="1" customWidth="1"/>
    <col min="6923" max="6923" width="15.28515625" style="70" bestFit="1" customWidth="1"/>
    <col min="6924" max="6924" width="9.5703125" style="70" customWidth="1"/>
    <col min="6925" max="6925" width="9.5703125" style="70" bestFit="1" customWidth="1"/>
    <col min="6926" max="7169" width="9.140625" style="70"/>
    <col min="7170" max="7170" width="23.85546875" style="70" customWidth="1"/>
    <col min="7171" max="7171" width="9.140625" style="70"/>
    <col min="7172" max="7173" width="11.5703125" style="70" bestFit="1" customWidth="1"/>
    <col min="7174" max="7175" width="9.140625" style="70"/>
    <col min="7176" max="7176" width="10.85546875" style="70" bestFit="1" customWidth="1"/>
    <col min="7177" max="7177" width="12.85546875" style="70" customWidth="1"/>
    <col min="7178" max="7178" width="10.85546875" style="70" bestFit="1" customWidth="1"/>
    <col min="7179" max="7179" width="15.28515625" style="70" bestFit="1" customWidth="1"/>
    <col min="7180" max="7180" width="9.5703125" style="70" customWidth="1"/>
    <col min="7181" max="7181" width="9.5703125" style="70" bestFit="1" customWidth="1"/>
    <col min="7182" max="7425" width="9.140625" style="70"/>
    <col min="7426" max="7426" width="23.85546875" style="70" customWidth="1"/>
    <col min="7427" max="7427" width="9.140625" style="70"/>
    <col min="7428" max="7429" width="11.5703125" style="70" bestFit="1" customWidth="1"/>
    <col min="7430" max="7431" width="9.140625" style="70"/>
    <col min="7432" max="7432" width="10.85546875" style="70" bestFit="1" customWidth="1"/>
    <col min="7433" max="7433" width="12.85546875" style="70" customWidth="1"/>
    <col min="7434" max="7434" width="10.85546875" style="70" bestFit="1" customWidth="1"/>
    <col min="7435" max="7435" width="15.28515625" style="70" bestFit="1" customWidth="1"/>
    <col min="7436" max="7436" width="9.5703125" style="70" customWidth="1"/>
    <col min="7437" max="7437" width="9.5703125" style="70" bestFit="1" customWidth="1"/>
    <col min="7438" max="7681" width="9.140625" style="70"/>
    <col min="7682" max="7682" width="23.85546875" style="70" customWidth="1"/>
    <col min="7683" max="7683" width="9.140625" style="70"/>
    <col min="7684" max="7685" width="11.5703125" style="70" bestFit="1" customWidth="1"/>
    <col min="7686" max="7687" width="9.140625" style="70"/>
    <col min="7688" max="7688" width="10.85546875" style="70" bestFit="1" customWidth="1"/>
    <col min="7689" max="7689" width="12.85546875" style="70" customWidth="1"/>
    <col min="7690" max="7690" width="10.85546875" style="70" bestFit="1" customWidth="1"/>
    <col min="7691" max="7691" width="15.28515625" style="70" bestFit="1" customWidth="1"/>
    <col min="7692" max="7692" width="9.5703125" style="70" customWidth="1"/>
    <col min="7693" max="7693" width="9.5703125" style="70" bestFit="1" customWidth="1"/>
    <col min="7694" max="7937" width="9.140625" style="70"/>
    <col min="7938" max="7938" width="23.85546875" style="70" customWidth="1"/>
    <col min="7939" max="7939" width="9.140625" style="70"/>
    <col min="7940" max="7941" width="11.5703125" style="70" bestFit="1" customWidth="1"/>
    <col min="7942" max="7943" width="9.140625" style="70"/>
    <col min="7944" max="7944" width="10.85546875" style="70" bestFit="1" customWidth="1"/>
    <col min="7945" max="7945" width="12.85546875" style="70" customWidth="1"/>
    <col min="7946" max="7946" width="10.85546875" style="70" bestFit="1" customWidth="1"/>
    <col min="7947" max="7947" width="15.28515625" style="70" bestFit="1" customWidth="1"/>
    <col min="7948" max="7948" width="9.5703125" style="70" customWidth="1"/>
    <col min="7949" max="7949" width="9.5703125" style="70" bestFit="1" customWidth="1"/>
    <col min="7950" max="8193" width="9.140625" style="70"/>
    <col min="8194" max="8194" width="23.85546875" style="70" customWidth="1"/>
    <col min="8195" max="8195" width="9.140625" style="70"/>
    <col min="8196" max="8197" width="11.5703125" style="70" bestFit="1" customWidth="1"/>
    <col min="8198" max="8199" width="9.140625" style="70"/>
    <col min="8200" max="8200" width="10.85546875" style="70" bestFit="1" customWidth="1"/>
    <col min="8201" max="8201" width="12.85546875" style="70" customWidth="1"/>
    <col min="8202" max="8202" width="10.85546875" style="70" bestFit="1" customWidth="1"/>
    <col min="8203" max="8203" width="15.28515625" style="70" bestFit="1" customWidth="1"/>
    <col min="8204" max="8204" width="9.5703125" style="70" customWidth="1"/>
    <col min="8205" max="8205" width="9.5703125" style="70" bestFit="1" customWidth="1"/>
    <col min="8206" max="8449" width="9.140625" style="70"/>
    <col min="8450" max="8450" width="23.85546875" style="70" customWidth="1"/>
    <col min="8451" max="8451" width="9.140625" style="70"/>
    <col min="8452" max="8453" width="11.5703125" style="70" bestFit="1" customWidth="1"/>
    <col min="8454" max="8455" width="9.140625" style="70"/>
    <col min="8456" max="8456" width="10.85546875" style="70" bestFit="1" customWidth="1"/>
    <col min="8457" max="8457" width="12.85546875" style="70" customWidth="1"/>
    <col min="8458" max="8458" width="10.85546875" style="70" bestFit="1" customWidth="1"/>
    <col min="8459" max="8459" width="15.28515625" style="70" bestFit="1" customWidth="1"/>
    <col min="8460" max="8460" width="9.5703125" style="70" customWidth="1"/>
    <col min="8461" max="8461" width="9.5703125" style="70" bestFit="1" customWidth="1"/>
    <col min="8462" max="8705" width="9.140625" style="70"/>
    <col min="8706" max="8706" width="23.85546875" style="70" customWidth="1"/>
    <col min="8707" max="8707" width="9.140625" style="70"/>
    <col min="8708" max="8709" width="11.5703125" style="70" bestFit="1" customWidth="1"/>
    <col min="8710" max="8711" width="9.140625" style="70"/>
    <col min="8712" max="8712" width="10.85546875" style="70" bestFit="1" customWidth="1"/>
    <col min="8713" max="8713" width="12.85546875" style="70" customWidth="1"/>
    <col min="8714" max="8714" width="10.85546875" style="70" bestFit="1" customWidth="1"/>
    <col min="8715" max="8715" width="15.28515625" style="70" bestFit="1" customWidth="1"/>
    <col min="8716" max="8716" width="9.5703125" style="70" customWidth="1"/>
    <col min="8717" max="8717" width="9.5703125" style="70" bestFit="1" customWidth="1"/>
    <col min="8718" max="8961" width="9.140625" style="70"/>
    <col min="8962" max="8962" width="23.85546875" style="70" customWidth="1"/>
    <col min="8963" max="8963" width="9.140625" style="70"/>
    <col min="8964" max="8965" width="11.5703125" style="70" bestFit="1" customWidth="1"/>
    <col min="8966" max="8967" width="9.140625" style="70"/>
    <col min="8968" max="8968" width="10.85546875" style="70" bestFit="1" customWidth="1"/>
    <col min="8969" max="8969" width="12.85546875" style="70" customWidth="1"/>
    <col min="8970" max="8970" width="10.85546875" style="70" bestFit="1" customWidth="1"/>
    <col min="8971" max="8971" width="15.28515625" style="70" bestFit="1" customWidth="1"/>
    <col min="8972" max="8972" width="9.5703125" style="70" customWidth="1"/>
    <col min="8973" max="8973" width="9.5703125" style="70" bestFit="1" customWidth="1"/>
    <col min="8974" max="9217" width="9.140625" style="70"/>
    <col min="9218" max="9218" width="23.85546875" style="70" customWidth="1"/>
    <col min="9219" max="9219" width="9.140625" style="70"/>
    <col min="9220" max="9221" width="11.5703125" style="70" bestFit="1" customWidth="1"/>
    <col min="9222" max="9223" width="9.140625" style="70"/>
    <col min="9224" max="9224" width="10.85546875" style="70" bestFit="1" customWidth="1"/>
    <col min="9225" max="9225" width="12.85546875" style="70" customWidth="1"/>
    <col min="9226" max="9226" width="10.85546875" style="70" bestFit="1" customWidth="1"/>
    <col min="9227" max="9227" width="15.28515625" style="70" bestFit="1" customWidth="1"/>
    <col min="9228" max="9228" width="9.5703125" style="70" customWidth="1"/>
    <col min="9229" max="9229" width="9.5703125" style="70" bestFit="1" customWidth="1"/>
    <col min="9230" max="9473" width="9.140625" style="70"/>
    <col min="9474" max="9474" width="23.85546875" style="70" customWidth="1"/>
    <col min="9475" max="9475" width="9.140625" style="70"/>
    <col min="9476" max="9477" width="11.5703125" style="70" bestFit="1" customWidth="1"/>
    <col min="9478" max="9479" width="9.140625" style="70"/>
    <col min="9480" max="9480" width="10.85546875" style="70" bestFit="1" customWidth="1"/>
    <col min="9481" max="9481" width="12.85546875" style="70" customWidth="1"/>
    <col min="9482" max="9482" width="10.85546875" style="70" bestFit="1" customWidth="1"/>
    <col min="9483" max="9483" width="15.28515625" style="70" bestFit="1" customWidth="1"/>
    <col min="9484" max="9484" width="9.5703125" style="70" customWidth="1"/>
    <col min="9485" max="9485" width="9.5703125" style="70" bestFit="1" customWidth="1"/>
    <col min="9486" max="9729" width="9.140625" style="70"/>
    <col min="9730" max="9730" width="23.85546875" style="70" customWidth="1"/>
    <col min="9731" max="9731" width="9.140625" style="70"/>
    <col min="9732" max="9733" width="11.5703125" style="70" bestFit="1" customWidth="1"/>
    <col min="9734" max="9735" width="9.140625" style="70"/>
    <col min="9736" max="9736" width="10.85546875" style="70" bestFit="1" customWidth="1"/>
    <col min="9737" max="9737" width="12.85546875" style="70" customWidth="1"/>
    <col min="9738" max="9738" width="10.85546875" style="70" bestFit="1" customWidth="1"/>
    <col min="9739" max="9739" width="15.28515625" style="70" bestFit="1" customWidth="1"/>
    <col min="9740" max="9740" width="9.5703125" style="70" customWidth="1"/>
    <col min="9741" max="9741" width="9.5703125" style="70" bestFit="1" customWidth="1"/>
    <col min="9742" max="9985" width="9.140625" style="70"/>
    <col min="9986" max="9986" width="23.85546875" style="70" customWidth="1"/>
    <col min="9987" max="9987" width="9.140625" style="70"/>
    <col min="9988" max="9989" width="11.5703125" style="70" bestFit="1" customWidth="1"/>
    <col min="9990" max="9991" width="9.140625" style="70"/>
    <col min="9992" max="9992" width="10.85546875" style="70" bestFit="1" customWidth="1"/>
    <col min="9993" max="9993" width="12.85546875" style="70" customWidth="1"/>
    <col min="9994" max="9994" width="10.85546875" style="70" bestFit="1" customWidth="1"/>
    <col min="9995" max="9995" width="15.28515625" style="70" bestFit="1" customWidth="1"/>
    <col min="9996" max="9996" width="9.5703125" style="70" customWidth="1"/>
    <col min="9997" max="9997" width="9.5703125" style="70" bestFit="1" customWidth="1"/>
    <col min="9998" max="10241" width="9.140625" style="70"/>
    <col min="10242" max="10242" width="23.85546875" style="70" customWidth="1"/>
    <col min="10243" max="10243" width="9.140625" style="70"/>
    <col min="10244" max="10245" width="11.5703125" style="70" bestFit="1" customWidth="1"/>
    <col min="10246" max="10247" width="9.140625" style="70"/>
    <col min="10248" max="10248" width="10.85546875" style="70" bestFit="1" customWidth="1"/>
    <col min="10249" max="10249" width="12.85546875" style="70" customWidth="1"/>
    <col min="10250" max="10250" width="10.85546875" style="70" bestFit="1" customWidth="1"/>
    <col min="10251" max="10251" width="15.28515625" style="70" bestFit="1" customWidth="1"/>
    <col min="10252" max="10252" width="9.5703125" style="70" customWidth="1"/>
    <col min="10253" max="10253" width="9.5703125" style="70" bestFit="1" customWidth="1"/>
    <col min="10254" max="10497" width="9.140625" style="70"/>
    <col min="10498" max="10498" width="23.85546875" style="70" customWidth="1"/>
    <col min="10499" max="10499" width="9.140625" style="70"/>
    <col min="10500" max="10501" width="11.5703125" style="70" bestFit="1" customWidth="1"/>
    <col min="10502" max="10503" width="9.140625" style="70"/>
    <col min="10504" max="10504" width="10.85546875" style="70" bestFit="1" customWidth="1"/>
    <col min="10505" max="10505" width="12.85546875" style="70" customWidth="1"/>
    <col min="10506" max="10506" width="10.85546875" style="70" bestFit="1" customWidth="1"/>
    <col min="10507" max="10507" width="15.28515625" style="70" bestFit="1" customWidth="1"/>
    <col min="10508" max="10508" width="9.5703125" style="70" customWidth="1"/>
    <col min="10509" max="10509" width="9.5703125" style="70" bestFit="1" customWidth="1"/>
    <col min="10510" max="10753" width="9.140625" style="70"/>
    <col min="10754" max="10754" width="23.85546875" style="70" customWidth="1"/>
    <col min="10755" max="10755" width="9.140625" style="70"/>
    <col min="10756" max="10757" width="11.5703125" style="70" bestFit="1" customWidth="1"/>
    <col min="10758" max="10759" width="9.140625" style="70"/>
    <col min="10760" max="10760" width="10.85546875" style="70" bestFit="1" customWidth="1"/>
    <col min="10761" max="10761" width="12.85546875" style="70" customWidth="1"/>
    <col min="10762" max="10762" width="10.85546875" style="70" bestFit="1" customWidth="1"/>
    <col min="10763" max="10763" width="15.28515625" style="70" bestFit="1" customWidth="1"/>
    <col min="10764" max="10764" width="9.5703125" style="70" customWidth="1"/>
    <col min="10765" max="10765" width="9.5703125" style="70" bestFit="1" customWidth="1"/>
    <col min="10766" max="11009" width="9.140625" style="70"/>
    <col min="11010" max="11010" width="23.85546875" style="70" customWidth="1"/>
    <col min="11011" max="11011" width="9.140625" style="70"/>
    <col min="11012" max="11013" width="11.5703125" style="70" bestFit="1" customWidth="1"/>
    <col min="11014" max="11015" width="9.140625" style="70"/>
    <col min="11016" max="11016" width="10.85546875" style="70" bestFit="1" customWidth="1"/>
    <col min="11017" max="11017" width="12.85546875" style="70" customWidth="1"/>
    <col min="11018" max="11018" width="10.85546875" style="70" bestFit="1" customWidth="1"/>
    <col min="11019" max="11019" width="15.28515625" style="70" bestFit="1" customWidth="1"/>
    <col min="11020" max="11020" width="9.5703125" style="70" customWidth="1"/>
    <col min="11021" max="11021" width="9.5703125" style="70" bestFit="1" customWidth="1"/>
    <col min="11022" max="11265" width="9.140625" style="70"/>
    <col min="11266" max="11266" width="23.85546875" style="70" customWidth="1"/>
    <col min="11267" max="11267" width="9.140625" style="70"/>
    <col min="11268" max="11269" width="11.5703125" style="70" bestFit="1" customWidth="1"/>
    <col min="11270" max="11271" width="9.140625" style="70"/>
    <col min="11272" max="11272" width="10.85546875" style="70" bestFit="1" customWidth="1"/>
    <col min="11273" max="11273" width="12.85546875" style="70" customWidth="1"/>
    <col min="11274" max="11274" width="10.85546875" style="70" bestFit="1" customWidth="1"/>
    <col min="11275" max="11275" width="15.28515625" style="70" bestFit="1" customWidth="1"/>
    <col min="11276" max="11276" width="9.5703125" style="70" customWidth="1"/>
    <col min="11277" max="11277" width="9.5703125" style="70" bestFit="1" customWidth="1"/>
    <col min="11278" max="11521" width="9.140625" style="70"/>
    <col min="11522" max="11522" width="23.85546875" style="70" customWidth="1"/>
    <col min="11523" max="11523" width="9.140625" style="70"/>
    <col min="11524" max="11525" width="11.5703125" style="70" bestFit="1" customWidth="1"/>
    <col min="11526" max="11527" width="9.140625" style="70"/>
    <col min="11528" max="11528" width="10.85546875" style="70" bestFit="1" customWidth="1"/>
    <col min="11529" max="11529" width="12.85546875" style="70" customWidth="1"/>
    <col min="11530" max="11530" width="10.85546875" style="70" bestFit="1" customWidth="1"/>
    <col min="11531" max="11531" width="15.28515625" style="70" bestFit="1" customWidth="1"/>
    <col min="11532" max="11532" width="9.5703125" style="70" customWidth="1"/>
    <col min="11533" max="11533" width="9.5703125" style="70" bestFit="1" customWidth="1"/>
    <col min="11534" max="11777" width="9.140625" style="70"/>
    <col min="11778" max="11778" width="23.85546875" style="70" customWidth="1"/>
    <col min="11779" max="11779" width="9.140625" style="70"/>
    <col min="11780" max="11781" width="11.5703125" style="70" bestFit="1" customWidth="1"/>
    <col min="11782" max="11783" width="9.140625" style="70"/>
    <col min="11784" max="11784" width="10.85546875" style="70" bestFit="1" customWidth="1"/>
    <col min="11785" max="11785" width="12.85546875" style="70" customWidth="1"/>
    <col min="11786" max="11786" width="10.85546875" style="70" bestFit="1" customWidth="1"/>
    <col min="11787" max="11787" width="15.28515625" style="70" bestFit="1" customWidth="1"/>
    <col min="11788" max="11788" width="9.5703125" style="70" customWidth="1"/>
    <col min="11789" max="11789" width="9.5703125" style="70" bestFit="1" customWidth="1"/>
    <col min="11790" max="12033" width="9.140625" style="70"/>
    <col min="12034" max="12034" width="23.85546875" style="70" customWidth="1"/>
    <col min="12035" max="12035" width="9.140625" style="70"/>
    <col min="12036" max="12037" width="11.5703125" style="70" bestFit="1" customWidth="1"/>
    <col min="12038" max="12039" width="9.140625" style="70"/>
    <col min="12040" max="12040" width="10.85546875" style="70" bestFit="1" customWidth="1"/>
    <col min="12041" max="12041" width="12.85546875" style="70" customWidth="1"/>
    <col min="12042" max="12042" width="10.85546875" style="70" bestFit="1" customWidth="1"/>
    <col min="12043" max="12043" width="15.28515625" style="70" bestFit="1" customWidth="1"/>
    <col min="12044" max="12044" width="9.5703125" style="70" customWidth="1"/>
    <col min="12045" max="12045" width="9.5703125" style="70" bestFit="1" customWidth="1"/>
    <col min="12046" max="12289" width="9.140625" style="70"/>
    <col min="12290" max="12290" width="23.85546875" style="70" customWidth="1"/>
    <col min="12291" max="12291" width="9.140625" style="70"/>
    <col min="12292" max="12293" width="11.5703125" style="70" bestFit="1" customWidth="1"/>
    <col min="12294" max="12295" width="9.140625" style="70"/>
    <col min="12296" max="12296" width="10.85546875" style="70" bestFit="1" customWidth="1"/>
    <col min="12297" max="12297" width="12.85546875" style="70" customWidth="1"/>
    <col min="12298" max="12298" width="10.85546875" style="70" bestFit="1" customWidth="1"/>
    <col min="12299" max="12299" width="15.28515625" style="70" bestFit="1" customWidth="1"/>
    <col min="12300" max="12300" width="9.5703125" style="70" customWidth="1"/>
    <col min="12301" max="12301" width="9.5703125" style="70" bestFit="1" customWidth="1"/>
    <col min="12302" max="12545" width="9.140625" style="70"/>
    <col min="12546" max="12546" width="23.85546875" style="70" customWidth="1"/>
    <col min="12547" max="12547" width="9.140625" style="70"/>
    <col min="12548" max="12549" width="11.5703125" style="70" bestFit="1" customWidth="1"/>
    <col min="12550" max="12551" width="9.140625" style="70"/>
    <col min="12552" max="12552" width="10.85546875" style="70" bestFit="1" customWidth="1"/>
    <col min="12553" max="12553" width="12.85546875" style="70" customWidth="1"/>
    <col min="12554" max="12554" width="10.85546875" style="70" bestFit="1" customWidth="1"/>
    <col min="12555" max="12555" width="15.28515625" style="70" bestFit="1" customWidth="1"/>
    <col min="12556" max="12556" width="9.5703125" style="70" customWidth="1"/>
    <col min="12557" max="12557" width="9.5703125" style="70" bestFit="1" customWidth="1"/>
    <col min="12558" max="12801" width="9.140625" style="70"/>
    <col min="12802" max="12802" width="23.85546875" style="70" customWidth="1"/>
    <col min="12803" max="12803" width="9.140625" style="70"/>
    <col min="12804" max="12805" width="11.5703125" style="70" bestFit="1" customWidth="1"/>
    <col min="12806" max="12807" width="9.140625" style="70"/>
    <col min="12808" max="12808" width="10.85546875" style="70" bestFit="1" customWidth="1"/>
    <col min="12809" max="12809" width="12.85546875" style="70" customWidth="1"/>
    <col min="12810" max="12810" width="10.85546875" style="70" bestFit="1" customWidth="1"/>
    <col min="12811" max="12811" width="15.28515625" style="70" bestFit="1" customWidth="1"/>
    <col min="12812" max="12812" width="9.5703125" style="70" customWidth="1"/>
    <col min="12813" max="12813" width="9.5703125" style="70" bestFit="1" customWidth="1"/>
    <col min="12814" max="13057" width="9.140625" style="70"/>
    <col min="13058" max="13058" width="23.85546875" style="70" customWidth="1"/>
    <col min="13059" max="13059" width="9.140625" style="70"/>
    <col min="13060" max="13061" width="11.5703125" style="70" bestFit="1" customWidth="1"/>
    <col min="13062" max="13063" width="9.140625" style="70"/>
    <col min="13064" max="13064" width="10.85546875" style="70" bestFit="1" customWidth="1"/>
    <col min="13065" max="13065" width="12.85546875" style="70" customWidth="1"/>
    <col min="13066" max="13066" width="10.85546875" style="70" bestFit="1" customWidth="1"/>
    <col min="13067" max="13067" width="15.28515625" style="70" bestFit="1" customWidth="1"/>
    <col min="13068" max="13068" width="9.5703125" style="70" customWidth="1"/>
    <col min="13069" max="13069" width="9.5703125" style="70" bestFit="1" customWidth="1"/>
    <col min="13070" max="13313" width="9.140625" style="70"/>
    <col min="13314" max="13314" width="23.85546875" style="70" customWidth="1"/>
    <col min="13315" max="13315" width="9.140625" style="70"/>
    <col min="13316" max="13317" width="11.5703125" style="70" bestFit="1" customWidth="1"/>
    <col min="13318" max="13319" width="9.140625" style="70"/>
    <col min="13320" max="13320" width="10.85546875" style="70" bestFit="1" customWidth="1"/>
    <col min="13321" max="13321" width="12.85546875" style="70" customWidth="1"/>
    <col min="13322" max="13322" width="10.85546875" style="70" bestFit="1" customWidth="1"/>
    <col min="13323" max="13323" width="15.28515625" style="70" bestFit="1" customWidth="1"/>
    <col min="13324" max="13324" width="9.5703125" style="70" customWidth="1"/>
    <col min="13325" max="13325" width="9.5703125" style="70" bestFit="1" customWidth="1"/>
    <col min="13326" max="13569" width="9.140625" style="70"/>
    <col min="13570" max="13570" width="23.85546875" style="70" customWidth="1"/>
    <col min="13571" max="13571" width="9.140625" style="70"/>
    <col min="13572" max="13573" width="11.5703125" style="70" bestFit="1" customWidth="1"/>
    <col min="13574" max="13575" width="9.140625" style="70"/>
    <col min="13576" max="13576" width="10.85546875" style="70" bestFit="1" customWidth="1"/>
    <col min="13577" max="13577" width="12.85546875" style="70" customWidth="1"/>
    <col min="13578" max="13578" width="10.85546875" style="70" bestFit="1" customWidth="1"/>
    <col min="13579" max="13579" width="15.28515625" style="70" bestFit="1" customWidth="1"/>
    <col min="13580" max="13580" width="9.5703125" style="70" customWidth="1"/>
    <col min="13581" max="13581" width="9.5703125" style="70" bestFit="1" customWidth="1"/>
    <col min="13582" max="13825" width="9.140625" style="70"/>
    <col min="13826" max="13826" width="23.85546875" style="70" customWidth="1"/>
    <col min="13827" max="13827" width="9.140625" style="70"/>
    <col min="13828" max="13829" width="11.5703125" style="70" bestFit="1" customWidth="1"/>
    <col min="13830" max="13831" width="9.140625" style="70"/>
    <col min="13832" max="13832" width="10.85546875" style="70" bestFit="1" customWidth="1"/>
    <col min="13833" max="13833" width="12.85546875" style="70" customWidth="1"/>
    <col min="13834" max="13834" width="10.85546875" style="70" bestFit="1" customWidth="1"/>
    <col min="13835" max="13835" width="15.28515625" style="70" bestFit="1" customWidth="1"/>
    <col min="13836" max="13836" width="9.5703125" style="70" customWidth="1"/>
    <col min="13837" max="13837" width="9.5703125" style="70" bestFit="1" customWidth="1"/>
    <col min="13838" max="14081" width="9.140625" style="70"/>
    <col min="14082" max="14082" width="23.85546875" style="70" customWidth="1"/>
    <col min="14083" max="14083" width="9.140625" style="70"/>
    <col min="14084" max="14085" width="11.5703125" style="70" bestFit="1" customWidth="1"/>
    <col min="14086" max="14087" width="9.140625" style="70"/>
    <col min="14088" max="14088" width="10.85546875" style="70" bestFit="1" customWidth="1"/>
    <col min="14089" max="14089" width="12.85546875" style="70" customWidth="1"/>
    <col min="14090" max="14090" width="10.85546875" style="70" bestFit="1" customWidth="1"/>
    <col min="14091" max="14091" width="15.28515625" style="70" bestFit="1" customWidth="1"/>
    <col min="14092" max="14092" width="9.5703125" style="70" customWidth="1"/>
    <col min="14093" max="14093" width="9.5703125" style="70" bestFit="1" customWidth="1"/>
    <col min="14094" max="14337" width="9.140625" style="70"/>
    <col min="14338" max="14338" width="23.85546875" style="70" customWidth="1"/>
    <col min="14339" max="14339" width="9.140625" style="70"/>
    <col min="14340" max="14341" width="11.5703125" style="70" bestFit="1" customWidth="1"/>
    <col min="14342" max="14343" width="9.140625" style="70"/>
    <col min="14344" max="14344" width="10.85546875" style="70" bestFit="1" customWidth="1"/>
    <col min="14345" max="14345" width="12.85546875" style="70" customWidth="1"/>
    <col min="14346" max="14346" width="10.85546875" style="70" bestFit="1" customWidth="1"/>
    <col min="14347" max="14347" width="15.28515625" style="70" bestFit="1" customWidth="1"/>
    <col min="14348" max="14348" width="9.5703125" style="70" customWidth="1"/>
    <col min="14349" max="14349" width="9.5703125" style="70" bestFit="1" customWidth="1"/>
    <col min="14350" max="14593" width="9.140625" style="70"/>
    <col min="14594" max="14594" width="23.85546875" style="70" customWidth="1"/>
    <col min="14595" max="14595" width="9.140625" style="70"/>
    <col min="14596" max="14597" width="11.5703125" style="70" bestFit="1" customWidth="1"/>
    <col min="14598" max="14599" width="9.140625" style="70"/>
    <col min="14600" max="14600" width="10.85546875" style="70" bestFit="1" customWidth="1"/>
    <col min="14601" max="14601" width="12.85546875" style="70" customWidth="1"/>
    <col min="14602" max="14602" width="10.85546875" style="70" bestFit="1" customWidth="1"/>
    <col min="14603" max="14603" width="15.28515625" style="70" bestFit="1" customWidth="1"/>
    <col min="14604" max="14604" width="9.5703125" style="70" customWidth="1"/>
    <col min="14605" max="14605" width="9.5703125" style="70" bestFit="1" customWidth="1"/>
    <col min="14606" max="14849" width="9.140625" style="70"/>
    <col min="14850" max="14850" width="23.85546875" style="70" customWidth="1"/>
    <col min="14851" max="14851" width="9.140625" style="70"/>
    <col min="14852" max="14853" width="11.5703125" style="70" bestFit="1" customWidth="1"/>
    <col min="14854" max="14855" width="9.140625" style="70"/>
    <col min="14856" max="14856" width="10.85546875" style="70" bestFit="1" customWidth="1"/>
    <col min="14857" max="14857" width="12.85546875" style="70" customWidth="1"/>
    <col min="14858" max="14858" width="10.85546875" style="70" bestFit="1" customWidth="1"/>
    <col min="14859" max="14859" width="15.28515625" style="70" bestFit="1" customWidth="1"/>
    <col min="14860" max="14860" width="9.5703125" style="70" customWidth="1"/>
    <col min="14861" max="14861" width="9.5703125" style="70" bestFit="1" customWidth="1"/>
    <col min="14862" max="15105" width="9.140625" style="70"/>
    <col min="15106" max="15106" width="23.85546875" style="70" customWidth="1"/>
    <col min="15107" max="15107" width="9.140625" style="70"/>
    <col min="15108" max="15109" width="11.5703125" style="70" bestFit="1" customWidth="1"/>
    <col min="15110" max="15111" width="9.140625" style="70"/>
    <col min="15112" max="15112" width="10.85546875" style="70" bestFit="1" customWidth="1"/>
    <col min="15113" max="15113" width="12.85546875" style="70" customWidth="1"/>
    <col min="15114" max="15114" width="10.85546875" style="70" bestFit="1" customWidth="1"/>
    <col min="15115" max="15115" width="15.28515625" style="70" bestFit="1" customWidth="1"/>
    <col min="15116" max="15116" width="9.5703125" style="70" customWidth="1"/>
    <col min="15117" max="15117" width="9.5703125" style="70" bestFit="1" customWidth="1"/>
    <col min="15118" max="15361" width="9.140625" style="70"/>
    <col min="15362" max="15362" width="23.85546875" style="70" customWidth="1"/>
    <col min="15363" max="15363" width="9.140625" style="70"/>
    <col min="15364" max="15365" width="11.5703125" style="70" bestFit="1" customWidth="1"/>
    <col min="15366" max="15367" width="9.140625" style="70"/>
    <col min="15368" max="15368" width="10.85546875" style="70" bestFit="1" customWidth="1"/>
    <col min="15369" max="15369" width="12.85546875" style="70" customWidth="1"/>
    <col min="15370" max="15370" width="10.85546875" style="70" bestFit="1" customWidth="1"/>
    <col min="15371" max="15371" width="15.28515625" style="70" bestFit="1" customWidth="1"/>
    <col min="15372" max="15372" width="9.5703125" style="70" customWidth="1"/>
    <col min="15373" max="15373" width="9.5703125" style="70" bestFit="1" customWidth="1"/>
    <col min="15374" max="15617" width="9.140625" style="70"/>
    <col min="15618" max="15618" width="23.85546875" style="70" customWidth="1"/>
    <col min="15619" max="15619" width="9.140625" style="70"/>
    <col min="15620" max="15621" width="11.5703125" style="70" bestFit="1" customWidth="1"/>
    <col min="15622" max="15623" width="9.140625" style="70"/>
    <col min="15624" max="15624" width="10.85546875" style="70" bestFit="1" customWidth="1"/>
    <col min="15625" max="15625" width="12.85546875" style="70" customWidth="1"/>
    <col min="15626" max="15626" width="10.85546875" style="70" bestFit="1" customWidth="1"/>
    <col min="15627" max="15627" width="15.28515625" style="70" bestFit="1" customWidth="1"/>
    <col min="15628" max="15628" width="9.5703125" style="70" customWidth="1"/>
    <col min="15629" max="15629" width="9.5703125" style="70" bestFit="1" customWidth="1"/>
    <col min="15630" max="15873" width="9.140625" style="70"/>
    <col min="15874" max="15874" width="23.85546875" style="70" customWidth="1"/>
    <col min="15875" max="15875" width="9.140625" style="70"/>
    <col min="15876" max="15877" width="11.5703125" style="70" bestFit="1" customWidth="1"/>
    <col min="15878" max="15879" width="9.140625" style="70"/>
    <col min="15880" max="15880" width="10.85546875" style="70" bestFit="1" customWidth="1"/>
    <col min="15881" max="15881" width="12.85546875" style="70" customWidth="1"/>
    <col min="15882" max="15882" width="10.85546875" style="70" bestFit="1" customWidth="1"/>
    <col min="15883" max="15883" width="15.28515625" style="70" bestFit="1" customWidth="1"/>
    <col min="15884" max="15884" width="9.5703125" style="70" customWidth="1"/>
    <col min="15885" max="15885" width="9.5703125" style="70" bestFit="1" customWidth="1"/>
    <col min="15886" max="16129" width="9.140625" style="70"/>
    <col min="16130" max="16130" width="23.85546875" style="70" customWidth="1"/>
    <col min="16131" max="16131" width="9.140625" style="70"/>
    <col min="16132" max="16133" width="11.5703125" style="70" bestFit="1" customWidth="1"/>
    <col min="16134" max="16135" width="9.140625" style="70"/>
    <col min="16136" max="16136" width="10.85546875" style="70" bestFit="1" customWidth="1"/>
    <col min="16137" max="16137" width="12.85546875" style="70" customWidth="1"/>
    <col min="16138" max="16138" width="10.85546875" style="70" bestFit="1" customWidth="1"/>
    <col min="16139" max="16139" width="15.28515625" style="70" bestFit="1" customWidth="1"/>
    <col min="16140" max="16140" width="9.5703125" style="70" customWidth="1"/>
    <col min="16141" max="16141" width="9.5703125" style="70" bestFit="1" customWidth="1"/>
    <col min="16142" max="16384" width="9.140625" style="70"/>
  </cols>
  <sheetData>
    <row r="2" spans="1:17">
      <c r="A2" s="70" t="s">
        <v>0</v>
      </c>
      <c r="B2" s="71" t="s">
        <v>1119</v>
      </c>
    </row>
    <row r="4" spans="1:17" s="71" customFormat="1">
      <c r="B4" s="620" t="s">
        <v>92</v>
      </c>
      <c r="C4" s="621">
        <v>2004</v>
      </c>
      <c r="D4" s="621">
        <v>2005</v>
      </c>
      <c r="E4" s="621">
        <v>2006</v>
      </c>
      <c r="F4" s="621">
        <v>2007</v>
      </c>
      <c r="G4" s="621">
        <v>2008</v>
      </c>
      <c r="H4" s="621">
        <v>2009</v>
      </c>
      <c r="I4" s="621">
        <v>2010</v>
      </c>
      <c r="J4" s="621">
        <v>2011</v>
      </c>
      <c r="K4" s="622">
        <v>41183</v>
      </c>
      <c r="N4" s="677"/>
    </row>
    <row r="5" spans="1:17">
      <c r="B5" s="623" t="s">
        <v>93</v>
      </c>
      <c r="C5" s="72">
        <v>28.110352310626187</v>
      </c>
      <c r="D5" s="72">
        <v>27.209313809675479</v>
      </c>
      <c r="E5" s="72">
        <v>36.382379969973272</v>
      </c>
      <c r="F5" s="72">
        <v>36.030375272942116</v>
      </c>
      <c r="G5" s="73">
        <v>39.040880489823934</v>
      </c>
      <c r="H5" s="73">
        <v>44.02317381116859</v>
      </c>
      <c r="I5" s="73">
        <v>38.884377573999281</v>
      </c>
      <c r="J5" s="73">
        <v>35.370213480839126</v>
      </c>
      <c r="K5" s="73">
        <v>36.186354868387298</v>
      </c>
    </row>
    <row r="6" spans="1:17">
      <c r="B6" s="623" t="s">
        <v>913</v>
      </c>
      <c r="C6" s="72">
        <v>25.280678399470354</v>
      </c>
      <c r="D6" s="72">
        <v>34.148325937886149</v>
      </c>
      <c r="E6" s="72">
        <v>46.365581414556914</v>
      </c>
      <c r="F6" s="72">
        <v>56.486267406310176</v>
      </c>
      <c r="G6" s="73">
        <v>46.473050060577151</v>
      </c>
      <c r="H6" s="73">
        <v>44.944700463268084</v>
      </c>
      <c r="I6" s="73">
        <v>34.821760126060731</v>
      </c>
      <c r="J6" s="73">
        <v>31.848992482887191</v>
      </c>
      <c r="K6" s="73">
        <v>32.800769945157697</v>
      </c>
    </row>
    <row r="7" spans="1:17">
      <c r="B7" s="623" t="s">
        <v>94</v>
      </c>
      <c r="C7" s="72">
        <v>21.649298105941803</v>
      </c>
      <c r="D7" s="72">
        <v>21.783905638188369</v>
      </c>
      <c r="E7" s="72">
        <v>30.123458009431946</v>
      </c>
      <c r="F7" s="72">
        <v>30.273963925024788</v>
      </c>
      <c r="G7" s="73">
        <v>33.697042466892874</v>
      </c>
      <c r="H7" s="73">
        <v>38.652396354444448</v>
      </c>
      <c r="I7" s="73">
        <v>33.619831242138339</v>
      </c>
      <c r="J7" s="73">
        <v>30.416983761975828</v>
      </c>
      <c r="K7" s="73">
        <v>31.293188847488</v>
      </c>
    </row>
    <row r="8" spans="1:17">
      <c r="B8" s="623" t="s">
        <v>95</v>
      </c>
      <c r="C8" s="74">
        <v>0.68</v>
      </c>
      <c r="D8" s="74">
        <v>0.88</v>
      </c>
      <c r="E8" s="74">
        <v>1.18</v>
      </c>
      <c r="F8" s="74">
        <v>1.1499999999999999</v>
      </c>
      <c r="G8" s="74">
        <v>0.83</v>
      </c>
      <c r="H8" s="74">
        <v>0.67</v>
      </c>
      <c r="I8" s="74">
        <v>0.64</v>
      </c>
      <c r="J8" s="74">
        <v>0.71994828138180889</v>
      </c>
      <c r="K8" s="74">
        <v>0.59036873444547611</v>
      </c>
    </row>
    <row r="9" spans="1:17">
      <c r="B9" s="623" t="s">
        <v>96</v>
      </c>
      <c r="C9" s="74">
        <v>8.24</v>
      </c>
      <c r="D9" s="74">
        <v>8.5399999999999991</v>
      </c>
      <c r="E9" s="74">
        <v>8.91</v>
      </c>
      <c r="F9" s="74">
        <v>9.4</v>
      </c>
      <c r="G9" s="74">
        <v>8.85</v>
      </c>
      <c r="H9" s="74">
        <v>10.94</v>
      </c>
      <c r="I9" s="74">
        <v>10.35</v>
      </c>
      <c r="J9" s="74">
        <v>9.6162515560685744</v>
      </c>
      <c r="K9" s="74">
        <v>10.434110806479366</v>
      </c>
    </row>
    <row r="10" spans="1:17">
      <c r="C10" s="75"/>
      <c r="D10" s="75"/>
      <c r="E10" s="75"/>
      <c r="F10" s="75"/>
      <c r="G10" s="76"/>
      <c r="H10" s="76"/>
      <c r="I10" s="77"/>
      <c r="J10" s="78"/>
      <c r="K10" s="77"/>
    </row>
    <row r="11" spans="1:17">
      <c r="G11" s="79"/>
      <c r="H11" s="79"/>
      <c r="I11" s="79"/>
      <c r="L11" s="79"/>
      <c r="M11" s="79"/>
    </row>
    <row r="12" spans="1:17">
      <c r="B12" s="71" t="s">
        <v>91</v>
      </c>
      <c r="G12" s="79"/>
      <c r="H12" s="79"/>
      <c r="I12" s="79"/>
      <c r="L12" s="79"/>
      <c r="M12" s="79"/>
      <c r="N12" s="79"/>
      <c r="O12" s="79"/>
      <c r="P12" s="79"/>
      <c r="Q12" s="79"/>
    </row>
    <row r="13" spans="1:17">
      <c r="B13" s="71"/>
      <c r="G13" s="79"/>
      <c r="H13" s="79"/>
      <c r="I13" s="79"/>
      <c r="L13" s="79"/>
      <c r="M13" s="79"/>
      <c r="N13" s="79"/>
      <c r="O13" s="79"/>
      <c r="P13" s="79"/>
      <c r="Q13" s="79"/>
    </row>
    <row r="14" spans="1:17">
      <c r="N14" s="79"/>
      <c r="O14" s="79"/>
      <c r="P14" s="79"/>
      <c r="Q14" s="79"/>
    </row>
    <row r="15" spans="1:17">
      <c r="G15" s="80"/>
      <c r="H15" s="80"/>
      <c r="I15" s="80"/>
      <c r="L15" s="80"/>
      <c r="M15" s="80"/>
      <c r="N15" s="79"/>
      <c r="O15" s="79"/>
      <c r="P15" s="79"/>
      <c r="Q15" s="79"/>
    </row>
    <row r="16" spans="1:17">
      <c r="G16" s="78"/>
      <c r="H16" s="78"/>
      <c r="I16" s="78"/>
      <c r="L16" s="78"/>
      <c r="M16" s="78"/>
    </row>
    <row r="17" spans="7:17">
      <c r="G17" s="78"/>
      <c r="H17" s="78"/>
      <c r="I17" s="78"/>
      <c r="L17" s="78"/>
      <c r="M17" s="78"/>
      <c r="N17" s="76"/>
      <c r="O17" s="80"/>
      <c r="P17" s="80"/>
      <c r="Q17" s="80"/>
    </row>
    <row r="18" spans="7:17">
      <c r="G18" s="78"/>
      <c r="H18" s="78"/>
      <c r="I18" s="78"/>
      <c r="L18" s="78"/>
      <c r="M18" s="78"/>
      <c r="N18" s="81"/>
      <c r="O18" s="78"/>
      <c r="P18" s="78"/>
      <c r="Q18" s="78"/>
    </row>
    <row r="19" spans="7:17">
      <c r="G19" s="79"/>
      <c r="H19" s="79"/>
      <c r="I19" s="79"/>
      <c r="L19" s="79"/>
      <c r="M19" s="79"/>
      <c r="N19" s="81"/>
      <c r="O19" s="78"/>
      <c r="P19" s="78"/>
      <c r="Q19" s="78"/>
    </row>
    <row r="20" spans="7:17">
      <c r="G20" s="79"/>
      <c r="H20" s="79"/>
      <c r="I20" s="79"/>
      <c r="L20" s="79"/>
      <c r="M20" s="79"/>
      <c r="N20" s="81"/>
      <c r="O20" s="78"/>
      <c r="P20" s="78"/>
      <c r="Q20" s="78"/>
    </row>
    <row r="21" spans="7:17">
      <c r="N21" s="78"/>
      <c r="O21" s="78"/>
      <c r="P21" s="78"/>
      <c r="Q21" s="78"/>
    </row>
    <row r="22" spans="7:17">
      <c r="G22" s="80"/>
      <c r="H22" s="80"/>
      <c r="I22" s="80"/>
      <c r="L22" s="80"/>
      <c r="M22" s="80"/>
      <c r="N22" s="78"/>
      <c r="O22" s="78"/>
      <c r="P22" s="78"/>
      <c r="Q22" s="78"/>
    </row>
    <row r="23" spans="7:17">
      <c r="G23" s="78"/>
      <c r="H23" s="78"/>
      <c r="I23" s="78"/>
      <c r="L23" s="78"/>
      <c r="M23" s="78"/>
    </row>
    <row r="24" spans="7:17">
      <c r="G24" s="78"/>
      <c r="H24" s="78"/>
      <c r="I24" s="78"/>
      <c r="L24" s="78"/>
      <c r="M24" s="78"/>
    </row>
    <row r="25" spans="7:17">
      <c r="G25" s="78"/>
      <c r="H25" s="78"/>
      <c r="I25" s="78"/>
      <c r="L25" s="78"/>
      <c r="M25" s="78"/>
    </row>
    <row r="26" spans="7:17">
      <c r="G26" s="79"/>
      <c r="H26" s="79"/>
      <c r="I26" s="79"/>
      <c r="L26" s="79"/>
      <c r="M26" s="79"/>
    </row>
    <row r="33" spans="2:2">
      <c r="B33" s="82" t="s">
        <v>97</v>
      </c>
    </row>
    <row r="34" spans="2:2">
      <c r="B34" s="82" t="s">
        <v>98</v>
      </c>
    </row>
    <row r="35" spans="2:2">
      <c r="B35" s="82"/>
    </row>
    <row r="36" spans="2:2">
      <c r="B36" s="731" t="s">
        <v>10</v>
      </c>
    </row>
  </sheetData>
  <hyperlinks>
    <hyperlink ref="B36" location="Содержание!B2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1"/>
  <sheetViews>
    <sheetView topLeftCell="A4" zoomScaleNormal="100" workbookViewId="0">
      <selection activeCell="B71" sqref="B71"/>
    </sheetView>
  </sheetViews>
  <sheetFormatPr defaultRowHeight="12.75"/>
  <cols>
    <col min="1" max="1" width="9.140625" style="83"/>
    <col min="2" max="2" width="18" style="83" customWidth="1"/>
    <col min="3" max="3" width="12.5703125" style="83" bestFit="1" customWidth="1"/>
    <col min="4" max="4" width="17.85546875" style="83" customWidth="1"/>
    <col min="5" max="5" width="16.140625" style="83" customWidth="1"/>
    <col min="6" max="6" width="14" style="83" customWidth="1"/>
    <col min="7" max="7" width="12" style="83" bestFit="1" customWidth="1"/>
    <col min="8" max="8" width="17.140625" style="83" customWidth="1"/>
    <col min="9" max="9" width="11.28515625" style="83" customWidth="1"/>
    <col min="10" max="16" width="12.5703125" style="83" bestFit="1" customWidth="1"/>
    <col min="17" max="17" width="12" style="83" bestFit="1" customWidth="1"/>
    <col min="18" max="19" width="12.7109375" style="83" bestFit="1" customWidth="1"/>
    <col min="20" max="20" width="14.28515625" style="83" customWidth="1"/>
    <col min="21" max="21" width="9.85546875" style="83" bestFit="1" customWidth="1"/>
    <col min="22" max="22" width="16.140625" style="83" customWidth="1"/>
    <col min="23" max="257" width="9.140625" style="83"/>
    <col min="258" max="258" width="18" style="83" customWidth="1"/>
    <col min="259" max="259" width="12.5703125" style="83" bestFit="1" customWidth="1"/>
    <col min="260" max="260" width="17.85546875" style="83" customWidth="1"/>
    <col min="261" max="261" width="16.140625" style="83" customWidth="1"/>
    <col min="262" max="262" width="14" style="83" customWidth="1"/>
    <col min="263" max="263" width="12" style="83" bestFit="1" customWidth="1"/>
    <col min="264" max="264" width="17.140625" style="83" customWidth="1"/>
    <col min="265" max="265" width="11.28515625" style="83" customWidth="1"/>
    <col min="266" max="272" width="12.5703125" style="83" bestFit="1" customWidth="1"/>
    <col min="273" max="273" width="12" style="83" bestFit="1" customWidth="1"/>
    <col min="274" max="275" width="12.7109375" style="83" bestFit="1" customWidth="1"/>
    <col min="276" max="276" width="14.28515625" style="83" customWidth="1"/>
    <col min="277" max="277" width="9.85546875" style="83" bestFit="1" customWidth="1"/>
    <col min="278" max="278" width="16.140625" style="83" customWidth="1"/>
    <col min="279" max="513" width="9.140625" style="83"/>
    <col min="514" max="514" width="18" style="83" customWidth="1"/>
    <col min="515" max="515" width="12.5703125" style="83" bestFit="1" customWidth="1"/>
    <col min="516" max="516" width="17.85546875" style="83" customWidth="1"/>
    <col min="517" max="517" width="16.140625" style="83" customWidth="1"/>
    <col min="518" max="518" width="14" style="83" customWidth="1"/>
    <col min="519" max="519" width="12" style="83" bestFit="1" customWidth="1"/>
    <col min="520" max="520" width="17.140625" style="83" customWidth="1"/>
    <col min="521" max="521" width="11.28515625" style="83" customWidth="1"/>
    <col min="522" max="528" width="12.5703125" style="83" bestFit="1" customWidth="1"/>
    <col min="529" max="529" width="12" style="83" bestFit="1" customWidth="1"/>
    <col min="530" max="531" width="12.7109375" style="83" bestFit="1" customWidth="1"/>
    <col min="532" max="532" width="14.28515625" style="83" customWidth="1"/>
    <col min="533" max="533" width="9.85546875" style="83" bestFit="1" customWidth="1"/>
    <col min="534" max="534" width="16.140625" style="83" customWidth="1"/>
    <col min="535" max="769" width="9.140625" style="83"/>
    <col min="770" max="770" width="18" style="83" customWidth="1"/>
    <col min="771" max="771" width="12.5703125" style="83" bestFit="1" customWidth="1"/>
    <col min="772" max="772" width="17.85546875" style="83" customWidth="1"/>
    <col min="773" max="773" width="16.140625" style="83" customWidth="1"/>
    <col min="774" max="774" width="14" style="83" customWidth="1"/>
    <col min="775" max="775" width="12" style="83" bestFit="1" customWidth="1"/>
    <col min="776" max="776" width="17.140625" style="83" customWidth="1"/>
    <col min="777" max="777" width="11.28515625" style="83" customWidth="1"/>
    <col min="778" max="784" width="12.5703125" style="83" bestFit="1" customWidth="1"/>
    <col min="785" max="785" width="12" style="83" bestFit="1" customWidth="1"/>
    <col min="786" max="787" width="12.7109375" style="83" bestFit="1" customWidth="1"/>
    <col min="788" max="788" width="14.28515625" style="83" customWidth="1"/>
    <col min="789" max="789" width="9.85546875" style="83" bestFit="1" customWidth="1"/>
    <col min="790" max="790" width="16.140625" style="83" customWidth="1"/>
    <col min="791" max="1025" width="9.140625" style="83"/>
    <col min="1026" max="1026" width="18" style="83" customWidth="1"/>
    <col min="1027" max="1027" width="12.5703125" style="83" bestFit="1" customWidth="1"/>
    <col min="1028" max="1028" width="17.85546875" style="83" customWidth="1"/>
    <col min="1029" max="1029" width="16.140625" style="83" customWidth="1"/>
    <col min="1030" max="1030" width="14" style="83" customWidth="1"/>
    <col min="1031" max="1031" width="12" style="83" bestFit="1" customWidth="1"/>
    <col min="1032" max="1032" width="17.140625" style="83" customWidth="1"/>
    <col min="1033" max="1033" width="11.28515625" style="83" customWidth="1"/>
    <col min="1034" max="1040" width="12.5703125" style="83" bestFit="1" customWidth="1"/>
    <col min="1041" max="1041" width="12" style="83" bestFit="1" customWidth="1"/>
    <col min="1042" max="1043" width="12.7109375" style="83" bestFit="1" customWidth="1"/>
    <col min="1044" max="1044" width="14.28515625" style="83" customWidth="1"/>
    <col min="1045" max="1045" width="9.85546875" style="83" bestFit="1" customWidth="1"/>
    <col min="1046" max="1046" width="16.140625" style="83" customWidth="1"/>
    <col min="1047" max="1281" width="9.140625" style="83"/>
    <col min="1282" max="1282" width="18" style="83" customWidth="1"/>
    <col min="1283" max="1283" width="12.5703125" style="83" bestFit="1" customWidth="1"/>
    <col min="1284" max="1284" width="17.85546875" style="83" customWidth="1"/>
    <col min="1285" max="1285" width="16.140625" style="83" customWidth="1"/>
    <col min="1286" max="1286" width="14" style="83" customWidth="1"/>
    <col min="1287" max="1287" width="12" style="83" bestFit="1" customWidth="1"/>
    <col min="1288" max="1288" width="17.140625" style="83" customWidth="1"/>
    <col min="1289" max="1289" width="11.28515625" style="83" customWidth="1"/>
    <col min="1290" max="1296" width="12.5703125" style="83" bestFit="1" customWidth="1"/>
    <col min="1297" max="1297" width="12" style="83" bestFit="1" customWidth="1"/>
    <col min="1298" max="1299" width="12.7109375" style="83" bestFit="1" customWidth="1"/>
    <col min="1300" max="1300" width="14.28515625" style="83" customWidth="1"/>
    <col min="1301" max="1301" width="9.85546875" style="83" bestFit="1" customWidth="1"/>
    <col min="1302" max="1302" width="16.140625" style="83" customWidth="1"/>
    <col min="1303" max="1537" width="9.140625" style="83"/>
    <col min="1538" max="1538" width="18" style="83" customWidth="1"/>
    <col min="1539" max="1539" width="12.5703125" style="83" bestFit="1" customWidth="1"/>
    <col min="1540" max="1540" width="17.85546875" style="83" customWidth="1"/>
    <col min="1541" max="1541" width="16.140625" style="83" customWidth="1"/>
    <col min="1542" max="1542" width="14" style="83" customWidth="1"/>
    <col min="1543" max="1543" width="12" style="83" bestFit="1" customWidth="1"/>
    <col min="1544" max="1544" width="17.140625" style="83" customWidth="1"/>
    <col min="1545" max="1545" width="11.28515625" style="83" customWidth="1"/>
    <col min="1546" max="1552" width="12.5703125" style="83" bestFit="1" customWidth="1"/>
    <col min="1553" max="1553" width="12" style="83" bestFit="1" customWidth="1"/>
    <col min="1554" max="1555" width="12.7109375" style="83" bestFit="1" customWidth="1"/>
    <col min="1556" max="1556" width="14.28515625" style="83" customWidth="1"/>
    <col min="1557" max="1557" width="9.85546875" style="83" bestFit="1" customWidth="1"/>
    <col min="1558" max="1558" width="16.140625" style="83" customWidth="1"/>
    <col min="1559" max="1793" width="9.140625" style="83"/>
    <col min="1794" max="1794" width="18" style="83" customWidth="1"/>
    <col min="1795" max="1795" width="12.5703125" style="83" bestFit="1" customWidth="1"/>
    <col min="1796" max="1796" width="17.85546875" style="83" customWidth="1"/>
    <col min="1797" max="1797" width="16.140625" style="83" customWidth="1"/>
    <col min="1798" max="1798" width="14" style="83" customWidth="1"/>
    <col min="1799" max="1799" width="12" style="83" bestFit="1" customWidth="1"/>
    <col min="1800" max="1800" width="17.140625" style="83" customWidth="1"/>
    <col min="1801" max="1801" width="11.28515625" style="83" customWidth="1"/>
    <col min="1802" max="1808" width="12.5703125" style="83" bestFit="1" customWidth="1"/>
    <col min="1809" max="1809" width="12" style="83" bestFit="1" customWidth="1"/>
    <col min="1810" max="1811" width="12.7109375" style="83" bestFit="1" customWidth="1"/>
    <col min="1812" max="1812" width="14.28515625" style="83" customWidth="1"/>
    <col min="1813" max="1813" width="9.85546875" style="83" bestFit="1" customWidth="1"/>
    <col min="1814" max="1814" width="16.140625" style="83" customWidth="1"/>
    <col min="1815" max="2049" width="9.140625" style="83"/>
    <col min="2050" max="2050" width="18" style="83" customWidth="1"/>
    <col min="2051" max="2051" width="12.5703125" style="83" bestFit="1" customWidth="1"/>
    <col min="2052" max="2052" width="17.85546875" style="83" customWidth="1"/>
    <col min="2053" max="2053" width="16.140625" style="83" customWidth="1"/>
    <col min="2054" max="2054" width="14" style="83" customWidth="1"/>
    <col min="2055" max="2055" width="12" style="83" bestFit="1" customWidth="1"/>
    <col min="2056" max="2056" width="17.140625" style="83" customWidth="1"/>
    <col min="2057" max="2057" width="11.28515625" style="83" customWidth="1"/>
    <col min="2058" max="2064" width="12.5703125" style="83" bestFit="1" customWidth="1"/>
    <col min="2065" max="2065" width="12" style="83" bestFit="1" customWidth="1"/>
    <col min="2066" max="2067" width="12.7109375" style="83" bestFit="1" customWidth="1"/>
    <col min="2068" max="2068" width="14.28515625" style="83" customWidth="1"/>
    <col min="2069" max="2069" width="9.85546875" style="83" bestFit="1" customWidth="1"/>
    <col min="2070" max="2070" width="16.140625" style="83" customWidth="1"/>
    <col min="2071" max="2305" width="9.140625" style="83"/>
    <col min="2306" max="2306" width="18" style="83" customWidth="1"/>
    <col min="2307" max="2307" width="12.5703125" style="83" bestFit="1" customWidth="1"/>
    <col min="2308" max="2308" width="17.85546875" style="83" customWidth="1"/>
    <col min="2309" max="2309" width="16.140625" style="83" customWidth="1"/>
    <col min="2310" max="2310" width="14" style="83" customWidth="1"/>
    <col min="2311" max="2311" width="12" style="83" bestFit="1" customWidth="1"/>
    <col min="2312" max="2312" width="17.140625" style="83" customWidth="1"/>
    <col min="2313" max="2313" width="11.28515625" style="83" customWidth="1"/>
    <col min="2314" max="2320" width="12.5703125" style="83" bestFit="1" customWidth="1"/>
    <col min="2321" max="2321" width="12" style="83" bestFit="1" customWidth="1"/>
    <col min="2322" max="2323" width="12.7109375" style="83" bestFit="1" customWidth="1"/>
    <col min="2324" max="2324" width="14.28515625" style="83" customWidth="1"/>
    <col min="2325" max="2325" width="9.85546875" style="83" bestFit="1" customWidth="1"/>
    <col min="2326" max="2326" width="16.140625" style="83" customWidth="1"/>
    <col min="2327" max="2561" width="9.140625" style="83"/>
    <col min="2562" max="2562" width="18" style="83" customWidth="1"/>
    <col min="2563" max="2563" width="12.5703125" style="83" bestFit="1" customWidth="1"/>
    <col min="2564" max="2564" width="17.85546875" style="83" customWidth="1"/>
    <col min="2565" max="2565" width="16.140625" style="83" customWidth="1"/>
    <col min="2566" max="2566" width="14" style="83" customWidth="1"/>
    <col min="2567" max="2567" width="12" style="83" bestFit="1" customWidth="1"/>
    <col min="2568" max="2568" width="17.140625" style="83" customWidth="1"/>
    <col min="2569" max="2569" width="11.28515625" style="83" customWidth="1"/>
    <col min="2570" max="2576" width="12.5703125" style="83" bestFit="1" customWidth="1"/>
    <col min="2577" max="2577" width="12" style="83" bestFit="1" customWidth="1"/>
    <col min="2578" max="2579" width="12.7109375" style="83" bestFit="1" customWidth="1"/>
    <col min="2580" max="2580" width="14.28515625" style="83" customWidth="1"/>
    <col min="2581" max="2581" width="9.85546875" style="83" bestFit="1" customWidth="1"/>
    <col min="2582" max="2582" width="16.140625" style="83" customWidth="1"/>
    <col min="2583" max="2817" width="9.140625" style="83"/>
    <col min="2818" max="2818" width="18" style="83" customWidth="1"/>
    <col min="2819" max="2819" width="12.5703125" style="83" bestFit="1" customWidth="1"/>
    <col min="2820" max="2820" width="17.85546875" style="83" customWidth="1"/>
    <col min="2821" max="2821" width="16.140625" style="83" customWidth="1"/>
    <col min="2822" max="2822" width="14" style="83" customWidth="1"/>
    <col min="2823" max="2823" width="12" style="83" bestFit="1" customWidth="1"/>
    <col min="2824" max="2824" width="17.140625" style="83" customWidth="1"/>
    <col min="2825" max="2825" width="11.28515625" style="83" customWidth="1"/>
    <col min="2826" max="2832" width="12.5703125" style="83" bestFit="1" customWidth="1"/>
    <col min="2833" max="2833" width="12" style="83" bestFit="1" customWidth="1"/>
    <col min="2834" max="2835" width="12.7109375" style="83" bestFit="1" customWidth="1"/>
    <col min="2836" max="2836" width="14.28515625" style="83" customWidth="1"/>
    <col min="2837" max="2837" width="9.85546875" style="83" bestFit="1" customWidth="1"/>
    <col min="2838" max="2838" width="16.140625" style="83" customWidth="1"/>
    <col min="2839" max="3073" width="9.140625" style="83"/>
    <col min="3074" max="3074" width="18" style="83" customWidth="1"/>
    <col min="3075" max="3075" width="12.5703125" style="83" bestFit="1" customWidth="1"/>
    <col min="3076" max="3076" width="17.85546875" style="83" customWidth="1"/>
    <col min="3077" max="3077" width="16.140625" style="83" customWidth="1"/>
    <col min="3078" max="3078" width="14" style="83" customWidth="1"/>
    <col min="3079" max="3079" width="12" style="83" bestFit="1" customWidth="1"/>
    <col min="3080" max="3080" width="17.140625" style="83" customWidth="1"/>
    <col min="3081" max="3081" width="11.28515625" style="83" customWidth="1"/>
    <col min="3082" max="3088" width="12.5703125" style="83" bestFit="1" customWidth="1"/>
    <col min="3089" max="3089" width="12" style="83" bestFit="1" customWidth="1"/>
    <col min="3090" max="3091" width="12.7109375" style="83" bestFit="1" customWidth="1"/>
    <col min="3092" max="3092" width="14.28515625" style="83" customWidth="1"/>
    <col min="3093" max="3093" width="9.85546875" style="83" bestFit="1" customWidth="1"/>
    <col min="3094" max="3094" width="16.140625" style="83" customWidth="1"/>
    <col min="3095" max="3329" width="9.140625" style="83"/>
    <col min="3330" max="3330" width="18" style="83" customWidth="1"/>
    <col min="3331" max="3331" width="12.5703125" style="83" bestFit="1" customWidth="1"/>
    <col min="3332" max="3332" width="17.85546875" style="83" customWidth="1"/>
    <col min="3333" max="3333" width="16.140625" style="83" customWidth="1"/>
    <col min="3334" max="3334" width="14" style="83" customWidth="1"/>
    <col min="3335" max="3335" width="12" style="83" bestFit="1" customWidth="1"/>
    <col min="3336" max="3336" width="17.140625" style="83" customWidth="1"/>
    <col min="3337" max="3337" width="11.28515625" style="83" customWidth="1"/>
    <col min="3338" max="3344" width="12.5703125" style="83" bestFit="1" customWidth="1"/>
    <col min="3345" max="3345" width="12" style="83" bestFit="1" customWidth="1"/>
    <col min="3346" max="3347" width="12.7109375" style="83" bestFit="1" customWidth="1"/>
    <col min="3348" max="3348" width="14.28515625" style="83" customWidth="1"/>
    <col min="3349" max="3349" width="9.85546875" style="83" bestFit="1" customWidth="1"/>
    <col min="3350" max="3350" width="16.140625" style="83" customWidth="1"/>
    <col min="3351" max="3585" width="9.140625" style="83"/>
    <col min="3586" max="3586" width="18" style="83" customWidth="1"/>
    <col min="3587" max="3587" width="12.5703125" style="83" bestFit="1" customWidth="1"/>
    <col min="3588" max="3588" width="17.85546875" style="83" customWidth="1"/>
    <col min="3589" max="3589" width="16.140625" style="83" customWidth="1"/>
    <col min="3590" max="3590" width="14" style="83" customWidth="1"/>
    <col min="3591" max="3591" width="12" style="83" bestFit="1" customWidth="1"/>
    <col min="3592" max="3592" width="17.140625" style="83" customWidth="1"/>
    <col min="3593" max="3593" width="11.28515625" style="83" customWidth="1"/>
    <col min="3594" max="3600" width="12.5703125" style="83" bestFit="1" customWidth="1"/>
    <col min="3601" max="3601" width="12" style="83" bestFit="1" customWidth="1"/>
    <col min="3602" max="3603" width="12.7109375" style="83" bestFit="1" customWidth="1"/>
    <col min="3604" max="3604" width="14.28515625" style="83" customWidth="1"/>
    <col min="3605" max="3605" width="9.85546875" style="83" bestFit="1" customWidth="1"/>
    <col min="3606" max="3606" width="16.140625" style="83" customWidth="1"/>
    <col min="3607" max="3841" width="9.140625" style="83"/>
    <col min="3842" max="3842" width="18" style="83" customWidth="1"/>
    <col min="3843" max="3843" width="12.5703125" style="83" bestFit="1" customWidth="1"/>
    <col min="3844" max="3844" width="17.85546875" style="83" customWidth="1"/>
    <col min="3845" max="3845" width="16.140625" style="83" customWidth="1"/>
    <col min="3846" max="3846" width="14" style="83" customWidth="1"/>
    <col min="3847" max="3847" width="12" style="83" bestFit="1" customWidth="1"/>
    <col min="3848" max="3848" width="17.140625" style="83" customWidth="1"/>
    <col min="3849" max="3849" width="11.28515625" style="83" customWidth="1"/>
    <col min="3850" max="3856" width="12.5703125" style="83" bestFit="1" customWidth="1"/>
    <col min="3857" max="3857" width="12" style="83" bestFit="1" customWidth="1"/>
    <col min="3858" max="3859" width="12.7109375" style="83" bestFit="1" customWidth="1"/>
    <col min="3860" max="3860" width="14.28515625" style="83" customWidth="1"/>
    <col min="3861" max="3861" width="9.85546875" style="83" bestFit="1" customWidth="1"/>
    <col min="3862" max="3862" width="16.140625" style="83" customWidth="1"/>
    <col min="3863" max="4097" width="9.140625" style="83"/>
    <col min="4098" max="4098" width="18" style="83" customWidth="1"/>
    <col min="4099" max="4099" width="12.5703125" style="83" bestFit="1" customWidth="1"/>
    <col min="4100" max="4100" width="17.85546875" style="83" customWidth="1"/>
    <col min="4101" max="4101" width="16.140625" style="83" customWidth="1"/>
    <col min="4102" max="4102" width="14" style="83" customWidth="1"/>
    <col min="4103" max="4103" width="12" style="83" bestFit="1" customWidth="1"/>
    <col min="4104" max="4104" width="17.140625" style="83" customWidth="1"/>
    <col min="4105" max="4105" width="11.28515625" style="83" customWidth="1"/>
    <col min="4106" max="4112" width="12.5703125" style="83" bestFit="1" customWidth="1"/>
    <col min="4113" max="4113" width="12" style="83" bestFit="1" customWidth="1"/>
    <col min="4114" max="4115" width="12.7109375" style="83" bestFit="1" customWidth="1"/>
    <col min="4116" max="4116" width="14.28515625" style="83" customWidth="1"/>
    <col min="4117" max="4117" width="9.85546875" style="83" bestFit="1" customWidth="1"/>
    <col min="4118" max="4118" width="16.140625" style="83" customWidth="1"/>
    <col min="4119" max="4353" width="9.140625" style="83"/>
    <col min="4354" max="4354" width="18" style="83" customWidth="1"/>
    <col min="4355" max="4355" width="12.5703125" style="83" bestFit="1" customWidth="1"/>
    <col min="4356" max="4356" width="17.85546875" style="83" customWidth="1"/>
    <col min="4357" max="4357" width="16.140625" style="83" customWidth="1"/>
    <col min="4358" max="4358" width="14" style="83" customWidth="1"/>
    <col min="4359" max="4359" width="12" style="83" bestFit="1" customWidth="1"/>
    <col min="4360" max="4360" width="17.140625" style="83" customWidth="1"/>
    <col min="4361" max="4361" width="11.28515625" style="83" customWidth="1"/>
    <col min="4362" max="4368" width="12.5703125" style="83" bestFit="1" customWidth="1"/>
    <col min="4369" max="4369" width="12" style="83" bestFit="1" customWidth="1"/>
    <col min="4370" max="4371" width="12.7109375" style="83" bestFit="1" customWidth="1"/>
    <col min="4372" max="4372" width="14.28515625" style="83" customWidth="1"/>
    <col min="4373" max="4373" width="9.85546875" style="83" bestFit="1" customWidth="1"/>
    <col min="4374" max="4374" width="16.140625" style="83" customWidth="1"/>
    <col min="4375" max="4609" width="9.140625" style="83"/>
    <col min="4610" max="4610" width="18" style="83" customWidth="1"/>
    <col min="4611" max="4611" width="12.5703125" style="83" bestFit="1" customWidth="1"/>
    <col min="4612" max="4612" width="17.85546875" style="83" customWidth="1"/>
    <col min="4613" max="4613" width="16.140625" style="83" customWidth="1"/>
    <col min="4614" max="4614" width="14" style="83" customWidth="1"/>
    <col min="4615" max="4615" width="12" style="83" bestFit="1" customWidth="1"/>
    <col min="4616" max="4616" width="17.140625" style="83" customWidth="1"/>
    <col min="4617" max="4617" width="11.28515625" style="83" customWidth="1"/>
    <col min="4618" max="4624" width="12.5703125" style="83" bestFit="1" customWidth="1"/>
    <col min="4625" max="4625" width="12" style="83" bestFit="1" customWidth="1"/>
    <col min="4626" max="4627" width="12.7109375" style="83" bestFit="1" customWidth="1"/>
    <col min="4628" max="4628" width="14.28515625" style="83" customWidth="1"/>
    <col min="4629" max="4629" width="9.85546875" style="83" bestFit="1" customWidth="1"/>
    <col min="4630" max="4630" width="16.140625" style="83" customWidth="1"/>
    <col min="4631" max="4865" width="9.140625" style="83"/>
    <col min="4866" max="4866" width="18" style="83" customWidth="1"/>
    <col min="4867" max="4867" width="12.5703125" style="83" bestFit="1" customWidth="1"/>
    <col min="4868" max="4868" width="17.85546875" style="83" customWidth="1"/>
    <col min="4869" max="4869" width="16.140625" style="83" customWidth="1"/>
    <col min="4870" max="4870" width="14" style="83" customWidth="1"/>
    <col min="4871" max="4871" width="12" style="83" bestFit="1" customWidth="1"/>
    <col min="4872" max="4872" width="17.140625" style="83" customWidth="1"/>
    <col min="4873" max="4873" width="11.28515625" style="83" customWidth="1"/>
    <col min="4874" max="4880" width="12.5703125" style="83" bestFit="1" customWidth="1"/>
    <col min="4881" max="4881" width="12" style="83" bestFit="1" customWidth="1"/>
    <col min="4882" max="4883" width="12.7109375" style="83" bestFit="1" customWidth="1"/>
    <col min="4884" max="4884" width="14.28515625" style="83" customWidth="1"/>
    <col min="4885" max="4885" width="9.85546875" style="83" bestFit="1" customWidth="1"/>
    <col min="4886" max="4886" width="16.140625" style="83" customWidth="1"/>
    <col min="4887" max="5121" width="9.140625" style="83"/>
    <col min="5122" max="5122" width="18" style="83" customWidth="1"/>
    <col min="5123" max="5123" width="12.5703125" style="83" bestFit="1" customWidth="1"/>
    <col min="5124" max="5124" width="17.85546875" style="83" customWidth="1"/>
    <col min="5125" max="5125" width="16.140625" style="83" customWidth="1"/>
    <col min="5126" max="5126" width="14" style="83" customWidth="1"/>
    <col min="5127" max="5127" width="12" style="83" bestFit="1" customWidth="1"/>
    <col min="5128" max="5128" width="17.140625" style="83" customWidth="1"/>
    <col min="5129" max="5129" width="11.28515625" style="83" customWidth="1"/>
    <col min="5130" max="5136" width="12.5703125" style="83" bestFit="1" customWidth="1"/>
    <col min="5137" max="5137" width="12" style="83" bestFit="1" customWidth="1"/>
    <col min="5138" max="5139" width="12.7109375" style="83" bestFit="1" customWidth="1"/>
    <col min="5140" max="5140" width="14.28515625" style="83" customWidth="1"/>
    <col min="5141" max="5141" width="9.85546875" style="83" bestFit="1" customWidth="1"/>
    <col min="5142" max="5142" width="16.140625" style="83" customWidth="1"/>
    <col min="5143" max="5377" width="9.140625" style="83"/>
    <col min="5378" max="5378" width="18" style="83" customWidth="1"/>
    <col min="5379" max="5379" width="12.5703125" style="83" bestFit="1" customWidth="1"/>
    <col min="5380" max="5380" width="17.85546875" style="83" customWidth="1"/>
    <col min="5381" max="5381" width="16.140625" style="83" customWidth="1"/>
    <col min="5382" max="5382" width="14" style="83" customWidth="1"/>
    <col min="5383" max="5383" width="12" style="83" bestFit="1" customWidth="1"/>
    <col min="5384" max="5384" width="17.140625" style="83" customWidth="1"/>
    <col min="5385" max="5385" width="11.28515625" style="83" customWidth="1"/>
    <col min="5386" max="5392" width="12.5703125" style="83" bestFit="1" customWidth="1"/>
    <col min="5393" max="5393" width="12" style="83" bestFit="1" customWidth="1"/>
    <col min="5394" max="5395" width="12.7109375" style="83" bestFit="1" customWidth="1"/>
    <col min="5396" max="5396" width="14.28515625" style="83" customWidth="1"/>
    <col min="5397" max="5397" width="9.85546875" style="83" bestFit="1" customWidth="1"/>
    <col min="5398" max="5398" width="16.140625" style="83" customWidth="1"/>
    <col min="5399" max="5633" width="9.140625" style="83"/>
    <col min="5634" max="5634" width="18" style="83" customWidth="1"/>
    <col min="5635" max="5635" width="12.5703125" style="83" bestFit="1" customWidth="1"/>
    <col min="5636" max="5636" width="17.85546875" style="83" customWidth="1"/>
    <col min="5637" max="5637" width="16.140625" style="83" customWidth="1"/>
    <col min="5638" max="5638" width="14" style="83" customWidth="1"/>
    <col min="5639" max="5639" width="12" style="83" bestFit="1" customWidth="1"/>
    <col min="5640" max="5640" width="17.140625" style="83" customWidth="1"/>
    <col min="5641" max="5641" width="11.28515625" style="83" customWidth="1"/>
    <col min="5642" max="5648" width="12.5703125" style="83" bestFit="1" customWidth="1"/>
    <col min="5649" max="5649" width="12" style="83" bestFit="1" customWidth="1"/>
    <col min="5650" max="5651" width="12.7109375" style="83" bestFit="1" customWidth="1"/>
    <col min="5652" max="5652" width="14.28515625" style="83" customWidth="1"/>
    <col min="5653" max="5653" width="9.85546875" style="83" bestFit="1" customWidth="1"/>
    <col min="5654" max="5654" width="16.140625" style="83" customWidth="1"/>
    <col min="5655" max="5889" width="9.140625" style="83"/>
    <col min="5890" max="5890" width="18" style="83" customWidth="1"/>
    <col min="5891" max="5891" width="12.5703125" style="83" bestFit="1" customWidth="1"/>
    <col min="5892" max="5892" width="17.85546875" style="83" customWidth="1"/>
    <col min="5893" max="5893" width="16.140625" style="83" customWidth="1"/>
    <col min="5894" max="5894" width="14" style="83" customWidth="1"/>
    <col min="5895" max="5895" width="12" style="83" bestFit="1" customWidth="1"/>
    <col min="5896" max="5896" width="17.140625" style="83" customWidth="1"/>
    <col min="5897" max="5897" width="11.28515625" style="83" customWidth="1"/>
    <col min="5898" max="5904" width="12.5703125" style="83" bestFit="1" customWidth="1"/>
    <col min="5905" max="5905" width="12" style="83" bestFit="1" customWidth="1"/>
    <col min="5906" max="5907" width="12.7109375" style="83" bestFit="1" customWidth="1"/>
    <col min="5908" max="5908" width="14.28515625" style="83" customWidth="1"/>
    <col min="5909" max="5909" width="9.85546875" style="83" bestFit="1" customWidth="1"/>
    <col min="5910" max="5910" width="16.140625" style="83" customWidth="1"/>
    <col min="5911" max="6145" width="9.140625" style="83"/>
    <col min="6146" max="6146" width="18" style="83" customWidth="1"/>
    <col min="6147" max="6147" width="12.5703125" style="83" bestFit="1" customWidth="1"/>
    <col min="6148" max="6148" width="17.85546875" style="83" customWidth="1"/>
    <col min="6149" max="6149" width="16.140625" style="83" customWidth="1"/>
    <col min="6150" max="6150" width="14" style="83" customWidth="1"/>
    <col min="6151" max="6151" width="12" style="83" bestFit="1" customWidth="1"/>
    <col min="6152" max="6152" width="17.140625" style="83" customWidth="1"/>
    <col min="6153" max="6153" width="11.28515625" style="83" customWidth="1"/>
    <col min="6154" max="6160" width="12.5703125" style="83" bestFit="1" customWidth="1"/>
    <col min="6161" max="6161" width="12" style="83" bestFit="1" customWidth="1"/>
    <col min="6162" max="6163" width="12.7109375" style="83" bestFit="1" customWidth="1"/>
    <col min="6164" max="6164" width="14.28515625" style="83" customWidth="1"/>
    <col min="6165" max="6165" width="9.85546875" style="83" bestFit="1" customWidth="1"/>
    <col min="6166" max="6166" width="16.140625" style="83" customWidth="1"/>
    <col min="6167" max="6401" width="9.140625" style="83"/>
    <col min="6402" max="6402" width="18" style="83" customWidth="1"/>
    <col min="6403" max="6403" width="12.5703125" style="83" bestFit="1" customWidth="1"/>
    <col min="6404" max="6404" width="17.85546875" style="83" customWidth="1"/>
    <col min="6405" max="6405" width="16.140625" style="83" customWidth="1"/>
    <col min="6406" max="6406" width="14" style="83" customWidth="1"/>
    <col min="6407" max="6407" width="12" style="83" bestFit="1" customWidth="1"/>
    <col min="6408" max="6408" width="17.140625" style="83" customWidth="1"/>
    <col min="6409" max="6409" width="11.28515625" style="83" customWidth="1"/>
    <col min="6410" max="6416" width="12.5703125" style="83" bestFit="1" customWidth="1"/>
    <col min="6417" max="6417" width="12" style="83" bestFit="1" customWidth="1"/>
    <col min="6418" max="6419" width="12.7109375" style="83" bestFit="1" customWidth="1"/>
    <col min="6420" max="6420" width="14.28515625" style="83" customWidth="1"/>
    <col min="6421" max="6421" width="9.85546875" style="83" bestFit="1" customWidth="1"/>
    <col min="6422" max="6422" width="16.140625" style="83" customWidth="1"/>
    <col min="6423" max="6657" width="9.140625" style="83"/>
    <col min="6658" max="6658" width="18" style="83" customWidth="1"/>
    <col min="6659" max="6659" width="12.5703125" style="83" bestFit="1" customWidth="1"/>
    <col min="6660" max="6660" width="17.85546875" style="83" customWidth="1"/>
    <col min="6661" max="6661" width="16.140625" style="83" customWidth="1"/>
    <col min="6662" max="6662" width="14" style="83" customWidth="1"/>
    <col min="6663" max="6663" width="12" style="83" bestFit="1" customWidth="1"/>
    <col min="6664" max="6664" width="17.140625" style="83" customWidth="1"/>
    <col min="6665" max="6665" width="11.28515625" style="83" customWidth="1"/>
    <col min="6666" max="6672" width="12.5703125" style="83" bestFit="1" customWidth="1"/>
    <col min="6673" max="6673" width="12" style="83" bestFit="1" customWidth="1"/>
    <col min="6674" max="6675" width="12.7109375" style="83" bestFit="1" customWidth="1"/>
    <col min="6676" max="6676" width="14.28515625" style="83" customWidth="1"/>
    <col min="6677" max="6677" width="9.85546875" style="83" bestFit="1" customWidth="1"/>
    <col min="6678" max="6678" width="16.140625" style="83" customWidth="1"/>
    <col min="6679" max="6913" width="9.140625" style="83"/>
    <col min="6914" max="6914" width="18" style="83" customWidth="1"/>
    <col min="6915" max="6915" width="12.5703125" style="83" bestFit="1" customWidth="1"/>
    <col min="6916" max="6916" width="17.85546875" style="83" customWidth="1"/>
    <col min="6917" max="6917" width="16.140625" style="83" customWidth="1"/>
    <col min="6918" max="6918" width="14" style="83" customWidth="1"/>
    <col min="6919" max="6919" width="12" style="83" bestFit="1" customWidth="1"/>
    <col min="6920" max="6920" width="17.140625" style="83" customWidth="1"/>
    <col min="6921" max="6921" width="11.28515625" style="83" customWidth="1"/>
    <col min="6922" max="6928" width="12.5703125" style="83" bestFit="1" customWidth="1"/>
    <col min="6929" max="6929" width="12" style="83" bestFit="1" customWidth="1"/>
    <col min="6930" max="6931" width="12.7109375" style="83" bestFit="1" customWidth="1"/>
    <col min="6932" max="6932" width="14.28515625" style="83" customWidth="1"/>
    <col min="6933" max="6933" width="9.85546875" style="83" bestFit="1" customWidth="1"/>
    <col min="6934" max="6934" width="16.140625" style="83" customWidth="1"/>
    <col min="6935" max="7169" width="9.140625" style="83"/>
    <col min="7170" max="7170" width="18" style="83" customWidth="1"/>
    <col min="7171" max="7171" width="12.5703125" style="83" bestFit="1" customWidth="1"/>
    <col min="7172" max="7172" width="17.85546875" style="83" customWidth="1"/>
    <col min="7173" max="7173" width="16.140625" style="83" customWidth="1"/>
    <col min="7174" max="7174" width="14" style="83" customWidth="1"/>
    <col min="7175" max="7175" width="12" style="83" bestFit="1" customWidth="1"/>
    <col min="7176" max="7176" width="17.140625" style="83" customWidth="1"/>
    <col min="7177" max="7177" width="11.28515625" style="83" customWidth="1"/>
    <col min="7178" max="7184" width="12.5703125" style="83" bestFit="1" customWidth="1"/>
    <col min="7185" max="7185" width="12" style="83" bestFit="1" customWidth="1"/>
    <col min="7186" max="7187" width="12.7109375" style="83" bestFit="1" customWidth="1"/>
    <col min="7188" max="7188" width="14.28515625" style="83" customWidth="1"/>
    <col min="7189" max="7189" width="9.85546875" style="83" bestFit="1" customWidth="1"/>
    <col min="7190" max="7190" width="16.140625" style="83" customWidth="1"/>
    <col min="7191" max="7425" width="9.140625" style="83"/>
    <col min="7426" max="7426" width="18" style="83" customWidth="1"/>
    <col min="7427" max="7427" width="12.5703125" style="83" bestFit="1" customWidth="1"/>
    <col min="7428" max="7428" width="17.85546875" style="83" customWidth="1"/>
    <col min="7429" max="7429" width="16.140625" style="83" customWidth="1"/>
    <col min="7430" max="7430" width="14" style="83" customWidth="1"/>
    <col min="7431" max="7431" width="12" style="83" bestFit="1" customWidth="1"/>
    <col min="7432" max="7432" width="17.140625" style="83" customWidth="1"/>
    <col min="7433" max="7433" width="11.28515625" style="83" customWidth="1"/>
    <col min="7434" max="7440" width="12.5703125" style="83" bestFit="1" customWidth="1"/>
    <col min="7441" max="7441" width="12" style="83" bestFit="1" customWidth="1"/>
    <col min="7442" max="7443" width="12.7109375" style="83" bestFit="1" customWidth="1"/>
    <col min="7444" max="7444" width="14.28515625" style="83" customWidth="1"/>
    <col min="7445" max="7445" width="9.85546875" style="83" bestFit="1" customWidth="1"/>
    <col min="7446" max="7446" width="16.140625" style="83" customWidth="1"/>
    <col min="7447" max="7681" width="9.140625" style="83"/>
    <col min="7682" max="7682" width="18" style="83" customWidth="1"/>
    <col min="7683" max="7683" width="12.5703125" style="83" bestFit="1" customWidth="1"/>
    <col min="7684" max="7684" width="17.85546875" style="83" customWidth="1"/>
    <col min="7685" max="7685" width="16.140625" style="83" customWidth="1"/>
    <col min="7686" max="7686" width="14" style="83" customWidth="1"/>
    <col min="7687" max="7687" width="12" style="83" bestFit="1" customWidth="1"/>
    <col min="7688" max="7688" width="17.140625" style="83" customWidth="1"/>
    <col min="7689" max="7689" width="11.28515625" style="83" customWidth="1"/>
    <col min="7690" max="7696" width="12.5703125" style="83" bestFit="1" customWidth="1"/>
    <col min="7697" max="7697" width="12" style="83" bestFit="1" customWidth="1"/>
    <col min="7698" max="7699" width="12.7109375" style="83" bestFit="1" customWidth="1"/>
    <col min="7700" max="7700" width="14.28515625" style="83" customWidth="1"/>
    <col min="7701" max="7701" width="9.85546875" style="83" bestFit="1" customWidth="1"/>
    <col min="7702" max="7702" width="16.140625" style="83" customWidth="1"/>
    <col min="7703" max="7937" width="9.140625" style="83"/>
    <col min="7938" max="7938" width="18" style="83" customWidth="1"/>
    <col min="7939" max="7939" width="12.5703125" style="83" bestFit="1" customWidth="1"/>
    <col min="7940" max="7940" width="17.85546875" style="83" customWidth="1"/>
    <col min="7941" max="7941" width="16.140625" style="83" customWidth="1"/>
    <col min="7942" max="7942" width="14" style="83" customWidth="1"/>
    <col min="7943" max="7943" width="12" style="83" bestFit="1" customWidth="1"/>
    <col min="7944" max="7944" width="17.140625" style="83" customWidth="1"/>
    <col min="7945" max="7945" width="11.28515625" style="83" customWidth="1"/>
    <col min="7946" max="7952" width="12.5703125" style="83" bestFit="1" customWidth="1"/>
    <col min="7953" max="7953" width="12" style="83" bestFit="1" customWidth="1"/>
    <col min="7954" max="7955" width="12.7109375" style="83" bestFit="1" customWidth="1"/>
    <col min="7956" max="7956" width="14.28515625" style="83" customWidth="1"/>
    <col min="7957" max="7957" width="9.85546875" style="83" bestFit="1" customWidth="1"/>
    <col min="7958" max="7958" width="16.140625" style="83" customWidth="1"/>
    <col min="7959" max="8193" width="9.140625" style="83"/>
    <col min="8194" max="8194" width="18" style="83" customWidth="1"/>
    <col min="8195" max="8195" width="12.5703125" style="83" bestFit="1" customWidth="1"/>
    <col min="8196" max="8196" width="17.85546875" style="83" customWidth="1"/>
    <col min="8197" max="8197" width="16.140625" style="83" customWidth="1"/>
    <col min="8198" max="8198" width="14" style="83" customWidth="1"/>
    <col min="8199" max="8199" width="12" style="83" bestFit="1" customWidth="1"/>
    <col min="8200" max="8200" width="17.140625" style="83" customWidth="1"/>
    <col min="8201" max="8201" width="11.28515625" style="83" customWidth="1"/>
    <col min="8202" max="8208" width="12.5703125" style="83" bestFit="1" customWidth="1"/>
    <col min="8209" max="8209" width="12" style="83" bestFit="1" customWidth="1"/>
    <col min="8210" max="8211" width="12.7109375" style="83" bestFit="1" customWidth="1"/>
    <col min="8212" max="8212" width="14.28515625" style="83" customWidth="1"/>
    <col min="8213" max="8213" width="9.85546875" style="83" bestFit="1" customWidth="1"/>
    <col min="8214" max="8214" width="16.140625" style="83" customWidth="1"/>
    <col min="8215" max="8449" width="9.140625" style="83"/>
    <col min="8450" max="8450" width="18" style="83" customWidth="1"/>
    <col min="8451" max="8451" width="12.5703125" style="83" bestFit="1" customWidth="1"/>
    <col min="8452" max="8452" width="17.85546875" style="83" customWidth="1"/>
    <col min="8453" max="8453" width="16.140625" style="83" customWidth="1"/>
    <col min="8454" max="8454" width="14" style="83" customWidth="1"/>
    <col min="8455" max="8455" width="12" style="83" bestFit="1" customWidth="1"/>
    <col min="8456" max="8456" width="17.140625" style="83" customWidth="1"/>
    <col min="8457" max="8457" width="11.28515625" style="83" customWidth="1"/>
    <col min="8458" max="8464" width="12.5703125" style="83" bestFit="1" customWidth="1"/>
    <col min="8465" max="8465" width="12" style="83" bestFit="1" customWidth="1"/>
    <col min="8466" max="8467" width="12.7109375" style="83" bestFit="1" customWidth="1"/>
    <col min="8468" max="8468" width="14.28515625" style="83" customWidth="1"/>
    <col min="8469" max="8469" width="9.85546875" style="83" bestFit="1" customWidth="1"/>
    <col min="8470" max="8470" width="16.140625" style="83" customWidth="1"/>
    <col min="8471" max="8705" width="9.140625" style="83"/>
    <col min="8706" max="8706" width="18" style="83" customWidth="1"/>
    <col min="8707" max="8707" width="12.5703125" style="83" bestFit="1" customWidth="1"/>
    <col min="8708" max="8708" width="17.85546875" style="83" customWidth="1"/>
    <col min="8709" max="8709" width="16.140625" style="83" customWidth="1"/>
    <col min="8710" max="8710" width="14" style="83" customWidth="1"/>
    <col min="8711" max="8711" width="12" style="83" bestFit="1" customWidth="1"/>
    <col min="8712" max="8712" width="17.140625" style="83" customWidth="1"/>
    <col min="8713" max="8713" width="11.28515625" style="83" customWidth="1"/>
    <col min="8714" max="8720" width="12.5703125" style="83" bestFit="1" customWidth="1"/>
    <col min="8721" max="8721" width="12" style="83" bestFit="1" customWidth="1"/>
    <col min="8722" max="8723" width="12.7109375" style="83" bestFit="1" customWidth="1"/>
    <col min="8724" max="8724" width="14.28515625" style="83" customWidth="1"/>
    <col min="8725" max="8725" width="9.85546875" style="83" bestFit="1" customWidth="1"/>
    <col min="8726" max="8726" width="16.140625" style="83" customWidth="1"/>
    <col min="8727" max="8961" width="9.140625" style="83"/>
    <col min="8962" max="8962" width="18" style="83" customWidth="1"/>
    <col min="8963" max="8963" width="12.5703125" style="83" bestFit="1" customWidth="1"/>
    <col min="8964" max="8964" width="17.85546875" style="83" customWidth="1"/>
    <col min="8965" max="8965" width="16.140625" style="83" customWidth="1"/>
    <col min="8966" max="8966" width="14" style="83" customWidth="1"/>
    <col min="8967" max="8967" width="12" style="83" bestFit="1" customWidth="1"/>
    <col min="8968" max="8968" width="17.140625" style="83" customWidth="1"/>
    <col min="8969" max="8969" width="11.28515625" style="83" customWidth="1"/>
    <col min="8970" max="8976" width="12.5703125" style="83" bestFit="1" customWidth="1"/>
    <col min="8977" max="8977" width="12" style="83" bestFit="1" customWidth="1"/>
    <col min="8978" max="8979" width="12.7109375" style="83" bestFit="1" customWidth="1"/>
    <col min="8980" max="8980" width="14.28515625" style="83" customWidth="1"/>
    <col min="8981" max="8981" width="9.85546875" style="83" bestFit="1" customWidth="1"/>
    <col min="8982" max="8982" width="16.140625" style="83" customWidth="1"/>
    <col min="8983" max="9217" width="9.140625" style="83"/>
    <col min="9218" max="9218" width="18" style="83" customWidth="1"/>
    <col min="9219" max="9219" width="12.5703125" style="83" bestFit="1" customWidth="1"/>
    <col min="9220" max="9220" width="17.85546875" style="83" customWidth="1"/>
    <col min="9221" max="9221" width="16.140625" style="83" customWidth="1"/>
    <col min="9222" max="9222" width="14" style="83" customWidth="1"/>
    <col min="9223" max="9223" width="12" style="83" bestFit="1" customWidth="1"/>
    <col min="9224" max="9224" width="17.140625" style="83" customWidth="1"/>
    <col min="9225" max="9225" width="11.28515625" style="83" customWidth="1"/>
    <col min="9226" max="9232" width="12.5703125" style="83" bestFit="1" customWidth="1"/>
    <col min="9233" max="9233" width="12" style="83" bestFit="1" customWidth="1"/>
    <col min="9234" max="9235" width="12.7109375" style="83" bestFit="1" customWidth="1"/>
    <col min="9236" max="9236" width="14.28515625" style="83" customWidth="1"/>
    <col min="9237" max="9237" width="9.85546875" style="83" bestFit="1" customWidth="1"/>
    <col min="9238" max="9238" width="16.140625" style="83" customWidth="1"/>
    <col min="9239" max="9473" width="9.140625" style="83"/>
    <col min="9474" max="9474" width="18" style="83" customWidth="1"/>
    <col min="9475" max="9475" width="12.5703125" style="83" bestFit="1" customWidth="1"/>
    <col min="9476" max="9476" width="17.85546875" style="83" customWidth="1"/>
    <col min="9477" max="9477" width="16.140625" style="83" customWidth="1"/>
    <col min="9478" max="9478" width="14" style="83" customWidth="1"/>
    <col min="9479" max="9479" width="12" style="83" bestFit="1" customWidth="1"/>
    <col min="9480" max="9480" width="17.140625" style="83" customWidth="1"/>
    <col min="9481" max="9481" width="11.28515625" style="83" customWidth="1"/>
    <col min="9482" max="9488" width="12.5703125" style="83" bestFit="1" customWidth="1"/>
    <col min="9489" max="9489" width="12" style="83" bestFit="1" customWidth="1"/>
    <col min="9490" max="9491" width="12.7109375" style="83" bestFit="1" customWidth="1"/>
    <col min="9492" max="9492" width="14.28515625" style="83" customWidth="1"/>
    <col min="9493" max="9493" width="9.85546875" style="83" bestFit="1" customWidth="1"/>
    <col min="9494" max="9494" width="16.140625" style="83" customWidth="1"/>
    <col min="9495" max="9729" width="9.140625" style="83"/>
    <col min="9730" max="9730" width="18" style="83" customWidth="1"/>
    <col min="9731" max="9731" width="12.5703125" style="83" bestFit="1" customWidth="1"/>
    <col min="9732" max="9732" width="17.85546875" style="83" customWidth="1"/>
    <col min="9733" max="9733" width="16.140625" style="83" customWidth="1"/>
    <col min="9734" max="9734" width="14" style="83" customWidth="1"/>
    <col min="9735" max="9735" width="12" style="83" bestFit="1" customWidth="1"/>
    <col min="9736" max="9736" width="17.140625" style="83" customWidth="1"/>
    <col min="9737" max="9737" width="11.28515625" style="83" customWidth="1"/>
    <col min="9738" max="9744" width="12.5703125" style="83" bestFit="1" customWidth="1"/>
    <col min="9745" max="9745" width="12" style="83" bestFit="1" customWidth="1"/>
    <col min="9746" max="9747" width="12.7109375" style="83" bestFit="1" customWidth="1"/>
    <col min="9748" max="9748" width="14.28515625" style="83" customWidth="1"/>
    <col min="9749" max="9749" width="9.85546875" style="83" bestFit="1" customWidth="1"/>
    <col min="9750" max="9750" width="16.140625" style="83" customWidth="1"/>
    <col min="9751" max="9985" width="9.140625" style="83"/>
    <col min="9986" max="9986" width="18" style="83" customWidth="1"/>
    <col min="9987" max="9987" width="12.5703125" style="83" bestFit="1" customWidth="1"/>
    <col min="9988" max="9988" width="17.85546875" style="83" customWidth="1"/>
    <col min="9989" max="9989" width="16.140625" style="83" customWidth="1"/>
    <col min="9990" max="9990" width="14" style="83" customWidth="1"/>
    <col min="9991" max="9991" width="12" style="83" bestFit="1" customWidth="1"/>
    <col min="9992" max="9992" width="17.140625" style="83" customWidth="1"/>
    <col min="9993" max="9993" width="11.28515625" style="83" customWidth="1"/>
    <col min="9994" max="10000" width="12.5703125" style="83" bestFit="1" customWidth="1"/>
    <col min="10001" max="10001" width="12" style="83" bestFit="1" customWidth="1"/>
    <col min="10002" max="10003" width="12.7109375" style="83" bestFit="1" customWidth="1"/>
    <col min="10004" max="10004" width="14.28515625" style="83" customWidth="1"/>
    <col min="10005" max="10005" width="9.85546875" style="83" bestFit="1" customWidth="1"/>
    <col min="10006" max="10006" width="16.140625" style="83" customWidth="1"/>
    <col min="10007" max="10241" width="9.140625" style="83"/>
    <col min="10242" max="10242" width="18" style="83" customWidth="1"/>
    <col min="10243" max="10243" width="12.5703125" style="83" bestFit="1" customWidth="1"/>
    <col min="10244" max="10244" width="17.85546875" style="83" customWidth="1"/>
    <col min="10245" max="10245" width="16.140625" style="83" customWidth="1"/>
    <col min="10246" max="10246" width="14" style="83" customWidth="1"/>
    <col min="10247" max="10247" width="12" style="83" bestFit="1" customWidth="1"/>
    <col min="10248" max="10248" width="17.140625" style="83" customWidth="1"/>
    <col min="10249" max="10249" width="11.28515625" style="83" customWidth="1"/>
    <col min="10250" max="10256" width="12.5703125" style="83" bestFit="1" customWidth="1"/>
    <col min="10257" max="10257" width="12" style="83" bestFit="1" customWidth="1"/>
    <col min="10258" max="10259" width="12.7109375" style="83" bestFit="1" customWidth="1"/>
    <col min="10260" max="10260" width="14.28515625" style="83" customWidth="1"/>
    <col min="10261" max="10261" width="9.85546875" style="83" bestFit="1" customWidth="1"/>
    <col min="10262" max="10262" width="16.140625" style="83" customWidth="1"/>
    <col min="10263" max="10497" width="9.140625" style="83"/>
    <col min="10498" max="10498" width="18" style="83" customWidth="1"/>
    <col min="10499" max="10499" width="12.5703125" style="83" bestFit="1" customWidth="1"/>
    <col min="10500" max="10500" width="17.85546875" style="83" customWidth="1"/>
    <col min="10501" max="10501" width="16.140625" style="83" customWidth="1"/>
    <col min="10502" max="10502" width="14" style="83" customWidth="1"/>
    <col min="10503" max="10503" width="12" style="83" bestFit="1" customWidth="1"/>
    <col min="10504" max="10504" width="17.140625" style="83" customWidth="1"/>
    <col min="10505" max="10505" width="11.28515625" style="83" customWidth="1"/>
    <col min="10506" max="10512" width="12.5703125" style="83" bestFit="1" customWidth="1"/>
    <col min="10513" max="10513" width="12" style="83" bestFit="1" customWidth="1"/>
    <col min="10514" max="10515" width="12.7109375" style="83" bestFit="1" customWidth="1"/>
    <col min="10516" max="10516" width="14.28515625" style="83" customWidth="1"/>
    <col min="10517" max="10517" width="9.85546875" style="83" bestFit="1" customWidth="1"/>
    <col min="10518" max="10518" width="16.140625" style="83" customWidth="1"/>
    <col min="10519" max="10753" width="9.140625" style="83"/>
    <col min="10754" max="10754" width="18" style="83" customWidth="1"/>
    <col min="10755" max="10755" width="12.5703125" style="83" bestFit="1" customWidth="1"/>
    <col min="10756" max="10756" width="17.85546875" style="83" customWidth="1"/>
    <col min="10757" max="10757" width="16.140625" style="83" customWidth="1"/>
    <col min="10758" max="10758" width="14" style="83" customWidth="1"/>
    <col min="10759" max="10759" width="12" style="83" bestFit="1" customWidth="1"/>
    <col min="10760" max="10760" width="17.140625" style="83" customWidth="1"/>
    <col min="10761" max="10761" width="11.28515625" style="83" customWidth="1"/>
    <col min="10762" max="10768" width="12.5703125" style="83" bestFit="1" customWidth="1"/>
    <col min="10769" max="10769" width="12" style="83" bestFit="1" customWidth="1"/>
    <col min="10770" max="10771" width="12.7109375" style="83" bestFit="1" customWidth="1"/>
    <col min="10772" max="10772" width="14.28515625" style="83" customWidth="1"/>
    <col min="10773" max="10773" width="9.85546875" style="83" bestFit="1" customWidth="1"/>
    <col min="10774" max="10774" width="16.140625" style="83" customWidth="1"/>
    <col min="10775" max="11009" width="9.140625" style="83"/>
    <col min="11010" max="11010" width="18" style="83" customWidth="1"/>
    <col min="11011" max="11011" width="12.5703125" style="83" bestFit="1" customWidth="1"/>
    <col min="11012" max="11012" width="17.85546875" style="83" customWidth="1"/>
    <col min="11013" max="11013" width="16.140625" style="83" customWidth="1"/>
    <col min="11014" max="11014" width="14" style="83" customWidth="1"/>
    <col min="11015" max="11015" width="12" style="83" bestFit="1" customWidth="1"/>
    <col min="11016" max="11016" width="17.140625" style="83" customWidth="1"/>
    <col min="11017" max="11017" width="11.28515625" style="83" customWidth="1"/>
    <col min="11018" max="11024" width="12.5703125" style="83" bestFit="1" customWidth="1"/>
    <col min="11025" max="11025" width="12" style="83" bestFit="1" customWidth="1"/>
    <col min="11026" max="11027" width="12.7109375" style="83" bestFit="1" customWidth="1"/>
    <col min="11028" max="11028" width="14.28515625" style="83" customWidth="1"/>
    <col min="11029" max="11029" width="9.85546875" style="83" bestFit="1" customWidth="1"/>
    <col min="11030" max="11030" width="16.140625" style="83" customWidth="1"/>
    <col min="11031" max="11265" width="9.140625" style="83"/>
    <col min="11266" max="11266" width="18" style="83" customWidth="1"/>
    <col min="11267" max="11267" width="12.5703125" style="83" bestFit="1" customWidth="1"/>
    <col min="11268" max="11268" width="17.85546875" style="83" customWidth="1"/>
    <col min="11269" max="11269" width="16.140625" style="83" customWidth="1"/>
    <col min="11270" max="11270" width="14" style="83" customWidth="1"/>
    <col min="11271" max="11271" width="12" style="83" bestFit="1" customWidth="1"/>
    <col min="11272" max="11272" width="17.140625" style="83" customWidth="1"/>
    <col min="11273" max="11273" width="11.28515625" style="83" customWidth="1"/>
    <col min="11274" max="11280" width="12.5703125" style="83" bestFit="1" customWidth="1"/>
    <col min="11281" max="11281" width="12" style="83" bestFit="1" customWidth="1"/>
    <col min="11282" max="11283" width="12.7109375" style="83" bestFit="1" customWidth="1"/>
    <col min="11284" max="11284" width="14.28515625" style="83" customWidth="1"/>
    <col min="11285" max="11285" width="9.85546875" style="83" bestFit="1" customWidth="1"/>
    <col min="11286" max="11286" width="16.140625" style="83" customWidth="1"/>
    <col min="11287" max="11521" width="9.140625" style="83"/>
    <col min="11522" max="11522" width="18" style="83" customWidth="1"/>
    <col min="11523" max="11523" width="12.5703125" style="83" bestFit="1" customWidth="1"/>
    <col min="11524" max="11524" width="17.85546875" style="83" customWidth="1"/>
    <col min="11525" max="11525" width="16.140625" style="83" customWidth="1"/>
    <col min="11526" max="11526" width="14" style="83" customWidth="1"/>
    <col min="11527" max="11527" width="12" style="83" bestFit="1" customWidth="1"/>
    <col min="11528" max="11528" width="17.140625" style="83" customWidth="1"/>
    <col min="11529" max="11529" width="11.28515625" style="83" customWidth="1"/>
    <col min="11530" max="11536" width="12.5703125" style="83" bestFit="1" customWidth="1"/>
    <col min="11537" max="11537" width="12" style="83" bestFit="1" customWidth="1"/>
    <col min="11538" max="11539" width="12.7109375" style="83" bestFit="1" customWidth="1"/>
    <col min="11540" max="11540" width="14.28515625" style="83" customWidth="1"/>
    <col min="11541" max="11541" width="9.85546875" style="83" bestFit="1" customWidth="1"/>
    <col min="11542" max="11542" width="16.140625" style="83" customWidth="1"/>
    <col min="11543" max="11777" width="9.140625" style="83"/>
    <col min="11778" max="11778" width="18" style="83" customWidth="1"/>
    <col min="11779" max="11779" width="12.5703125" style="83" bestFit="1" customWidth="1"/>
    <col min="11780" max="11780" width="17.85546875" style="83" customWidth="1"/>
    <col min="11781" max="11781" width="16.140625" style="83" customWidth="1"/>
    <col min="11782" max="11782" width="14" style="83" customWidth="1"/>
    <col min="11783" max="11783" width="12" style="83" bestFit="1" customWidth="1"/>
    <col min="11784" max="11784" width="17.140625" style="83" customWidth="1"/>
    <col min="11785" max="11785" width="11.28515625" style="83" customWidth="1"/>
    <col min="11786" max="11792" width="12.5703125" style="83" bestFit="1" customWidth="1"/>
    <col min="11793" max="11793" width="12" style="83" bestFit="1" customWidth="1"/>
    <col min="11794" max="11795" width="12.7109375" style="83" bestFit="1" customWidth="1"/>
    <col min="11796" max="11796" width="14.28515625" style="83" customWidth="1"/>
    <col min="11797" max="11797" width="9.85546875" style="83" bestFit="1" customWidth="1"/>
    <col min="11798" max="11798" width="16.140625" style="83" customWidth="1"/>
    <col min="11799" max="12033" width="9.140625" style="83"/>
    <col min="12034" max="12034" width="18" style="83" customWidth="1"/>
    <col min="12035" max="12035" width="12.5703125" style="83" bestFit="1" customWidth="1"/>
    <col min="12036" max="12036" width="17.85546875" style="83" customWidth="1"/>
    <col min="12037" max="12037" width="16.140625" style="83" customWidth="1"/>
    <col min="12038" max="12038" width="14" style="83" customWidth="1"/>
    <col min="12039" max="12039" width="12" style="83" bestFit="1" customWidth="1"/>
    <col min="12040" max="12040" width="17.140625" style="83" customWidth="1"/>
    <col min="12041" max="12041" width="11.28515625" style="83" customWidth="1"/>
    <col min="12042" max="12048" width="12.5703125" style="83" bestFit="1" customWidth="1"/>
    <col min="12049" max="12049" width="12" style="83" bestFit="1" customWidth="1"/>
    <col min="12050" max="12051" width="12.7109375" style="83" bestFit="1" customWidth="1"/>
    <col min="12052" max="12052" width="14.28515625" style="83" customWidth="1"/>
    <col min="12053" max="12053" width="9.85546875" style="83" bestFit="1" customWidth="1"/>
    <col min="12054" max="12054" width="16.140625" style="83" customWidth="1"/>
    <col min="12055" max="12289" width="9.140625" style="83"/>
    <col min="12290" max="12290" width="18" style="83" customWidth="1"/>
    <col min="12291" max="12291" width="12.5703125" style="83" bestFit="1" customWidth="1"/>
    <col min="12292" max="12292" width="17.85546875" style="83" customWidth="1"/>
    <col min="12293" max="12293" width="16.140625" style="83" customWidth="1"/>
    <col min="12294" max="12294" width="14" style="83" customWidth="1"/>
    <col min="12295" max="12295" width="12" style="83" bestFit="1" customWidth="1"/>
    <col min="12296" max="12296" width="17.140625" style="83" customWidth="1"/>
    <col min="12297" max="12297" width="11.28515625" style="83" customWidth="1"/>
    <col min="12298" max="12304" width="12.5703125" style="83" bestFit="1" customWidth="1"/>
    <col min="12305" max="12305" width="12" style="83" bestFit="1" customWidth="1"/>
    <col min="12306" max="12307" width="12.7109375" style="83" bestFit="1" customWidth="1"/>
    <col min="12308" max="12308" width="14.28515625" style="83" customWidth="1"/>
    <col min="12309" max="12309" width="9.85546875" style="83" bestFit="1" customWidth="1"/>
    <col min="12310" max="12310" width="16.140625" style="83" customWidth="1"/>
    <col min="12311" max="12545" width="9.140625" style="83"/>
    <col min="12546" max="12546" width="18" style="83" customWidth="1"/>
    <col min="12547" max="12547" width="12.5703125" style="83" bestFit="1" customWidth="1"/>
    <col min="12548" max="12548" width="17.85546875" style="83" customWidth="1"/>
    <col min="12549" max="12549" width="16.140625" style="83" customWidth="1"/>
    <col min="12550" max="12550" width="14" style="83" customWidth="1"/>
    <col min="12551" max="12551" width="12" style="83" bestFit="1" customWidth="1"/>
    <col min="12552" max="12552" width="17.140625" style="83" customWidth="1"/>
    <col min="12553" max="12553" width="11.28515625" style="83" customWidth="1"/>
    <col min="12554" max="12560" width="12.5703125" style="83" bestFit="1" customWidth="1"/>
    <col min="12561" max="12561" width="12" style="83" bestFit="1" customWidth="1"/>
    <col min="12562" max="12563" width="12.7109375" style="83" bestFit="1" customWidth="1"/>
    <col min="12564" max="12564" width="14.28515625" style="83" customWidth="1"/>
    <col min="12565" max="12565" width="9.85546875" style="83" bestFit="1" customWidth="1"/>
    <col min="12566" max="12566" width="16.140625" style="83" customWidth="1"/>
    <col min="12567" max="12801" width="9.140625" style="83"/>
    <col min="12802" max="12802" width="18" style="83" customWidth="1"/>
    <col min="12803" max="12803" width="12.5703125" style="83" bestFit="1" customWidth="1"/>
    <col min="12804" max="12804" width="17.85546875" style="83" customWidth="1"/>
    <col min="12805" max="12805" width="16.140625" style="83" customWidth="1"/>
    <col min="12806" max="12806" width="14" style="83" customWidth="1"/>
    <col min="12807" max="12807" width="12" style="83" bestFit="1" customWidth="1"/>
    <col min="12808" max="12808" width="17.140625" style="83" customWidth="1"/>
    <col min="12809" max="12809" width="11.28515625" style="83" customWidth="1"/>
    <col min="12810" max="12816" width="12.5703125" style="83" bestFit="1" customWidth="1"/>
    <col min="12817" max="12817" width="12" style="83" bestFit="1" customWidth="1"/>
    <col min="12818" max="12819" width="12.7109375" style="83" bestFit="1" customWidth="1"/>
    <col min="12820" max="12820" width="14.28515625" style="83" customWidth="1"/>
    <col min="12821" max="12821" width="9.85546875" style="83" bestFit="1" customWidth="1"/>
    <col min="12822" max="12822" width="16.140625" style="83" customWidth="1"/>
    <col min="12823" max="13057" width="9.140625" style="83"/>
    <col min="13058" max="13058" width="18" style="83" customWidth="1"/>
    <col min="13059" max="13059" width="12.5703125" style="83" bestFit="1" customWidth="1"/>
    <col min="13060" max="13060" width="17.85546875" style="83" customWidth="1"/>
    <col min="13061" max="13061" width="16.140625" style="83" customWidth="1"/>
    <col min="13062" max="13062" width="14" style="83" customWidth="1"/>
    <col min="13063" max="13063" width="12" style="83" bestFit="1" customWidth="1"/>
    <col min="13064" max="13064" width="17.140625" style="83" customWidth="1"/>
    <col min="13065" max="13065" width="11.28515625" style="83" customWidth="1"/>
    <col min="13066" max="13072" width="12.5703125" style="83" bestFit="1" customWidth="1"/>
    <col min="13073" max="13073" width="12" style="83" bestFit="1" customWidth="1"/>
    <col min="13074" max="13075" width="12.7109375" style="83" bestFit="1" customWidth="1"/>
    <col min="13076" max="13076" width="14.28515625" style="83" customWidth="1"/>
    <col min="13077" max="13077" width="9.85546875" style="83" bestFit="1" customWidth="1"/>
    <col min="13078" max="13078" width="16.140625" style="83" customWidth="1"/>
    <col min="13079" max="13313" width="9.140625" style="83"/>
    <col min="13314" max="13314" width="18" style="83" customWidth="1"/>
    <col min="13315" max="13315" width="12.5703125" style="83" bestFit="1" customWidth="1"/>
    <col min="13316" max="13316" width="17.85546875" style="83" customWidth="1"/>
    <col min="13317" max="13317" width="16.140625" style="83" customWidth="1"/>
    <col min="13318" max="13318" width="14" style="83" customWidth="1"/>
    <col min="13319" max="13319" width="12" style="83" bestFit="1" customWidth="1"/>
    <col min="13320" max="13320" width="17.140625" style="83" customWidth="1"/>
    <col min="13321" max="13321" width="11.28515625" style="83" customWidth="1"/>
    <col min="13322" max="13328" width="12.5703125" style="83" bestFit="1" customWidth="1"/>
    <col min="13329" max="13329" width="12" style="83" bestFit="1" customWidth="1"/>
    <col min="13330" max="13331" width="12.7109375" style="83" bestFit="1" customWidth="1"/>
    <col min="13332" max="13332" width="14.28515625" style="83" customWidth="1"/>
    <col min="13333" max="13333" width="9.85546875" style="83" bestFit="1" customWidth="1"/>
    <col min="13334" max="13334" width="16.140625" style="83" customWidth="1"/>
    <col min="13335" max="13569" width="9.140625" style="83"/>
    <col min="13570" max="13570" width="18" style="83" customWidth="1"/>
    <col min="13571" max="13571" width="12.5703125" style="83" bestFit="1" customWidth="1"/>
    <col min="13572" max="13572" width="17.85546875" style="83" customWidth="1"/>
    <col min="13573" max="13573" width="16.140625" style="83" customWidth="1"/>
    <col min="13574" max="13574" width="14" style="83" customWidth="1"/>
    <col min="13575" max="13575" width="12" style="83" bestFit="1" customWidth="1"/>
    <col min="13576" max="13576" width="17.140625" style="83" customWidth="1"/>
    <col min="13577" max="13577" width="11.28515625" style="83" customWidth="1"/>
    <col min="13578" max="13584" width="12.5703125" style="83" bestFit="1" customWidth="1"/>
    <col min="13585" max="13585" width="12" style="83" bestFit="1" customWidth="1"/>
    <col min="13586" max="13587" width="12.7109375" style="83" bestFit="1" customWidth="1"/>
    <col min="13588" max="13588" width="14.28515625" style="83" customWidth="1"/>
    <col min="13589" max="13589" width="9.85546875" style="83" bestFit="1" customWidth="1"/>
    <col min="13590" max="13590" width="16.140625" style="83" customWidth="1"/>
    <col min="13591" max="13825" width="9.140625" style="83"/>
    <col min="13826" max="13826" width="18" style="83" customWidth="1"/>
    <col min="13827" max="13827" width="12.5703125" style="83" bestFit="1" customWidth="1"/>
    <col min="13828" max="13828" width="17.85546875" style="83" customWidth="1"/>
    <col min="13829" max="13829" width="16.140625" style="83" customWidth="1"/>
    <col min="13830" max="13830" width="14" style="83" customWidth="1"/>
    <col min="13831" max="13831" width="12" style="83" bestFit="1" customWidth="1"/>
    <col min="13832" max="13832" width="17.140625" style="83" customWidth="1"/>
    <col min="13833" max="13833" width="11.28515625" style="83" customWidth="1"/>
    <col min="13834" max="13840" width="12.5703125" style="83" bestFit="1" customWidth="1"/>
    <col min="13841" max="13841" width="12" style="83" bestFit="1" customWidth="1"/>
    <col min="13842" max="13843" width="12.7109375" style="83" bestFit="1" customWidth="1"/>
    <col min="13844" max="13844" width="14.28515625" style="83" customWidth="1"/>
    <col min="13845" max="13845" width="9.85546875" style="83" bestFit="1" customWidth="1"/>
    <col min="13846" max="13846" width="16.140625" style="83" customWidth="1"/>
    <col min="13847" max="14081" width="9.140625" style="83"/>
    <col min="14082" max="14082" width="18" style="83" customWidth="1"/>
    <col min="14083" max="14083" width="12.5703125" style="83" bestFit="1" customWidth="1"/>
    <col min="14084" max="14084" width="17.85546875" style="83" customWidth="1"/>
    <col min="14085" max="14085" width="16.140625" style="83" customWidth="1"/>
    <col min="14086" max="14086" width="14" style="83" customWidth="1"/>
    <col min="14087" max="14087" width="12" style="83" bestFit="1" customWidth="1"/>
    <col min="14088" max="14088" width="17.140625" style="83" customWidth="1"/>
    <col min="14089" max="14089" width="11.28515625" style="83" customWidth="1"/>
    <col min="14090" max="14096" width="12.5703125" style="83" bestFit="1" customWidth="1"/>
    <col min="14097" max="14097" width="12" style="83" bestFit="1" customWidth="1"/>
    <col min="14098" max="14099" width="12.7109375" style="83" bestFit="1" customWidth="1"/>
    <col min="14100" max="14100" width="14.28515625" style="83" customWidth="1"/>
    <col min="14101" max="14101" width="9.85546875" style="83" bestFit="1" customWidth="1"/>
    <col min="14102" max="14102" width="16.140625" style="83" customWidth="1"/>
    <col min="14103" max="14337" width="9.140625" style="83"/>
    <col min="14338" max="14338" width="18" style="83" customWidth="1"/>
    <col min="14339" max="14339" width="12.5703125" style="83" bestFit="1" customWidth="1"/>
    <col min="14340" max="14340" width="17.85546875" style="83" customWidth="1"/>
    <col min="14341" max="14341" width="16.140625" style="83" customWidth="1"/>
    <col min="14342" max="14342" width="14" style="83" customWidth="1"/>
    <col min="14343" max="14343" width="12" style="83" bestFit="1" customWidth="1"/>
    <col min="14344" max="14344" width="17.140625" style="83" customWidth="1"/>
    <col min="14345" max="14345" width="11.28515625" style="83" customWidth="1"/>
    <col min="14346" max="14352" width="12.5703125" style="83" bestFit="1" customWidth="1"/>
    <col min="14353" max="14353" width="12" style="83" bestFit="1" customWidth="1"/>
    <col min="14354" max="14355" width="12.7109375" style="83" bestFit="1" customWidth="1"/>
    <col min="14356" max="14356" width="14.28515625" style="83" customWidth="1"/>
    <col min="14357" max="14357" width="9.85546875" style="83" bestFit="1" customWidth="1"/>
    <col min="14358" max="14358" width="16.140625" style="83" customWidth="1"/>
    <col min="14359" max="14593" width="9.140625" style="83"/>
    <col min="14594" max="14594" width="18" style="83" customWidth="1"/>
    <col min="14595" max="14595" width="12.5703125" style="83" bestFit="1" customWidth="1"/>
    <col min="14596" max="14596" width="17.85546875" style="83" customWidth="1"/>
    <col min="14597" max="14597" width="16.140625" style="83" customWidth="1"/>
    <col min="14598" max="14598" width="14" style="83" customWidth="1"/>
    <col min="14599" max="14599" width="12" style="83" bestFit="1" customWidth="1"/>
    <col min="14600" max="14600" width="17.140625" style="83" customWidth="1"/>
    <col min="14601" max="14601" width="11.28515625" style="83" customWidth="1"/>
    <col min="14602" max="14608" width="12.5703125" style="83" bestFit="1" customWidth="1"/>
    <col min="14609" max="14609" width="12" style="83" bestFit="1" customWidth="1"/>
    <col min="14610" max="14611" width="12.7109375" style="83" bestFit="1" customWidth="1"/>
    <col min="14612" max="14612" width="14.28515625" style="83" customWidth="1"/>
    <col min="14613" max="14613" width="9.85546875" style="83" bestFit="1" customWidth="1"/>
    <col min="14614" max="14614" width="16.140625" style="83" customWidth="1"/>
    <col min="14615" max="14849" width="9.140625" style="83"/>
    <col min="14850" max="14850" width="18" style="83" customWidth="1"/>
    <col min="14851" max="14851" width="12.5703125" style="83" bestFit="1" customWidth="1"/>
    <col min="14852" max="14852" width="17.85546875" style="83" customWidth="1"/>
    <col min="14853" max="14853" width="16.140625" style="83" customWidth="1"/>
    <col min="14854" max="14854" width="14" style="83" customWidth="1"/>
    <col min="14855" max="14855" width="12" style="83" bestFit="1" customWidth="1"/>
    <col min="14856" max="14856" width="17.140625" style="83" customWidth="1"/>
    <col min="14857" max="14857" width="11.28515625" style="83" customWidth="1"/>
    <col min="14858" max="14864" width="12.5703125" style="83" bestFit="1" customWidth="1"/>
    <col min="14865" max="14865" width="12" style="83" bestFit="1" customWidth="1"/>
    <col min="14866" max="14867" width="12.7109375" style="83" bestFit="1" customWidth="1"/>
    <col min="14868" max="14868" width="14.28515625" style="83" customWidth="1"/>
    <col min="14869" max="14869" width="9.85546875" style="83" bestFit="1" customWidth="1"/>
    <col min="14870" max="14870" width="16.140625" style="83" customWidth="1"/>
    <col min="14871" max="15105" width="9.140625" style="83"/>
    <col min="15106" max="15106" width="18" style="83" customWidth="1"/>
    <col min="15107" max="15107" width="12.5703125" style="83" bestFit="1" customWidth="1"/>
    <col min="15108" max="15108" width="17.85546875" style="83" customWidth="1"/>
    <col min="15109" max="15109" width="16.140625" style="83" customWidth="1"/>
    <col min="15110" max="15110" width="14" style="83" customWidth="1"/>
    <col min="15111" max="15111" width="12" style="83" bestFit="1" customWidth="1"/>
    <col min="15112" max="15112" width="17.140625" style="83" customWidth="1"/>
    <col min="15113" max="15113" width="11.28515625" style="83" customWidth="1"/>
    <col min="15114" max="15120" width="12.5703125" style="83" bestFit="1" customWidth="1"/>
    <col min="15121" max="15121" width="12" style="83" bestFit="1" customWidth="1"/>
    <col min="15122" max="15123" width="12.7109375" style="83" bestFit="1" customWidth="1"/>
    <col min="15124" max="15124" width="14.28515625" style="83" customWidth="1"/>
    <col min="15125" max="15125" width="9.85546875" style="83" bestFit="1" customWidth="1"/>
    <col min="15126" max="15126" width="16.140625" style="83" customWidth="1"/>
    <col min="15127" max="15361" width="9.140625" style="83"/>
    <col min="15362" max="15362" width="18" style="83" customWidth="1"/>
    <col min="15363" max="15363" width="12.5703125" style="83" bestFit="1" customWidth="1"/>
    <col min="15364" max="15364" width="17.85546875" style="83" customWidth="1"/>
    <col min="15365" max="15365" width="16.140625" style="83" customWidth="1"/>
    <col min="15366" max="15366" width="14" style="83" customWidth="1"/>
    <col min="15367" max="15367" width="12" style="83" bestFit="1" customWidth="1"/>
    <col min="15368" max="15368" width="17.140625" style="83" customWidth="1"/>
    <col min="15369" max="15369" width="11.28515625" style="83" customWidth="1"/>
    <col min="15370" max="15376" width="12.5703125" style="83" bestFit="1" customWidth="1"/>
    <col min="15377" max="15377" width="12" style="83" bestFit="1" customWidth="1"/>
    <col min="15378" max="15379" width="12.7109375" style="83" bestFit="1" customWidth="1"/>
    <col min="15380" max="15380" width="14.28515625" style="83" customWidth="1"/>
    <col min="15381" max="15381" width="9.85546875" style="83" bestFit="1" customWidth="1"/>
    <col min="15382" max="15382" width="16.140625" style="83" customWidth="1"/>
    <col min="15383" max="15617" width="9.140625" style="83"/>
    <col min="15618" max="15618" width="18" style="83" customWidth="1"/>
    <col min="15619" max="15619" width="12.5703125" style="83" bestFit="1" customWidth="1"/>
    <col min="15620" max="15620" width="17.85546875" style="83" customWidth="1"/>
    <col min="15621" max="15621" width="16.140625" style="83" customWidth="1"/>
    <col min="15622" max="15622" width="14" style="83" customWidth="1"/>
    <col min="15623" max="15623" width="12" style="83" bestFit="1" customWidth="1"/>
    <col min="15624" max="15624" width="17.140625" style="83" customWidth="1"/>
    <col min="15625" max="15625" width="11.28515625" style="83" customWidth="1"/>
    <col min="15626" max="15632" width="12.5703125" style="83" bestFit="1" customWidth="1"/>
    <col min="15633" max="15633" width="12" style="83" bestFit="1" customWidth="1"/>
    <col min="15634" max="15635" width="12.7109375" style="83" bestFit="1" customWidth="1"/>
    <col min="15636" max="15636" width="14.28515625" style="83" customWidth="1"/>
    <col min="15637" max="15637" width="9.85546875" style="83" bestFit="1" customWidth="1"/>
    <col min="15638" max="15638" width="16.140625" style="83" customWidth="1"/>
    <col min="15639" max="15873" width="9.140625" style="83"/>
    <col min="15874" max="15874" width="18" style="83" customWidth="1"/>
    <col min="15875" max="15875" width="12.5703125" style="83" bestFit="1" customWidth="1"/>
    <col min="15876" max="15876" width="17.85546875" style="83" customWidth="1"/>
    <col min="15877" max="15877" width="16.140625" style="83" customWidth="1"/>
    <col min="15878" max="15878" width="14" style="83" customWidth="1"/>
    <col min="15879" max="15879" width="12" style="83" bestFit="1" customWidth="1"/>
    <col min="15880" max="15880" width="17.140625" style="83" customWidth="1"/>
    <col min="15881" max="15881" width="11.28515625" style="83" customWidth="1"/>
    <col min="15882" max="15888" width="12.5703125" style="83" bestFit="1" customWidth="1"/>
    <col min="15889" max="15889" width="12" style="83" bestFit="1" customWidth="1"/>
    <col min="15890" max="15891" width="12.7109375" style="83" bestFit="1" customWidth="1"/>
    <col min="15892" max="15892" width="14.28515625" style="83" customWidth="1"/>
    <col min="15893" max="15893" width="9.85546875" style="83" bestFit="1" customWidth="1"/>
    <col min="15894" max="15894" width="16.140625" style="83" customWidth="1"/>
    <col min="15895" max="16129" width="9.140625" style="83"/>
    <col min="16130" max="16130" width="18" style="83" customWidth="1"/>
    <col min="16131" max="16131" width="12.5703125" style="83" bestFit="1" customWidth="1"/>
    <col min="16132" max="16132" width="17.85546875" style="83" customWidth="1"/>
    <col min="16133" max="16133" width="16.140625" style="83" customWidth="1"/>
    <col min="16134" max="16134" width="14" style="83" customWidth="1"/>
    <col min="16135" max="16135" width="12" style="83" bestFit="1" customWidth="1"/>
    <col min="16136" max="16136" width="17.140625" style="83" customWidth="1"/>
    <col min="16137" max="16137" width="11.28515625" style="83" customWidth="1"/>
    <col min="16138" max="16144" width="12.5703125" style="83" bestFit="1" customWidth="1"/>
    <col min="16145" max="16145" width="12" style="83" bestFit="1" customWidth="1"/>
    <col min="16146" max="16147" width="12.7109375" style="83" bestFit="1" customWidth="1"/>
    <col min="16148" max="16148" width="14.28515625" style="83" customWidth="1"/>
    <col min="16149" max="16149" width="9.85546875" style="83" bestFit="1" customWidth="1"/>
    <col min="16150" max="16150" width="16.140625" style="83" customWidth="1"/>
    <col min="16151" max="16384" width="9.140625" style="83"/>
  </cols>
  <sheetData>
    <row r="2" spans="1:9">
      <c r="A2" s="70" t="s">
        <v>0</v>
      </c>
      <c r="B2" s="71" t="s">
        <v>99</v>
      </c>
    </row>
    <row r="4" spans="1:9" s="94" customFormat="1">
      <c r="B4" s="288"/>
      <c r="C4" s="772" t="s">
        <v>79</v>
      </c>
      <c r="D4" s="288" t="s">
        <v>3</v>
      </c>
      <c r="E4" s="288" t="s">
        <v>4</v>
      </c>
      <c r="F4" s="288" t="s">
        <v>5</v>
      </c>
      <c r="G4" s="288" t="s">
        <v>24</v>
      </c>
      <c r="H4" s="288" t="s">
        <v>100</v>
      </c>
      <c r="I4" s="288" t="s">
        <v>101</v>
      </c>
    </row>
    <row r="5" spans="1:9" ht="12.75" customHeight="1">
      <c r="B5" s="907" t="s">
        <v>102</v>
      </c>
      <c r="C5" s="85">
        <v>39539</v>
      </c>
      <c r="D5" s="86">
        <v>0.16880071245463607</v>
      </c>
      <c r="E5" s="86">
        <v>7.4896522447591207E-2</v>
      </c>
      <c r="F5" s="86">
        <v>0.15916249922075945</v>
      </c>
      <c r="G5" s="86">
        <v>0.27397360895862211</v>
      </c>
      <c r="H5" s="86">
        <v>0.11425816522344809</v>
      </c>
      <c r="I5" s="86">
        <v>5.70932450060012E-2</v>
      </c>
    </row>
    <row r="6" spans="1:9">
      <c r="B6" s="908"/>
      <c r="C6" s="85">
        <v>39630</v>
      </c>
      <c r="D6" s="86">
        <v>0.17957828843454052</v>
      </c>
      <c r="E6" s="86">
        <v>7.8652098277980961E-2</v>
      </c>
      <c r="F6" s="86">
        <v>0.1600663779711381</v>
      </c>
      <c r="G6" s="86">
        <v>0.25515436593919305</v>
      </c>
      <c r="H6" s="86">
        <v>0.117506067455629</v>
      </c>
      <c r="I6" s="86">
        <v>6.790283824827098E-2</v>
      </c>
    </row>
    <row r="7" spans="1:9">
      <c r="B7" s="908"/>
      <c r="C7" s="85">
        <v>39722</v>
      </c>
      <c r="D7" s="86">
        <v>0.16166894840229712</v>
      </c>
      <c r="E7" s="86">
        <v>7.6258327138231885E-2</v>
      </c>
      <c r="F7" s="86">
        <v>0.20174560698793181</v>
      </c>
      <c r="G7" s="86">
        <v>0.22647008263135926</v>
      </c>
      <c r="H7" s="86">
        <v>0.11716939025454524</v>
      </c>
      <c r="I7" s="86">
        <v>6.3936096739031709E-2</v>
      </c>
    </row>
    <row r="8" spans="1:9">
      <c r="B8" s="908"/>
      <c r="C8" s="85">
        <v>39814</v>
      </c>
      <c r="D8" s="86">
        <v>0.14326216209061524</v>
      </c>
      <c r="E8" s="86">
        <v>8.2968020839724363E-2</v>
      </c>
      <c r="F8" s="86">
        <v>0.22118431475882325</v>
      </c>
      <c r="G8" s="86">
        <v>0.22268151037866896</v>
      </c>
      <c r="H8" s="86">
        <v>0.17555248166342122</v>
      </c>
      <c r="I8" s="86">
        <v>6.1428398530847736E-2</v>
      </c>
    </row>
    <row r="9" spans="1:9">
      <c r="B9" s="908"/>
      <c r="C9" s="85">
        <v>39904</v>
      </c>
      <c r="D9" s="86">
        <v>0.14132110208342005</v>
      </c>
      <c r="E9" s="86">
        <v>9.1005490202690248E-2</v>
      </c>
      <c r="F9" s="86">
        <v>0.19173172198157074</v>
      </c>
      <c r="G9" s="86">
        <v>0.21165774900403087</v>
      </c>
      <c r="H9" s="86">
        <v>0.25336326979808133</v>
      </c>
      <c r="I9" s="86">
        <v>6.6711096830590733E-2</v>
      </c>
    </row>
    <row r="10" spans="1:9">
      <c r="B10" s="908"/>
      <c r="C10" s="85">
        <v>39995</v>
      </c>
      <c r="D10" s="86">
        <v>0.16387431097101832</v>
      </c>
      <c r="E10" s="86">
        <v>8.5265046213828508E-2</v>
      </c>
      <c r="F10" s="86">
        <v>0.19798461734764522</v>
      </c>
      <c r="G10" s="86">
        <v>0.24392414341277288</v>
      </c>
      <c r="H10" s="86">
        <v>0.27952921467539943</v>
      </c>
      <c r="I10" s="86">
        <v>7.0851697528980517E-2</v>
      </c>
    </row>
    <row r="11" spans="1:9">
      <c r="B11" s="908"/>
      <c r="C11" s="85">
        <v>40087</v>
      </c>
      <c r="D11" s="86">
        <v>0.1570599594253704</v>
      </c>
      <c r="E11" s="86">
        <v>8.9940593493684814E-2</v>
      </c>
      <c r="F11" s="86">
        <v>0.19811036837952195</v>
      </c>
      <c r="G11" s="86">
        <v>0.23610450990663734</v>
      </c>
      <c r="H11" s="86">
        <v>0.27237863495164694</v>
      </c>
      <c r="I11" s="86">
        <v>5.4387165471577105E-2</v>
      </c>
    </row>
    <row r="12" spans="1:9">
      <c r="B12" s="908"/>
      <c r="C12" s="85">
        <v>40179</v>
      </c>
      <c r="D12" s="86">
        <v>0.13879076563171464</v>
      </c>
      <c r="E12" s="86">
        <v>7.8329445752613705E-2</v>
      </c>
      <c r="F12" s="86">
        <v>0.19048859495976173</v>
      </c>
      <c r="G12" s="86">
        <v>0.19868191100954549</v>
      </c>
      <c r="H12" s="86">
        <v>0.24815973483081194</v>
      </c>
      <c r="I12" s="86">
        <v>8.437328145506888E-2</v>
      </c>
    </row>
    <row r="13" spans="1:9">
      <c r="B13" s="908"/>
      <c r="C13" s="85">
        <v>40269</v>
      </c>
      <c r="D13" s="86">
        <v>0.14033225407102057</v>
      </c>
      <c r="E13" s="86">
        <v>8.0530729817301694E-2</v>
      </c>
      <c r="F13" s="86">
        <v>0.20315924875777139</v>
      </c>
      <c r="G13" s="86">
        <v>0.20699813216183774</v>
      </c>
      <c r="H13" s="86">
        <v>0.25043415638671435</v>
      </c>
      <c r="I13" s="86">
        <v>4.5284446116641203E-2</v>
      </c>
    </row>
    <row r="14" spans="1:9">
      <c r="B14" s="908"/>
      <c r="C14" s="85">
        <v>40360</v>
      </c>
      <c r="D14" s="86">
        <v>0.13984532549567324</v>
      </c>
      <c r="E14" s="86">
        <v>8.5062463619038117E-2</v>
      </c>
      <c r="F14" s="86">
        <v>0.18817412052968827</v>
      </c>
      <c r="G14" s="86">
        <v>0.18553447599034312</v>
      </c>
      <c r="H14" s="86">
        <v>0.25826593982722895</v>
      </c>
      <c r="I14" s="86">
        <v>4.7102520741674196E-2</v>
      </c>
    </row>
    <row r="15" spans="1:9">
      <c r="B15" s="908"/>
      <c r="C15" s="85">
        <v>40452</v>
      </c>
      <c r="D15" s="86">
        <v>0.15025340765298892</v>
      </c>
      <c r="E15" s="86">
        <v>9.3906451170684996E-2</v>
      </c>
      <c r="F15" s="86">
        <v>0.18101229082459894</v>
      </c>
      <c r="G15" s="86">
        <v>0.1814171253797143</v>
      </c>
      <c r="H15" s="86">
        <v>0.24777574089141885</v>
      </c>
      <c r="I15" s="86">
        <v>6.5632233795667988E-2</v>
      </c>
    </row>
    <row r="16" spans="1:9">
      <c r="B16" s="908"/>
      <c r="C16" s="85">
        <v>40544</v>
      </c>
      <c r="D16" s="86">
        <v>0.16424300293168159</v>
      </c>
      <c r="E16" s="86">
        <v>9.0264445571446417E-2</v>
      </c>
      <c r="F16" s="86">
        <v>0.18698604985003642</v>
      </c>
      <c r="G16" s="86">
        <v>0.17555898345532234</v>
      </c>
      <c r="H16" s="86">
        <v>0.25252566982782643</v>
      </c>
      <c r="I16" s="86">
        <v>4.717694574229158E-2</v>
      </c>
    </row>
    <row r="17" spans="2:9">
      <c r="B17" s="908"/>
      <c r="C17" s="85">
        <v>40634</v>
      </c>
      <c r="D17" s="86">
        <v>0.16170602673765533</v>
      </c>
      <c r="E17" s="86">
        <v>8.7059027771121233E-2</v>
      </c>
      <c r="F17" s="86">
        <v>0.20764899747898971</v>
      </c>
      <c r="G17" s="86">
        <v>0.16721046479604945</v>
      </c>
      <c r="H17" s="86">
        <v>0.23791396538186221</v>
      </c>
      <c r="I17" s="86">
        <v>3.8468612694520038E-2</v>
      </c>
    </row>
    <row r="18" spans="2:9">
      <c r="B18" s="908"/>
      <c r="C18" s="85">
        <v>40725</v>
      </c>
      <c r="D18" s="86">
        <v>0.15941501930600224</v>
      </c>
      <c r="E18" s="86">
        <v>8.5772834064226394E-2</v>
      </c>
      <c r="F18" s="86">
        <v>0.1911750275750847</v>
      </c>
      <c r="G18" s="86">
        <v>0.16942841015796734</v>
      </c>
      <c r="H18" s="86">
        <v>0.23477411895575567</v>
      </c>
      <c r="I18" s="86">
        <v>3.428819529577453E-2</v>
      </c>
    </row>
    <row r="19" spans="2:9">
      <c r="B19" s="908"/>
      <c r="C19" s="85">
        <v>40817</v>
      </c>
      <c r="D19" s="86">
        <v>0.17525989003560319</v>
      </c>
      <c r="E19" s="86">
        <v>7.8620228091587918E-2</v>
      </c>
      <c r="F19" s="86">
        <v>0.17790678965768267</v>
      </c>
      <c r="G19" s="86">
        <v>0.16404103016938834</v>
      </c>
      <c r="H19" s="86">
        <v>0.23992604248741498</v>
      </c>
      <c r="I19" s="86">
        <v>4.5461214449010461E-2</v>
      </c>
    </row>
    <row r="20" spans="2:9">
      <c r="B20" s="908"/>
      <c r="C20" s="85">
        <v>40909</v>
      </c>
      <c r="D20" s="86">
        <v>0.17204330696748052</v>
      </c>
      <c r="E20" s="86">
        <v>8.2682740477405134E-2</v>
      </c>
      <c r="F20" s="86">
        <v>0.17697857088072677</v>
      </c>
      <c r="G20" s="86">
        <v>0.17346986763855513</v>
      </c>
      <c r="H20" s="86">
        <v>0.23882596728144603</v>
      </c>
      <c r="I20" s="86">
        <v>3.6410425986685438E-2</v>
      </c>
    </row>
    <row r="21" spans="2:9">
      <c r="B21" s="908"/>
      <c r="C21" s="85">
        <v>41000</v>
      </c>
      <c r="D21" s="86">
        <v>0.16306150340801315</v>
      </c>
      <c r="E21" s="86">
        <v>7.9929801695361333E-2</v>
      </c>
      <c r="F21" s="86">
        <v>0.1230213812329114</v>
      </c>
      <c r="G21" s="86">
        <v>0.22599329689255099</v>
      </c>
      <c r="H21" s="86">
        <v>0.23882734585027443</v>
      </c>
      <c r="I21" s="86">
        <v>3.4258770128794969E-2</v>
      </c>
    </row>
    <row r="22" spans="2:9">
      <c r="B22" s="909"/>
      <c r="C22" s="85">
        <v>41091</v>
      </c>
      <c r="D22" s="86">
        <v>0.13058263314152999</v>
      </c>
      <c r="E22" s="86">
        <v>8.3408348288754111E-2</v>
      </c>
      <c r="F22" s="86">
        <v>0.13056626460147941</v>
      </c>
      <c r="G22" s="86">
        <v>0.22141588243770172</v>
      </c>
      <c r="H22" s="86">
        <v>0.24478002680611938</v>
      </c>
      <c r="I22" s="86">
        <v>2.9871941310472196E-2</v>
      </c>
    </row>
    <row r="23" spans="2:9">
      <c r="B23" s="87"/>
      <c r="C23" s="88"/>
      <c r="D23" s="86"/>
      <c r="E23" s="86"/>
      <c r="F23" s="86"/>
      <c r="G23" s="86"/>
      <c r="H23" s="86"/>
      <c r="I23" s="86"/>
    </row>
    <row r="24" spans="2:9" ht="12.75" customHeight="1">
      <c r="B24" s="910" t="s">
        <v>103</v>
      </c>
      <c r="C24" s="85">
        <v>39539</v>
      </c>
      <c r="D24" s="86">
        <v>0.27539514638868873</v>
      </c>
      <c r="E24" s="86">
        <v>0.1769806326330424</v>
      </c>
      <c r="F24" s="86">
        <v>0.17554643401368822</v>
      </c>
      <c r="G24" s="86">
        <v>0.33823769316966373</v>
      </c>
      <c r="H24" s="86">
        <v>0.26296116729504992</v>
      </c>
      <c r="I24" s="86">
        <v>6.6305151881459579E-2</v>
      </c>
    </row>
    <row r="25" spans="2:9">
      <c r="B25" s="910"/>
      <c r="C25" s="85">
        <v>39630</v>
      </c>
      <c r="D25" s="86">
        <v>0.27282587813523324</v>
      </c>
      <c r="E25" s="86">
        <v>0.18344560416955849</v>
      </c>
      <c r="F25" s="86">
        <v>0.18017774744732773</v>
      </c>
      <c r="G25" s="86">
        <v>0.31995810040571082</v>
      </c>
      <c r="H25" s="86">
        <v>0.27856304466176329</v>
      </c>
      <c r="I25" s="86">
        <v>7.9714026452587489E-2</v>
      </c>
    </row>
    <row r="26" spans="2:9">
      <c r="B26" s="910"/>
      <c r="C26" s="85">
        <v>39722</v>
      </c>
      <c r="D26" s="86">
        <v>0.21654470480031243</v>
      </c>
      <c r="E26" s="86">
        <v>0.1780746797349349</v>
      </c>
      <c r="F26" s="86">
        <v>0.22629855677155408</v>
      </c>
      <c r="G26" s="86">
        <v>0.28517180692490063</v>
      </c>
      <c r="H26" s="86">
        <v>0.25744612408257789</v>
      </c>
      <c r="I26" s="86">
        <v>7.4944906638100439E-2</v>
      </c>
    </row>
    <row r="27" spans="2:9">
      <c r="B27" s="910"/>
      <c r="C27" s="85">
        <v>39814</v>
      </c>
      <c r="D27" s="86">
        <v>0.22244687775503799</v>
      </c>
      <c r="E27" s="86">
        <v>0.19031762053438109</v>
      </c>
      <c r="F27" s="86">
        <v>0.24610080353067096</v>
      </c>
      <c r="G27" s="86">
        <v>0.28052644029876561</v>
      </c>
      <c r="H27" s="86">
        <v>0.37020027687911</v>
      </c>
      <c r="I27" s="86">
        <v>7.0582090609114329E-2</v>
      </c>
    </row>
    <row r="28" spans="2:9">
      <c r="B28" s="910"/>
      <c r="C28" s="85">
        <v>39904</v>
      </c>
      <c r="D28" s="86">
        <v>0.21884238628961172</v>
      </c>
      <c r="E28" s="86">
        <v>0.20532024906675708</v>
      </c>
      <c r="F28" s="86">
        <v>0.21382538980424612</v>
      </c>
      <c r="G28" s="86">
        <v>0.27124389520489817</v>
      </c>
      <c r="H28" s="86">
        <v>0.4138165963283143</v>
      </c>
      <c r="I28" s="86">
        <v>7.7023336277381657E-2</v>
      </c>
    </row>
    <row r="29" spans="2:9">
      <c r="B29" s="910"/>
      <c r="C29" s="85">
        <v>39995</v>
      </c>
      <c r="D29" s="86">
        <v>0.22575616379517616</v>
      </c>
      <c r="E29" s="86">
        <v>0.18665649032438678</v>
      </c>
      <c r="F29" s="86">
        <v>0.1998130699033932</v>
      </c>
      <c r="G29" s="86">
        <v>0.29189205048345851</v>
      </c>
      <c r="H29" s="86">
        <v>0.47103303945959085</v>
      </c>
      <c r="I29" s="86">
        <v>7.1373356984325273E-2</v>
      </c>
    </row>
    <row r="30" spans="2:9">
      <c r="B30" s="910"/>
      <c r="C30" s="85">
        <v>40087</v>
      </c>
      <c r="D30" s="86">
        <v>0.22108703924783507</v>
      </c>
      <c r="E30" s="86">
        <v>0.19409390470092361</v>
      </c>
      <c r="F30" s="86">
        <v>0.20288198945720579</v>
      </c>
      <c r="G30" s="86">
        <v>0.31152972743075075</v>
      </c>
      <c r="H30" s="86">
        <v>0.47731993303856368</v>
      </c>
      <c r="I30" s="86">
        <v>5.6117812033468523E-2</v>
      </c>
    </row>
    <row r="31" spans="2:9">
      <c r="B31" s="910"/>
      <c r="C31" s="85">
        <v>40179</v>
      </c>
      <c r="D31" s="86">
        <v>0.20435726599246395</v>
      </c>
      <c r="E31" s="86">
        <v>0.17006597439472484</v>
      </c>
      <c r="F31" s="86">
        <v>0.21009861239839081</v>
      </c>
      <c r="G31" s="86">
        <v>0.25467374842775387</v>
      </c>
      <c r="H31" s="86">
        <v>0.45566981704694992</v>
      </c>
      <c r="I31" s="86">
        <v>9.2266248185975716E-2</v>
      </c>
    </row>
    <row r="32" spans="2:9">
      <c r="B32" s="910"/>
      <c r="C32" s="85">
        <v>40269</v>
      </c>
      <c r="D32" s="86">
        <v>0.19895071559616948</v>
      </c>
      <c r="E32" s="86">
        <v>0.18107354950368462</v>
      </c>
      <c r="F32" s="86">
        <v>0.2308772502377201</v>
      </c>
      <c r="G32" s="86">
        <v>0.25633844009782292</v>
      </c>
      <c r="H32" s="86">
        <v>0.47480994429601842</v>
      </c>
      <c r="I32" s="86">
        <v>5.016472169322099E-2</v>
      </c>
    </row>
    <row r="33" spans="2:21">
      <c r="B33" s="910"/>
      <c r="C33" s="85">
        <v>40360</v>
      </c>
      <c r="D33" s="86">
        <v>0.19353466166051367</v>
      </c>
      <c r="E33" s="86">
        <v>0.19016233447810221</v>
      </c>
      <c r="F33" s="86">
        <v>0.21156352959628572</v>
      </c>
      <c r="G33" s="86">
        <v>0.25547306824611288</v>
      </c>
      <c r="H33" s="86">
        <v>0.48761180639004581</v>
      </c>
      <c r="I33" s="86">
        <v>5.2712825515291467E-2</v>
      </c>
    </row>
    <row r="34" spans="2:21">
      <c r="B34" s="910"/>
      <c r="C34" s="85">
        <v>40452</v>
      </c>
      <c r="D34" s="86">
        <v>0.21033500753024037</v>
      </c>
      <c r="E34" s="86">
        <v>0.21123669344674406</v>
      </c>
      <c r="F34" s="86">
        <v>0.21214356587570096</v>
      </c>
      <c r="G34" s="86">
        <v>0.25229241299350968</v>
      </c>
      <c r="H34" s="86">
        <v>0.47158575011188525</v>
      </c>
      <c r="I34" s="86">
        <v>7.2807818792343021E-2</v>
      </c>
    </row>
    <row r="35" spans="2:21">
      <c r="B35" s="910"/>
      <c r="C35" s="85">
        <v>40544</v>
      </c>
      <c r="D35" s="86">
        <v>0.23154615568226825</v>
      </c>
      <c r="E35" s="86">
        <v>0.20468791870122682</v>
      </c>
      <c r="F35" s="86">
        <v>0.22150101496212224</v>
      </c>
      <c r="G35" s="86">
        <v>0.29067249879360679</v>
      </c>
      <c r="H35" s="86">
        <v>0.46829083818609712</v>
      </c>
      <c r="I35" s="86">
        <v>5.2584760556062704E-2</v>
      </c>
    </row>
    <row r="36" spans="2:21">
      <c r="B36" s="910"/>
      <c r="C36" s="85">
        <v>40634</v>
      </c>
      <c r="D36" s="86">
        <v>0.22536820019507103</v>
      </c>
      <c r="E36" s="86">
        <v>0.19607290939598845</v>
      </c>
      <c r="F36" s="86">
        <v>0.25115336217060485</v>
      </c>
      <c r="G36" s="86">
        <v>0.25526032726700154</v>
      </c>
      <c r="H36" s="86">
        <v>0.44042645762116533</v>
      </c>
      <c r="I36" s="86">
        <v>4.2251042448909357E-2</v>
      </c>
    </row>
    <row r="37" spans="2:21">
      <c r="B37" s="910"/>
      <c r="C37" s="85">
        <v>40725</v>
      </c>
      <c r="D37" s="86">
        <v>0.21357232351858543</v>
      </c>
      <c r="E37" s="86">
        <v>0.19203303798199881</v>
      </c>
      <c r="F37" s="86">
        <v>0.24174001334154047</v>
      </c>
      <c r="G37" s="86">
        <v>0.24432452801029333</v>
      </c>
      <c r="H37" s="86">
        <v>0.43422060830922576</v>
      </c>
      <c r="I37" s="86">
        <v>3.7376320157360692E-2</v>
      </c>
    </row>
    <row r="38" spans="2:21">
      <c r="B38" s="910"/>
      <c r="C38" s="85">
        <v>40817</v>
      </c>
      <c r="D38" s="86">
        <v>0.23588256418154802</v>
      </c>
      <c r="E38" s="86">
        <v>0.17846558561583861</v>
      </c>
      <c r="F38" s="86">
        <v>0.23817089435698635</v>
      </c>
      <c r="G38" s="86">
        <v>0.24385566067602563</v>
      </c>
      <c r="H38" s="86">
        <v>0.44604303179169846</v>
      </c>
      <c r="I38" s="86">
        <v>5.0006025513764631E-2</v>
      </c>
    </row>
    <row r="39" spans="2:21">
      <c r="B39" s="910"/>
      <c r="C39" s="85">
        <v>40909</v>
      </c>
      <c r="D39" s="86">
        <v>0.23622591668166074</v>
      </c>
      <c r="E39" s="86">
        <v>0.19422686020403016</v>
      </c>
      <c r="F39" s="86">
        <v>0.23378040242295361</v>
      </c>
      <c r="G39" s="86">
        <v>0.28704118135787282</v>
      </c>
      <c r="H39" s="86">
        <v>0.44423863524266799</v>
      </c>
      <c r="I39" s="86">
        <v>4.0061715045743046E-2</v>
      </c>
    </row>
    <row r="40" spans="2:21">
      <c r="B40" s="910"/>
      <c r="C40" s="85">
        <v>41000</v>
      </c>
      <c r="D40" s="86">
        <v>0.22033568349105923</v>
      </c>
      <c r="E40" s="86">
        <v>0.18597831954685179</v>
      </c>
      <c r="F40" s="86">
        <v>0.16262904992650984</v>
      </c>
      <c r="G40" s="86">
        <v>0.32350157951954683</v>
      </c>
      <c r="H40" s="86">
        <v>0.47079062157183243</v>
      </c>
      <c r="I40" s="86">
        <v>4.1381164863582467E-2</v>
      </c>
    </row>
    <row r="41" spans="2:21">
      <c r="B41" s="910"/>
      <c r="C41" s="85">
        <v>41091</v>
      </c>
      <c r="D41" s="86">
        <v>0.18187327290293753</v>
      </c>
      <c r="E41" s="86">
        <v>0.19760701103533018</v>
      </c>
      <c r="F41" s="86">
        <v>0.17012812565295293</v>
      </c>
      <c r="G41" s="86">
        <v>0.32392504824527496</v>
      </c>
      <c r="H41" s="86">
        <v>0.46194107745544438</v>
      </c>
      <c r="I41" s="86">
        <v>3.6089343545902847E-2</v>
      </c>
    </row>
    <row r="43" spans="2:21" s="94" customFormat="1">
      <c r="B43" s="89" t="s">
        <v>104</v>
      </c>
      <c r="C43" s="678">
        <v>39539</v>
      </c>
      <c r="D43" s="678">
        <v>39630</v>
      </c>
      <c r="E43" s="678">
        <v>39722</v>
      </c>
      <c r="F43" s="678">
        <v>39814</v>
      </c>
      <c r="G43" s="678">
        <v>39904</v>
      </c>
      <c r="H43" s="678">
        <v>39995</v>
      </c>
      <c r="I43" s="678">
        <v>40087</v>
      </c>
      <c r="J43" s="678">
        <v>40179</v>
      </c>
      <c r="K43" s="678">
        <v>40269</v>
      </c>
      <c r="L43" s="678">
        <v>40360</v>
      </c>
      <c r="M43" s="678">
        <v>40452</v>
      </c>
      <c r="N43" s="678">
        <v>40544</v>
      </c>
      <c r="O43" s="678">
        <v>40634</v>
      </c>
      <c r="P43" s="678">
        <v>40725</v>
      </c>
      <c r="Q43" s="678">
        <v>40817</v>
      </c>
      <c r="R43" s="678">
        <v>40909</v>
      </c>
      <c r="S43" s="678">
        <v>41000</v>
      </c>
      <c r="T43" s="678">
        <v>41091</v>
      </c>
      <c r="U43" s="678">
        <v>41183</v>
      </c>
    </row>
    <row r="44" spans="2:21">
      <c r="B44" s="84" t="s">
        <v>105</v>
      </c>
      <c r="C44" s="90">
        <v>0.20968193322051731</v>
      </c>
      <c r="D44" s="90">
        <v>0.19312981472578886</v>
      </c>
      <c r="E44" s="90">
        <v>0.17494544823402286</v>
      </c>
      <c r="F44" s="90">
        <v>0.16816283580288605</v>
      </c>
      <c r="G44" s="90">
        <v>0.17869820760622893</v>
      </c>
      <c r="H44" s="90">
        <v>0.17462407087063286</v>
      </c>
      <c r="I44" s="90">
        <v>0.17231712744866887</v>
      </c>
      <c r="J44" s="90">
        <v>0.15151579497233275</v>
      </c>
      <c r="K44" s="90">
        <v>0.13628095407296584</v>
      </c>
      <c r="L44" s="90">
        <v>0.12475133302844191</v>
      </c>
      <c r="M44" s="90">
        <v>0.12125394085591651</v>
      </c>
      <c r="N44" s="90">
        <v>0.1117681809722445</v>
      </c>
      <c r="O44" s="90">
        <v>0.10613083802671652</v>
      </c>
      <c r="P44" s="90">
        <v>0.10444782795580003</v>
      </c>
      <c r="Q44" s="90">
        <v>9.659533644432719E-2</v>
      </c>
      <c r="R44" s="90">
        <v>9.6100674276528533E-2</v>
      </c>
      <c r="S44" s="90">
        <v>9.4661394882405075E-2</v>
      </c>
      <c r="T44" s="91">
        <v>9.3982009828946653E-2</v>
      </c>
      <c r="U44" s="90">
        <v>0.10014215925040054</v>
      </c>
    </row>
    <row r="45" spans="2:21">
      <c r="B45" s="92" t="s">
        <v>106</v>
      </c>
      <c r="C45" s="90">
        <v>0.12599261161276826</v>
      </c>
      <c r="D45" s="90">
        <v>0.12956719847440795</v>
      </c>
      <c r="E45" s="90">
        <v>0.13045251663845917</v>
      </c>
      <c r="F45" s="90">
        <v>0.13092876138642554</v>
      </c>
      <c r="G45" s="90">
        <v>0.14136014660074775</v>
      </c>
      <c r="H45" s="90">
        <v>0.13566010664192041</v>
      </c>
      <c r="I45" s="90">
        <v>0.13536513005178938</v>
      </c>
      <c r="J45" s="90">
        <v>0.12852459414783504</v>
      </c>
      <c r="K45" s="90">
        <v>0.11171790912076224</v>
      </c>
      <c r="L45" s="90">
        <v>0.11324290055043892</v>
      </c>
      <c r="M45" s="90">
        <v>0.10988538043154343</v>
      </c>
      <c r="N45" s="90">
        <v>0.10874544734575417</v>
      </c>
      <c r="O45" s="90">
        <v>0.10712225067203174</v>
      </c>
      <c r="P45" s="90">
        <v>0.10644743662131634</v>
      </c>
      <c r="Q45" s="90">
        <v>0.10289963161481568</v>
      </c>
      <c r="R45" s="90">
        <v>0.10914727433198276</v>
      </c>
      <c r="S45" s="90">
        <v>0.10956550969056804</v>
      </c>
      <c r="T45" s="91">
        <v>0.10909116427807265</v>
      </c>
      <c r="U45" s="90">
        <v>0.11421654064173378</v>
      </c>
    </row>
    <row r="48" spans="2:21">
      <c r="E48" s="71" t="s">
        <v>99</v>
      </c>
    </row>
    <row r="69" spans="2:2">
      <c r="B69" s="93" t="s">
        <v>107</v>
      </c>
    </row>
    <row r="71" spans="2:2">
      <c r="B71" s="731" t="s">
        <v>10</v>
      </c>
    </row>
  </sheetData>
  <mergeCells count="2">
    <mergeCell ref="B5:B22"/>
    <mergeCell ref="B24:B41"/>
  </mergeCells>
  <hyperlinks>
    <hyperlink ref="B71" location="Содержание!B2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workbookViewId="0">
      <selection activeCell="B35" sqref="B35"/>
    </sheetView>
  </sheetViews>
  <sheetFormatPr defaultRowHeight="12.75"/>
  <cols>
    <col min="1" max="1" width="11.42578125" style="83" customWidth="1"/>
    <col min="2" max="2" width="54.42578125" style="83" customWidth="1"/>
    <col min="3" max="256" width="9.140625" style="83"/>
    <col min="257" max="257" width="11.42578125" style="83" customWidth="1"/>
    <col min="258" max="258" width="54.42578125" style="83" customWidth="1"/>
    <col min="259" max="512" width="9.140625" style="83"/>
    <col min="513" max="513" width="11.42578125" style="83" customWidth="1"/>
    <col min="514" max="514" width="54.42578125" style="83" customWidth="1"/>
    <col min="515" max="768" width="9.140625" style="83"/>
    <col min="769" max="769" width="11.42578125" style="83" customWidth="1"/>
    <col min="770" max="770" width="54.42578125" style="83" customWidth="1"/>
    <col min="771" max="1024" width="9.140625" style="83"/>
    <col min="1025" max="1025" width="11.42578125" style="83" customWidth="1"/>
    <col min="1026" max="1026" width="54.42578125" style="83" customWidth="1"/>
    <col min="1027" max="1280" width="9.140625" style="83"/>
    <col min="1281" max="1281" width="11.42578125" style="83" customWidth="1"/>
    <col min="1282" max="1282" width="54.42578125" style="83" customWidth="1"/>
    <col min="1283" max="1536" width="9.140625" style="83"/>
    <col min="1537" max="1537" width="11.42578125" style="83" customWidth="1"/>
    <col min="1538" max="1538" width="54.42578125" style="83" customWidth="1"/>
    <col min="1539" max="1792" width="9.140625" style="83"/>
    <col min="1793" max="1793" width="11.42578125" style="83" customWidth="1"/>
    <col min="1794" max="1794" width="54.42578125" style="83" customWidth="1"/>
    <col min="1795" max="2048" width="9.140625" style="83"/>
    <col min="2049" max="2049" width="11.42578125" style="83" customWidth="1"/>
    <col min="2050" max="2050" width="54.42578125" style="83" customWidth="1"/>
    <col min="2051" max="2304" width="9.140625" style="83"/>
    <col min="2305" max="2305" width="11.42578125" style="83" customWidth="1"/>
    <col min="2306" max="2306" width="54.42578125" style="83" customWidth="1"/>
    <col min="2307" max="2560" width="9.140625" style="83"/>
    <col min="2561" max="2561" width="11.42578125" style="83" customWidth="1"/>
    <col min="2562" max="2562" width="54.42578125" style="83" customWidth="1"/>
    <col min="2563" max="2816" width="9.140625" style="83"/>
    <col min="2817" max="2817" width="11.42578125" style="83" customWidth="1"/>
    <col min="2818" max="2818" width="54.42578125" style="83" customWidth="1"/>
    <col min="2819" max="3072" width="9.140625" style="83"/>
    <col min="3073" max="3073" width="11.42578125" style="83" customWidth="1"/>
    <col min="3074" max="3074" width="54.42578125" style="83" customWidth="1"/>
    <col min="3075" max="3328" width="9.140625" style="83"/>
    <col min="3329" max="3329" width="11.42578125" style="83" customWidth="1"/>
    <col min="3330" max="3330" width="54.42578125" style="83" customWidth="1"/>
    <col min="3331" max="3584" width="9.140625" style="83"/>
    <col min="3585" max="3585" width="11.42578125" style="83" customWidth="1"/>
    <col min="3586" max="3586" width="54.42578125" style="83" customWidth="1"/>
    <col min="3587" max="3840" width="9.140625" style="83"/>
    <col min="3841" max="3841" width="11.42578125" style="83" customWidth="1"/>
    <col min="3842" max="3842" width="54.42578125" style="83" customWidth="1"/>
    <col min="3843" max="4096" width="9.140625" style="83"/>
    <col min="4097" max="4097" width="11.42578125" style="83" customWidth="1"/>
    <col min="4098" max="4098" width="54.42578125" style="83" customWidth="1"/>
    <col min="4099" max="4352" width="9.140625" style="83"/>
    <col min="4353" max="4353" width="11.42578125" style="83" customWidth="1"/>
    <col min="4354" max="4354" width="54.42578125" style="83" customWidth="1"/>
    <col min="4355" max="4608" width="9.140625" style="83"/>
    <col min="4609" max="4609" width="11.42578125" style="83" customWidth="1"/>
    <col min="4610" max="4610" width="54.42578125" style="83" customWidth="1"/>
    <col min="4611" max="4864" width="9.140625" style="83"/>
    <col min="4865" max="4865" width="11.42578125" style="83" customWidth="1"/>
    <col min="4866" max="4866" width="54.42578125" style="83" customWidth="1"/>
    <col min="4867" max="5120" width="9.140625" style="83"/>
    <col min="5121" max="5121" width="11.42578125" style="83" customWidth="1"/>
    <col min="5122" max="5122" width="54.42578125" style="83" customWidth="1"/>
    <col min="5123" max="5376" width="9.140625" style="83"/>
    <col min="5377" max="5377" width="11.42578125" style="83" customWidth="1"/>
    <col min="5378" max="5378" width="54.42578125" style="83" customWidth="1"/>
    <col min="5379" max="5632" width="9.140625" style="83"/>
    <col min="5633" max="5633" width="11.42578125" style="83" customWidth="1"/>
    <col min="5634" max="5634" width="54.42578125" style="83" customWidth="1"/>
    <col min="5635" max="5888" width="9.140625" style="83"/>
    <col min="5889" max="5889" width="11.42578125" style="83" customWidth="1"/>
    <col min="5890" max="5890" width="54.42578125" style="83" customWidth="1"/>
    <col min="5891" max="6144" width="9.140625" style="83"/>
    <col min="6145" max="6145" width="11.42578125" style="83" customWidth="1"/>
    <col min="6146" max="6146" width="54.42578125" style="83" customWidth="1"/>
    <col min="6147" max="6400" width="9.140625" style="83"/>
    <col min="6401" max="6401" width="11.42578125" style="83" customWidth="1"/>
    <col min="6402" max="6402" width="54.42578125" style="83" customWidth="1"/>
    <col min="6403" max="6656" width="9.140625" style="83"/>
    <col min="6657" max="6657" width="11.42578125" style="83" customWidth="1"/>
    <col min="6658" max="6658" width="54.42578125" style="83" customWidth="1"/>
    <col min="6659" max="6912" width="9.140625" style="83"/>
    <col min="6913" max="6913" width="11.42578125" style="83" customWidth="1"/>
    <col min="6914" max="6914" width="54.42578125" style="83" customWidth="1"/>
    <col min="6915" max="7168" width="9.140625" style="83"/>
    <col min="7169" max="7169" width="11.42578125" style="83" customWidth="1"/>
    <col min="7170" max="7170" width="54.42578125" style="83" customWidth="1"/>
    <col min="7171" max="7424" width="9.140625" style="83"/>
    <col min="7425" max="7425" width="11.42578125" style="83" customWidth="1"/>
    <col min="7426" max="7426" width="54.42578125" style="83" customWidth="1"/>
    <col min="7427" max="7680" width="9.140625" style="83"/>
    <col min="7681" max="7681" width="11.42578125" style="83" customWidth="1"/>
    <col min="7682" max="7682" width="54.42578125" style="83" customWidth="1"/>
    <col min="7683" max="7936" width="9.140625" style="83"/>
    <col min="7937" max="7937" width="11.42578125" style="83" customWidth="1"/>
    <col min="7938" max="7938" width="54.42578125" style="83" customWidth="1"/>
    <col min="7939" max="8192" width="9.140625" style="83"/>
    <col min="8193" max="8193" width="11.42578125" style="83" customWidth="1"/>
    <col min="8194" max="8194" width="54.42578125" style="83" customWidth="1"/>
    <col min="8195" max="8448" width="9.140625" style="83"/>
    <col min="8449" max="8449" width="11.42578125" style="83" customWidth="1"/>
    <col min="8450" max="8450" width="54.42578125" style="83" customWidth="1"/>
    <col min="8451" max="8704" width="9.140625" style="83"/>
    <col min="8705" max="8705" width="11.42578125" style="83" customWidth="1"/>
    <col min="8706" max="8706" width="54.42578125" style="83" customWidth="1"/>
    <col min="8707" max="8960" width="9.140625" style="83"/>
    <col min="8961" max="8961" width="11.42578125" style="83" customWidth="1"/>
    <col min="8962" max="8962" width="54.42578125" style="83" customWidth="1"/>
    <col min="8963" max="9216" width="9.140625" style="83"/>
    <col min="9217" max="9217" width="11.42578125" style="83" customWidth="1"/>
    <col min="9218" max="9218" width="54.42578125" style="83" customWidth="1"/>
    <col min="9219" max="9472" width="9.140625" style="83"/>
    <col min="9473" max="9473" width="11.42578125" style="83" customWidth="1"/>
    <col min="9474" max="9474" width="54.42578125" style="83" customWidth="1"/>
    <col min="9475" max="9728" width="9.140625" style="83"/>
    <col min="9729" max="9729" width="11.42578125" style="83" customWidth="1"/>
    <col min="9730" max="9730" width="54.42578125" style="83" customWidth="1"/>
    <col min="9731" max="9984" width="9.140625" style="83"/>
    <col min="9985" max="9985" width="11.42578125" style="83" customWidth="1"/>
    <col min="9986" max="9986" width="54.42578125" style="83" customWidth="1"/>
    <col min="9987" max="10240" width="9.140625" style="83"/>
    <col min="10241" max="10241" width="11.42578125" style="83" customWidth="1"/>
    <col min="10242" max="10242" width="54.42578125" style="83" customWidth="1"/>
    <col min="10243" max="10496" width="9.140625" style="83"/>
    <col min="10497" max="10497" width="11.42578125" style="83" customWidth="1"/>
    <col min="10498" max="10498" width="54.42578125" style="83" customWidth="1"/>
    <col min="10499" max="10752" width="9.140625" style="83"/>
    <col min="10753" max="10753" width="11.42578125" style="83" customWidth="1"/>
    <col min="10754" max="10754" width="54.42578125" style="83" customWidth="1"/>
    <col min="10755" max="11008" width="9.140625" style="83"/>
    <col min="11009" max="11009" width="11.42578125" style="83" customWidth="1"/>
    <col min="11010" max="11010" width="54.42578125" style="83" customWidth="1"/>
    <col min="11011" max="11264" width="9.140625" style="83"/>
    <col min="11265" max="11265" width="11.42578125" style="83" customWidth="1"/>
    <col min="11266" max="11266" width="54.42578125" style="83" customWidth="1"/>
    <col min="11267" max="11520" width="9.140625" style="83"/>
    <col min="11521" max="11521" width="11.42578125" style="83" customWidth="1"/>
    <col min="11522" max="11522" width="54.42578125" style="83" customWidth="1"/>
    <col min="11523" max="11776" width="9.140625" style="83"/>
    <col min="11777" max="11777" width="11.42578125" style="83" customWidth="1"/>
    <col min="11778" max="11778" width="54.42578125" style="83" customWidth="1"/>
    <col min="11779" max="12032" width="9.140625" style="83"/>
    <col min="12033" max="12033" width="11.42578125" style="83" customWidth="1"/>
    <col min="12034" max="12034" width="54.42578125" style="83" customWidth="1"/>
    <col min="12035" max="12288" width="9.140625" style="83"/>
    <col min="12289" max="12289" width="11.42578125" style="83" customWidth="1"/>
    <col min="12290" max="12290" width="54.42578125" style="83" customWidth="1"/>
    <col min="12291" max="12544" width="9.140625" style="83"/>
    <col min="12545" max="12545" width="11.42578125" style="83" customWidth="1"/>
    <col min="12546" max="12546" width="54.42578125" style="83" customWidth="1"/>
    <col min="12547" max="12800" width="9.140625" style="83"/>
    <col min="12801" max="12801" width="11.42578125" style="83" customWidth="1"/>
    <col min="12802" max="12802" width="54.42578125" style="83" customWidth="1"/>
    <col min="12803" max="13056" width="9.140625" style="83"/>
    <col min="13057" max="13057" width="11.42578125" style="83" customWidth="1"/>
    <col min="13058" max="13058" width="54.42578125" style="83" customWidth="1"/>
    <col min="13059" max="13312" width="9.140625" style="83"/>
    <col min="13313" max="13313" width="11.42578125" style="83" customWidth="1"/>
    <col min="13314" max="13314" width="54.42578125" style="83" customWidth="1"/>
    <col min="13315" max="13568" width="9.140625" style="83"/>
    <col min="13569" max="13569" width="11.42578125" style="83" customWidth="1"/>
    <col min="13570" max="13570" width="54.42578125" style="83" customWidth="1"/>
    <col min="13571" max="13824" width="9.140625" style="83"/>
    <col min="13825" max="13825" width="11.42578125" style="83" customWidth="1"/>
    <col min="13826" max="13826" width="54.42578125" style="83" customWidth="1"/>
    <col min="13827" max="14080" width="9.140625" style="83"/>
    <col min="14081" max="14081" width="11.42578125" style="83" customWidth="1"/>
    <col min="14082" max="14082" width="54.42578125" style="83" customWidth="1"/>
    <col min="14083" max="14336" width="9.140625" style="83"/>
    <col min="14337" max="14337" width="11.42578125" style="83" customWidth="1"/>
    <col min="14338" max="14338" width="54.42578125" style="83" customWidth="1"/>
    <col min="14339" max="14592" width="9.140625" style="83"/>
    <col min="14593" max="14593" width="11.42578125" style="83" customWidth="1"/>
    <col min="14594" max="14594" width="54.42578125" style="83" customWidth="1"/>
    <col min="14595" max="14848" width="9.140625" style="83"/>
    <col min="14849" max="14849" width="11.42578125" style="83" customWidth="1"/>
    <col min="14850" max="14850" width="54.42578125" style="83" customWidth="1"/>
    <col min="14851" max="15104" width="9.140625" style="83"/>
    <col min="15105" max="15105" width="11.42578125" style="83" customWidth="1"/>
    <col min="15106" max="15106" width="54.42578125" style="83" customWidth="1"/>
    <col min="15107" max="15360" width="9.140625" style="83"/>
    <col min="15361" max="15361" width="11.42578125" style="83" customWidth="1"/>
    <col min="15362" max="15362" width="54.42578125" style="83" customWidth="1"/>
    <col min="15363" max="15616" width="9.140625" style="83"/>
    <col min="15617" max="15617" width="11.42578125" style="83" customWidth="1"/>
    <col min="15618" max="15618" width="54.42578125" style="83" customWidth="1"/>
    <col min="15619" max="15872" width="9.140625" style="83"/>
    <col min="15873" max="15873" width="11.42578125" style="83" customWidth="1"/>
    <col min="15874" max="15874" width="54.42578125" style="83" customWidth="1"/>
    <col min="15875" max="16128" width="9.140625" style="83"/>
    <col min="16129" max="16129" width="11.42578125" style="83" customWidth="1"/>
    <col min="16130" max="16130" width="54.42578125" style="83" customWidth="1"/>
    <col min="16131" max="16384" width="9.140625" style="83"/>
  </cols>
  <sheetData>
    <row r="2" spans="1:17">
      <c r="A2" s="83" t="s">
        <v>0</v>
      </c>
      <c r="B2" s="94" t="s">
        <v>108</v>
      </c>
    </row>
    <row r="3" spans="1:17" ht="15.75">
      <c r="A3" s="95"/>
      <c r="B3" s="96"/>
    </row>
    <row r="4" spans="1:17">
      <c r="B4" s="97" t="s">
        <v>109</v>
      </c>
      <c r="C4" s="98">
        <v>39813</v>
      </c>
      <c r="D4" s="98">
        <v>39903</v>
      </c>
      <c r="E4" s="98">
        <v>39994</v>
      </c>
      <c r="F4" s="98">
        <v>40086</v>
      </c>
      <c r="G4" s="98">
        <v>40178</v>
      </c>
      <c r="H4" s="98">
        <v>40268</v>
      </c>
      <c r="I4" s="98">
        <v>40359</v>
      </c>
      <c r="J4" s="98">
        <v>40451</v>
      </c>
      <c r="K4" s="98">
        <v>40543</v>
      </c>
      <c r="L4" s="98">
        <v>40633</v>
      </c>
      <c r="M4" s="98">
        <v>40724</v>
      </c>
      <c r="N4" s="98">
        <v>40816</v>
      </c>
      <c r="O4" s="98">
        <v>40908</v>
      </c>
      <c r="P4" s="98">
        <v>40999</v>
      </c>
      <c r="Q4" s="98">
        <v>41090</v>
      </c>
    </row>
    <row r="5" spans="1:17" ht="15.75" customHeight="1">
      <c r="B5" s="99" t="s">
        <v>1192</v>
      </c>
      <c r="C5" s="100">
        <v>37611.150776034301</v>
      </c>
      <c r="D5" s="100">
        <v>33020.995538895593</v>
      </c>
      <c r="E5" s="100">
        <v>30199.982797144799</v>
      </c>
      <c r="F5" s="100">
        <v>28647.175283986682</v>
      </c>
      <c r="G5" s="100">
        <v>26315.080174956165</v>
      </c>
      <c r="H5" s="100">
        <v>22836.007330616842</v>
      </c>
      <c r="I5" s="100">
        <v>19812.419771965739</v>
      </c>
      <c r="J5" s="100">
        <v>17816.046048771048</v>
      </c>
      <c r="K5" s="100">
        <v>18277.966578534521</v>
      </c>
      <c r="L5" s="100">
        <v>17616.175011686875</v>
      </c>
      <c r="M5" s="100">
        <v>17186.254037909777</v>
      </c>
      <c r="N5" s="100">
        <v>15291.476764765446</v>
      </c>
      <c r="O5" s="100">
        <v>13426.776173390077</v>
      </c>
      <c r="P5" s="100">
        <v>13517.148134487625</v>
      </c>
      <c r="Q5" s="100">
        <v>12744.221118356427</v>
      </c>
    </row>
    <row r="6" spans="1:17" ht="25.5">
      <c r="B6" s="101" t="s">
        <v>1193</v>
      </c>
      <c r="C6" s="100">
        <v>1706.1039719999999</v>
      </c>
      <c r="D6" s="100">
        <v>1684.5632475941347</v>
      </c>
      <c r="E6" s="100">
        <v>1615.8269190000001</v>
      </c>
      <c r="F6" s="100">
        <v>1559.4330980000007</v>
      </c>
      <c r="G6" s="100">
        <v>1491.4324489999999</v>
      </c>
      <c r="H6" s="100">
        <v>1486.36392</v>
      </c>
      <c r="I6" s="100">
        <v>1700.1881490000001</v>
      </c>
      <c r="J6" s="100">
        <v>1950.8316339999997</v>
      </c>
      <c r="K6" s="100">
        <v>1895.9530540000001</v>
      </c>
      <c r="L6" s="100">
        <v>1961.886031</v>
      </c>
      <c r="M6" s="100">
        <v>1938.7947829999998</v>
      </c>
      <c r="N6" s="100">
        <v>1995.4472929999999</v>
      </c>
      <c r="O6" s="100">
        <v>2281.1906130000002</v>
      </c>
      <c r="P6" s="100">
        <v>2359.953974</v>
      </c>
      <c r="Q6" s="100">
        <v>2563.1307620000002</v>
      </c>
    </row>
    <row r="7" spans="1:17" ht="30.75" customHeight="1">
      <c r="B7" s="102" t="s">
        <v>1194</v>
      </c>
      <c r="C7" s="100">
        <v>29823.130444603539</v>
      </c>
      <c r="D7" s="100">
        <v>30353.46618600914</v>
      </c>
      <c r="E7" s="100">
        <v>32262.864960931704</v>
      </c>
      <c r="F7" s="100">
        <v>33379.045329245913</v>
      </c>
      <c r="G7" s="100">
        <v>29095.069960429508</v>
      </c>
      <c r="H7" s="100">
        <v>29270.677402914924</v>
      </c>
      <c r="I7" s="100">
        <v>30953.974395979611</v>
      </c>
      <c r="J7" s="100">
        <v>31703.834961946282</v>
      </c>
      <c r="K7" s="100">
        <v>40937.151841465486</v>
      </c>
      <c r="L7" s="100">
        <v>41467.745108313109</v>
      </c>
      <c r="M7" s="100">
        <v>42243.186872090235</v>
      </c>
      <c r="N7" s="100">
        <v>42358.816605234555</v>
      </c>
      <c r="O7" s="100">
        <v>43834.228556609931</v>
      </c>
      <c r="P7" s="100">
        <v>45377.838395512365</v>
      </c>
      <c r="Q7" s="100">
        <v>47601.717711643614</v>
      </c>
    </row>
    <row r="10" spans="1:17" ht="15.75">
      <c r="A10" s="95"/>
      <c r="B10" s="94" t="s">
        <v>108</v>
      </c>
    </row>
    <row r="30" spans="2:4">
      <c r="B30" s="103" t="s">
        <v>110</v>
      </c>
    </row>
    <row r="31" spans="2:4">
      <c r="B31" s="911" t="s">
        <v>111</v>
      </c>
      <c r="C31" s="911"/>
      <c r="D31" s="911"/>
    </row>
    <row r="32" spans="2:4">
      <c r="B32" s="911"/>
      <c r="C32" s="911"/>
      <c r="D32" s="911"/>
    </row>
    <row r="33" spans="2:2">
      <c r="B33" s="93" t="s">
        <v>9</v>
      </c>
    </row>
    <row r="35" spans="2:2">
      <c r="B35" s="731" t="s">
        <v>10</v>
      </c>
    </row>
  </sheetData>
  <mergeCells count="1">
    <mergeCell ref="B31:D32"/>
  </mergeCells>
  <hyperlinks>
    <hyperlink ref="B35" location="Содержание!B23" display="к содержанию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L13" sqref="L13"/>
    </sheetView>
  </sheetViews>
  <sheetFormatPr defaultRowHeight="12.75"/>
  <cols>
    <col min="1" max="1" width="11" style="3" customWidth="1"/>
    <col min="2" max="2" width="20.7109375" style="3" bestFit="1" customWidth="1"/>
    <col min="3" max="3" width="6.7109375" style="3" customWidth="1"/>
    <col min="4" max="4" width="7.85546875" style="3" customWidth="1"/>
    <col min="5" max="5" width="7.7109375" style="3" customWidth="1"/>
    <col min="6" max="6" width="8.85546875" style="3" customWidth="1"/>
    <col min="7" max="7" width="4.5703125" style="3" customWidth="1"/>
    <col min="8" max="9" width="8.42578125" style="3" bestFit="1" customWidth="1"/>
    <col min="10" max="16384" width="9.140625" style="3"/>
  </cols>
  <sheetData>
    <row r="2" spans="1:9">
      <c r="A2" s="1" t="s">
        <v>0</v>
      </c>
      <c r="B2" s="2" t="s">
        <v>1113</v>
      </c>
    </row>
    <row r="4" spans="1:9">
      <c r="B4" s="659" t="s">
        <v>2</v>
      </c>
      <c r="C4" s="660">
        <v>39448</v>
      </c>
      <c r="D4" s="660">
        <v>39814</v>
      </c>
      <c r="E4" s="660">
        <v>40179</v>
      </c>
      <c r="F4" s="660">
        <v>40544</v>
      </c>
      <c r="G4" s="661"/>
      <c r="H4" s="661">
        <v>40787</v>
      </c>
      <c r="I4" s="661">
        <v>41153</v>
      </c>
    </row>
    <row r="5" spans="1:9">
      <c r="B5" s="6" t="s">
        <v>3</v>
      </c>
      <c r="C5" s="618">
        <v>-0.33533389399154184</v>
      </c>
      <c r="D5" s="618">
        <v>0.75224594336446382</v>
      </c>
      <c r="E5" s="618">
        <v>-0.61860660390717859</v>
      </c>
      <c r="F5" s="619">
        <v>1.2945326359135017</v>
      </c>
      <c r="G5" s="618"/>
      <c r="H5" s="618">
        <v>0.57802232762094097</v>
      </c>
      <c r="I5" s="618">
        <v>-0.50972801784060728</v>
      </c>
    </row>
    <row r="6" spans="1:9">
      <c r="B6" s="6" t="s">
        <v>4</v>
      </c>
      <c r="C6" s="618">
        <v>0.66506353290477349</v>
      </c>
      <c r="D6" s="618">
        <v>1.0406859254210166</v>
      </c>
      <c r="E6" s="618">
        <v>2.8074123798430595</v>
      </c>
      <c r="F6" s="619">
        <v>1.0057928205208959</v>
      </c>
      <c r="G6" s="618"/>
      <c r="H6" s="618">
        <v>1.5060443348301267</v>
      </c>
      <c r="I6" s="618">
        <v>0.15157043039180415</v>
      </c>
    </row>
    <row r="7" spans="1:9">
      <c r="B7" s="7" t="s">
        <v>5</v>
      </c>
      <c r="C7" s="618">
        <v>0.42570913518171005</v>
      </c>
      <c r="D7" s="618">
        <v>-0.20900877757659714</v>
      </c>
      <c r="E7" s="618">
        <v>0.40442781490150242</v>
      </c>
      <c r="F7" s="619">
        <v>0.28259406215553173</v>
      </c>
      <c r="G7" s="618"/>
      <c r="H7" s="618">
        <v>0.3655272233475147</v>
      </c>
      <c r="I7" s="618">
        <v>0.27447785213218767</v>
      </c>
    </row>
    <row r="8" spans="1:9">
      <c r="B8" s="6" t="s">
        <v>6</v>
      </c>
      <c r="C8" s="618">
        <v>2.3416649795493516</v>
      </c>
      <c r="D8" s="618">
        <v>-0.1494112643242283</v>
      </c>
      <c r="E8" s="618">
        <v>4.3109824708970272</v>
      </c>
      <c r="F8" s="619">
        <v>4.5335673846677187</v>
      </c>
      <c r="G8" s="618"/>
      <c r="H8" s="618">
        <v>4.2973580521800923</v>
      </c>
      <c r="I8" s="618">
        <v>4.4653734264620919</v>
      </c>
    </row>
    <row r="9" spans="1:9">
      <c r="B9" s="8" t="s">
        <v>7</v>
      </c>
      <c r="C9" s="618">
        <v>3.3167491343206734</v>
      </c>
      <c r="D9" s="618">
        <v>1.2038523011421205</v>
      </c>
      <c r="E9" s="618">
        <v>7.2957969682915689</v>
      </c>
      <c r="F9" s="619">
        <v>7.4648924111834418</v>
      </c>
      <c r="G9" s="618"/>
      <c r="H9" s="618">
        <v>7.2163272939713465</v>
      </c>
      <c r="I9" s="618">
        <v>5.2000000000000028</v>
      </c>
    </row>
    <row r="10" spans="1:9">
      <c r="C10" s="9"/>
      <c r="D10" s="9"/>
      <c r="E10" s="10"/>
      <c r="F10" s="11"/>
      <c r="G10" s="9"/>
      <c r="H10" s="9"/>
    </row>
    <row r="12" spans="1:9">
      <c r="B12" s="2" t="s">
        <v>1</v>
      </c>
    </row>
    <row r="33" spans="2:3">
      <c r="B33" s="12" t="s">
        <v>8</v>
      </c>
      <c r="C33" s="13"/>
    </row>
    <row r="34" spans="2:3">
      <c r="B34" s="12" t="s">
        <v>9</v>
      </c>
      <c r="C34" s="13"/>
    </row>
    <row r="36" spans="2:3">
      <c r="B36" s="731" t="s">
        <v>10</v>
      </c>
    </row>
  </sheetData>
  <hyperlinks>
    <hyperlink ref="B36" location="Содержание!B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activeCell="B37" sqref="B37"/>
    </sheetView>
  </sheetViews>
  <sheetFormatPr defaultRowHeight="12.75"/>
  <cols>
    <col min="1" max="1" width="8.85546875" style="83" customWidth="1"/>
    <col min="2" max="2" width="41.140625" style="83" customWidth="1"/>
    <col min="3" max="3" width="10" style="83" bestFit="1" customWidth="1"/>
    <col min="4" max="4" width="10.7109375" style="83" customWidth="1"/>
    <col min="5" max="5" width="9.85546875" style="83" bestFit="1" customWidth="1"/>
    <col min="6" max="6" width="9.5703125" style="83" customWidth="1"/>
    <col min="7" max="7" width="9.85546875" style="83" bestFit="1" customWidth="1"/>
    <col min="8" max="8" width="9.5703125" style="83" customWidth="1"/>
    <col min="9" max="9" width="9.85546875" style="83" bestFit="1" customWidth="1"/>
    <col min="10" max="10" width="9.5703125" style="83" customWidth="1"/>
    <col min="11" max="11" width="10.85546875" style="83" customWidth="1"/>
    <col min="12" max="13" width="9.85546875" style="83" bestFit="1" customWidth="1"/>
    <col min="14" max="256" width="9.140625" style="83"/>
    <col min="257" max="257" width="8.85546875" style="83" customWidth="1"/>
    <col min="258" max="258" width="41.140625" style="83" customWidth="1"/>
    <col min="259" max="259" width="9.85546875" style="83" bestFit="1" customWidth="1"/>
    <col min="260" max="260" width="10.7109375" style="83" customWidth="1"/>
    <col min="261" max="261" width="8.7109375" style="83" customWidth="1"/>
    <col min="262" max="262" width="9.5703125" style="83" customWidth="1"/>
    <col min="263" max="263" width="8.5703125" style="83" customWidth="1"/>
    <col min="264" max="264" width="9.5703125" style="83" customWidth="1"/>
    <col min="265" max="265" width="9" style="83" customWidth="1"/>
    <col min="266" max="266" width="8.5703125" style="83" customWidth="1"/>
    <col min="267" max="267" width="9.42578125" style="83" customWidth="1"/>
    <col min="268" max="512" width="9.140625" style="83"/>
    <col min="513" max="513" width="8.85546875" style="83" customWidth="1"/>
    <col min="514" max="514" width="41.140625" style="83" customWidth="1"/>
    <col min="515" max="515" width="9.85546875" style="83" bestFit="1" customWidth="1"/>
    <col min="516" max="516" width="10.7109375" style="83" customWidth="1"/>
    <col min="517" max="517" width="8.7109375" style="83" customWidth="1"/>
    <col min="518" max="518" width="9.5703125" style="83" customWidth="1"/>
    <col min="519" max="519" width="8.5703125" style="83" customWidth="1"/>
    <col min="520" max="520" width="9.5703125" style="83" customWidth="1"/>
    <col min="521" max="521" width="9" style="83" customWidth="1"/>
    <col min="522" max="522" width="8.5703125" style="83" customWidth="1"/>
    <col min="523" max="523" width="9.42578125" style="83" customWidth="1"/>
    <col min="524" max="768" width="9.140625" style="83"/>
    <col min="769" max="769" width="8.85546875" style="83" customWidth="1"/>
    <col min="770" max="770" width="41.140625" style="83" customWidth="1"/>
    <col min="771" max="771" width="9.85546875" style="83" bestFit="1" customWidth="1"/>
    <col min="772" max="772" width="10.7109375" style="83" customWidth="1"/>
    <col min="773" max="773" width="8.7109375" style="83" customWidth="1"/>
    <col min="774" max="774" width="9.5703125" style="83" customWidth="1"/>
    <col min="775" max="775" width="8.5703125" style="83" customWidth="1"/>
    <col min="776" max="776" width="9.5703125" style="83" customWidth="1"/>
    <col min="777" max="777" width="9" style="83" customWidth="1"/>
    <col min="778" max="778" width="8.5703125" style="83" customWidth="1"/>
    <col min="779" max="779" width="9.42578125" style="83" customWidth="1"/>
    <col min="780" max="1024" width="9.140625" style="83"/>
    <col min="1025" max="1025" width="8.85546875" style="83" customWidth="1"/>
    <col min="1026" max="1026" width="41.140625" style="83" customWidth="1"/>
    <col min="1027" max="1027" width="9.85546875" style="83" bestFit="1" customWidth="1"/>
    <col min="1028" max="1028" width="10.7109375" style="83" customWidth="1"/>
    <col min="1029" max="1029" width="8.7109375" style="83" customWidth="1"/>
    <col min="1030" max="1030" width="9.5703125" style="83" customWidth="1"/>
    <col min="1031" max="1031" width="8.5703125" style="83" customWidth="1"/>
    <col min="1032" max="1032" width="9.5703125" style="83" customWidth="1"/>
    <col min="1033" max="1033" width="9" style="83" customWidth="1"/>
    <col min="1034" max="1034" width="8.5703125" style="83" customWidth="1"/>
    <col min="1035" max="1035" width="9.42578125" style="83" customWidth="1"/>
    <col min="1036" max="1280" width="9.140625" style="83"/>
    <col min="1281" max="1281" width="8.85546875" style="83" customWidth="1"/>
    <col min="1282" max="1282" width="41.140625" style="83" customWidth="1"/>
    <col min="1283" max="1283" width="9.85546875" style="83" bestFit="1" customWidth="1"/>
    <col min="1284" max="1284" width="10.7109375" style="83" customWidth="1"/>
    <col min="1285" max="1285" width="8.7109375" style="83" customWidth="1"/>
    <col min="1286" max="1286" width="9.5703125" style="83" customWidth="1"/>
    <col min="1287" max="1287" width="8.5703125" style="83" customWidth="1"/>
    <col min="1288" max="1288" width="9.5703125" style="83" customWidth="1"/>
    <col min="1289" max="1289" width="9" style="83" customWidth="1"/>
    <col min="1290" max="1290" width="8.5703125" style="83" customWidth="1"/>
    <col min="1291" max="1291" width="9.42578125" style="83" customWidth="1"/>
    <col min="1292" max="1536" width="9.140625" style="83"/>
    <col min="1537" max="1537" width="8.85546875" style="83" customWidth="1"/>
    <col min="1538" max="1538" width="41.140625" style="83" customWidth="1"/>
    <col min="1539" max="1539" width="9.85546875" style="83" bestFit="1" customWidth="1"/>
    <col min="1540" max="1540" width="10.7109375" style="83" customWidth="1"/>
    <col min="1541" max="1541" width="8.7109375" style="83" customWidth="1"/>
    <col min="1542" max="1542" width="9.5703125" style="83" customWidth="1"/>
    <col min="1543" max="1543" width="8.5703125" style="83" customWidth="1"/>
    <col min="1544" max="1544" width="9.5703125" style="83" customWidth="1"/>
    <col min="1545" max="1545" width="9" style="83" customWidth="1"/>
    <col min="1546" max="1546" width="8.5703125" style="83" customWidth="1"/>
    <col min="1547" max="1547" width="9.42578125" style="83" customWidth="1"/>
    <col min="1548" max="1792" width="9.140625" style="83"/>
    <col min="1793" max="1793" width="8.85546875" style="83" customWidth="1"/>
    <col min="1794" max="1794" width="41.140625" style="83" customWidth="1"/>
    <col min="1795" max="1795" width="9.85546875" style="83" bestFit="1" customWidth="1"/>
    <col min="1796" max="1796" width="10.7109375" style="83" customWidth="1"/>
    <col min="1797" max="1797" width="8.7109375" style="83" customWidth="1"/>
    <col min="1798" max="1798" width="9.5703125" style="83" customWidth="1"/>
    <col min="1799" max="1799" width="8.5703125" style="83" customWidth="1"/>
    <col min="1800" max="1800" width="9.5703125" style="83" customWidth="1"/>
    <col min="1801" max="1801" width="9" style="83" customWidth="1"/>
    <col min="1802" max="1802" width="8.5703125" style="83" customWidth="1"/>
    <col min="1803" max="1803" width="9.42578125" style="83" customWidth="1"/>
    <col min="1804" max="2048" width="9.140625" style="83"/>
    <col min="2049" max="2049" width="8.85546875" style="83" customWidth="1"/>
    <col min="2050" max="2050" width="41.140625" style="83" customWidth="1"/>
    <col min="2051" max="2051" width="9.85546875" style="83" bestFit="1" customWidth="1"/>
    <col min="2052" max="2052" width="10.7109375" style="83" customWidth="1"/>
    <col min="2053" max="2053" width="8.7109375" style="83" customWidth="1"/>
    <col min="2054" max="2054" width="9.5703125" style="83" customWidth="1"/>
    <col min="2055" max="2055" width="8.5703125" style="83" customWidth="1"/>
    <col min="2056" max="2056" width="9.5703125" style="83" customWidth="1"/>
    <col min="2057" max="2057" width="9" style="83" customWidth="1"/>
    <col min="2058" max="2058" width="8.5703125" style="83" customWidth="1"/>
    <col min="2059" max="2059" width="9.42578125" style="83" customWidth="1"/>
    <col min="2060" max="2304" width="9.140625" style="83"/>
    <col min="2305" max="2305" width="8.85546875" style="83" customWidth="1"/>
    <col min="2306" max="2306" width="41.140625" style="83" customWidth="1"/>
    <col min="2307" max="2307" width="9.85546875" style="83" bestFit="1" customWidth="1"/>
    <col min="2308" max="2308" width="10.7109375" style="83" customWidth="1"/>
    <col min="2309" max="2309" width="8.7109375" style="83" customWidth="1"/>
    <col min="2310" max="2310" width="9.5703125" style="83" customWidth="1"/>
    <col min="2311" max="2311" width="8.5703125" style="83" customWidth="1"/>
    <col min="2312" max="2312" width="9.5703125" style="83" customWidth="1"/>
    <col min="2313" max="2313" width="9" style="83" customWidth="1"/>
    <col min="2314" max="2314" width="8.5703125" style="83" customWidth="1"/>
    <col min="2315" max="2315" width="9.42578125" style="83" customWidth="1"/>
    <col min="2316" max="2560" width="9.140625" style="83"/>
    <col min="2561" max="2561" width="8.85546875" style="83" customWidth="1"/>
    <col min="2562" max="2562" width="41.140625" style="83" customWidth="1"/>
    <col min="2563" max="2563" width="9.85546875" style="83" bestFit="1" customWidth="1"/>
    <col min="2564" max="2564" width="10.7109375" style="83" customWidth="1"/>
    <col min="2565" max="2565" width="8.7109375" style="83" customWidth="1"/>
    <col min="2566" max="2566" width="9.5703125" style="83" customWidth="1"/>
    <col min="2567" max="2567" width="8.5703125" style="83" customWidth="1"/>
    <col min="2568" max="2568" width="9.5703125" style="83" customWidth="1"/>
    <col min="2569" max="2569" width="9" style="83" customWidth="1"/>
    <col min="2570" max="2570" width="8.5703125" style="83" customWidth="1"/>
    <col min="2571" max="2571" width="9.42578125" style="83" customWidth="1"/>
    <col min="2572" max="2816" width="9.140625" style="83"/>
    <col min="2817" max="2817" width="8.85546875" style="83" customWidth="1"/>
    <col min="2818" max="2818" width="41.140625" style="83" customWidth="1"/>
    <col min="2819" max="2819" width="9.85546875" style="83" bestFit="1" customWidth="1"/>
    <col min="2820" max="2820" width="10.7109375" style="83" customWidth="1"/>
    <col min="2821" max="2821" width="8.7109375" style="83" customWidth="1"/>
    <col min="2822" max="2822" width="9.5703125" style="83" customWidth="1"/>
    <col min="2823" max="2823" width="8.5703125" style="83" customWidth="1"/>
    <col min="2824" max="2824" width="9.5703125" style="83" customWidth="1"/>
    <col min="2825" max="2825" width="9" style="83" customWidth="1"/>
    <col min="2826" max="2826" width="8.5703125" style="83" customWidth="1"/>
    <col min="2827" max="2827" width="9.42578125" style="83" customWidth="1"/>
    <col min="2828" max="3072" width="9.140625" style="83"/>
    <col min="3073" max="3073" width="8.85546875" style="83" customWidth="1"/>
    <col min="3074" max="3074" width="41.140625" style="83" customWidth="1"/>
    <col min="3075" max="3075" width="9.85546875" style="83" bestFit="1" customWidth="1"/>
    <col min="3076" max="3076" width="10.7109375" style="83" customWidth="1"/>
    <col min="3077" max="3077" width="8.7109375" style="83" customWidth="1"/>
    <col min="3078" max="3078" width="9.5703125" style="83" customWidth="1"/>
    <col min="3079" max="3079" width="8.5703125" style="83" customWidth="1"/>
    <col min="3080" max="3080" width="9.5703125" style="83" customWidth="1"/>
    <col min="3081" max="3081" width="9" style="83" customWidth="1"/>
    <col min="3082" max="3082" width="8.5703125" style="83" customWidth="1"/>
    <col min="3083" max="3083" width="9.42578125" style="83" customWidth="1"/>
    <col min="3084" max="3328" width="9.140625" style="83"/>
    <col min="3329" max="3329" width="8.85546875" style="83" customWidth="1"/>
    <col min="3330" max="3330" width="41.140625" style="83" customWidth="1"/>
    <col min="3331" max="3331" width="9.85546875" style="83" bestFit="1" customWidth="1"/>
    <col min="3332" max="3332" width="10.7109375" style="83" customWidth="1"/>
    <col min="3333" max="3333" width="8.7109375" style="83" customWidth="1"/>
    <col min="3334" max="3334" width="9.5703125" style="83" customWidth="1"/>
    <col min="3335" max="3335" width="8.5703125" style="83" customWidth="1"/>
    <col min="3336" max="3336" width="9.5703125" style="83" customWidth="1"/>
    <col min="3337" max="3337" width="9" style="83" customWidth="1"/>
    <col min="3338" max="3338" width="8.5703125" style="83" customWidth="1"/>
    <col min="3339" max="3339" width="9.42578125" style="83" customWidth="1"/>
    <col min="3340" max="3584" width="9.140625" style="83"/>
    <col min="3585" max="3585" width="8.85546875" style="83" customWidth="1"/>
    <col min="3586" max="3586" width="41.140625" style="83" customWidth="1"/>
    <col min="3587" max="3587" width="9.85546875" style="83" bestFit="1" customWidth="1"/>
    <col min="3588" max="3588" width="10.7109375" style="83" customWidth="1"/>
    <col min="3589" max="3589" width="8.7109375" style="83" customWidth="1"/>
    <col min="3590" max="3590" width="9.5703125" style="83" customWidth="1"/>
    <col min="3591" max="3591" width="8.5703125" style="83" customWidth="1"/>
    <col min="3592" max="3592" width="9.5703125" style="83" customWidth="1"/>
    <col min="3593" max="3593" width="9" style="83" customWidth="1"/>
    <col min="3594" max="3594" width="8.5703125" style="83" customWidth="1"/>
    <col min="3595" max="3595" width="9.42578125" style="83" customWidth="1"/>
    <col min="3596" max="3840" width="9.140625" style="83"/>
    <col min="3841" max="3841" width="8.85546875" style="83" customWidth="1"/>
    <col min="3842" max="3842" width="41.140625" style="83" customWidth="1"/>
    <col min="3843" max="3843" width="9.85546875" style="83" bestFit="1" customWidth="1"/>
    <col min="3844" max="3844" width="10.7109375" style="83" customWidth="1"/>
    <col min="3845" max="3845" width="8.7109375" style="83" customWidth="1"/>
    <col min="3846" max="3846" width="9.5703125" style="83" customWidth="1"/>
    <col min="3847" max="3847" width="8.5703125" style="83" customWidth="1"/>
    <col min="3848" max="3848" width="9.5703125" style="83" customWidth="1"/>
    <col min="3849" max="3849" width="9" style="83" customWidth="1"/>
    <col min="3850" max="3850" width="8.5703125" style="83" customWidth="1"/>
    <col min="3851" max="3851" width="9.42578125" style="83" customWidth="1"/>
    <col min="3852" max="4096" width="9.140625" style="83"/>
    <col min="4097" max="4097" width="8.85546875" style="83" customWidth="1"/>
    <col min="4098" max="4098" width="41.140625" style="83" customWidth="1"/>
    <col min="4099" max="4099" width="9.85546875" style="83" bestFit="1" customWidth="1"/>
    <col min="4100" max="4100" width="10.7109375" style="83" customWidth="1"/>
    <col min="4101" max="4101" width="8.7109375" style="83" customWidth="1"/>
    <col min="4102" max="4102" width="9.5703125" style="83" customWidth="1"/>
    <col min="4103" max="4103" width="8.5703125" style="83" customWidth="1"/>
    <col min="4104" max="4104" width="9.5703125" style="83" customWidth="1"/>
    <col min="4105" max="4105" width="9" style="83" customWidth="1"/>
    <col min="4106" max="4106" width="8.5703125" style="83" customWidth="1"/>
    <col min="4107" max="4107" width="9.42578125" style="83" customWidth="1"/>
    <col min="4108" max="4352" width="9.140625" style="83"/>
    <col min="4353" max="4353" width="8.85546875" style="83" customWidth="1"/>
    <col min="4354" max="4354" width="41.140625" style="83" customWidth="1"/>
    <col min="4355" max="4355" width="9.85546875" style="83" bestFit="1" customWidth="1"/>
    <col min="4356" max="4356" width="10.7109375" style="83" customWidth="1"/>
    <col min="4357" max="4357" width="8.7109375" style="83" customWidth="1"/>
    <col min="4358" max="4358" width="9.5703125" style="83" customWidth="1"/>
    <col min="4359" max="4359" width="8.5703125" style="83" customWidth="1"/>
    <col min="4360" max="4360" width="9.5703125" style="83" customWidth="1"/>
    <col min="4361" max="4361" width="9" style="83" customWidth="1"/>
    <col min="4362" max="4362" width="8.5703125" style="83" customWidth="1"/>
    <col min="4363" max="4363" width="9.42578125" style="83" customWidth="1"/>
    <col min="4364" max="4608" width="9.140625" style="83"/>
    <col min="4609" max="4609" width="8.85546875" style="83" customWidth="1"/>
    <col min="4610" max="4610" width="41.140625" style="83" customWidth="1"/>
    <col min="4611" max="4611" width="9.85546875" style="83" bestFit="1" customWidth="1"/>
    <col min="4612" max="4612" width="10.7109375" style="83" customWidth="1"/>
    <col min="4613" max="4613" width="8.7109375" style="83" customWidth="1"/>
    <col min="4614" max="4614" width="9.5703125" style="83" customWidth="1"/>
    <col min="4615" max="4615" width="8.5703125" style="83" customWidth="1"/>
    <col min="4616" max="4616" width="9.5703125" style="83" customWidth="1"/>
    <col min="4617" max="4617" width="9" style="83" customWidth="1"/>
    <col min="4618" max="4618" width="8.5703125" style="83" customWidth="1"/>
    <col min="4619" max="4619" width="9.42578125" style="83" customWidth="1"/>
    <col min="4620" max="4864" width="9.140625" style="83"/>
    <col min="4865" max="4865" width="8.85546875" style="83" customWidth="1"/>
    <col min="4866" max="4866" width="41.140625" style="83" customWidth="1"/>
    <col min="4867" max="4867" width="9.85546875" style="83" bestFit="1" customWidth="1"/>
    <col min="4868" max="4868" width="10.7109375" style="83" customWidth="1"/>
    <col min="4869" max="4869" width="8.7109375" style="83" customWidth="1"/>
    <col min="4870" max="4870" width="9.5703125" style="83" customWidth="1"/>
    <col min="4871" max="4871" width="8.5703125" style="83" customWidth="1"/>
    <col min="4872" max="4872" width="9.5703125" style="83" customWidth="1"/>
    <col min="4873" max="4873" width="9" style="83" customWidth="1"/>
    <col min="4874" max="4874" width="8.5703125" style="83" customWidth="1"/>
    <col min="4875" max="4875" width="9.42578125" style="83" customWidth="1"/>
    <col min="4876" max="5120" width="9.140625" style="83"/>
    <col min="5121" max="5121" width="8.85546875" style="83" customWidth="1"/>
    <col min="5122" max="5122" width="41.140625" style="83" customWidth="1"/>
    <col min="5123" max="5123" width="9.85546875" style="83" bestFit="1" customWidth="1"/>
    <col min="5124" max="5124" width="10.7109375" style="83" customWidth="1"/>
    <col min="5125" max="5125" width="8.7109375" style="83" customWidth="1"/>
    <col min="5126" max="5126" width="9.5703125" style="83" customWidth="1"/>
    <col min="5127" max="5127" width="8.5703125" style="83" customWidth="1"/>
    <col min="5128" max="5128" width="9.5703125" style="83" customWidth="1"/>
    <col min="5129" max="5129" width="9" style="83" customWidth="1"/>
    <col min="5130" max="5130" width="8.5703125" style="83" customWidth="1"/>
    <col min="5131" max="5131" width="9.42578125" style="83" customWidth="1"/>
    <col min="5132" max="5376" width="9.140625" style="83"/>
    <col min="5377" max="5377" width="8.85546875" style="83" customWidth="1"/>
    <col min="5378" max="5378" width="41.140625" style="83" customWidth="1"/>
    <col min="5379" max="5379" width="9.85546875" style="83" bestFit="1" customWidth="1"/>
    <col min="5380" max="5380" width="10.7109375" style="83" customWidth="1"/>
    <col min="5381" max="5381" width="8.7109375" style="83" customWidth="1"/>
    <col min="5382" max="5382" width="9.5703125" style="83" customWidth="1"/>
    <col min="5383" max="5383" width="8.5703125" style="83" customWidth="1"/>
    <col min="5384" max="5384" width="9.5703125" style="83" customWidth="1"/>
    <col min="5385" max="5385" width="9" style="83" customWidth="1"/>
    <col min="5386" max="5386" width="8.5703125" style="83" customWidth="1"/>
    <col min="5387" max="5387" width="9.42578125" style="83" customWidth="1"/>
    <col min="5388" max="5632" width="9.140625" style="83"/>
    <col min="5633" max="5633" width="8.85546875" style="83" customWidth="1"/>
    <col min="5634" max="5634" width="41.140625" style="83" customWidth="1"/>
    <col min="5635" max="5635" width="9.85546875" style="83" bestFit="1" customWidth="1"/>
    <col min="5636" max="5636" width="10.7109375" style="83" customWidth="1"/>
    <col min="5637" max="5637" width="8.7109375" style="83" customWidth="1"/>
    <col min="5638" max="5638" width="9.5703125" style="83" customWidth="1"/>
    <col min="5639" max="5639" width="8.5703125" style="83" customWidth="1"/>
    <col min="5640" max="5640" width="9.5703125" style="83" customWidth="1"/>
    <col min="5641" max="5641" width="9" style="83" customWidth="1"/>
    <col min="5642" max="5642" width="8.5703125" style="83" customWidth="1"/>
    <col min="5643" max="5643" width="9.42578125" style="83" customWidth="1"/>
    <col min="5644" max="5888" width="9.140625" style="83"/>
    <col min="5889" max="5889" width="8.85546875" style="83" customWidth="1"/>
    <col min="5890" max="5890" width="41.140625" style="83" customWidth="1"/>
    <col min="5891" max="5891" width="9.85546875" style="83" bestFit="1" customWidth="1"/>
    <col min="5892" max="5892" width="10.7109375" style="83" customWidth="1"/>
    <col min="5893" max="5893" width="8.7109375" style="83" customWidth="1"/>
    <col min="5894" max="5894" width="9.5703125" style="83" customWidth="1"/>
    <col min="5895" max="5895" width="8.5703125" style="83" customWidth="1"/>
    <col min="5896" max="5896" width="9.5703125" style="83" customWidth="1"/>
    <col min="5897" max="5897" width="9" style="83" customWidth="1"/>
    <col min="5898" max="5898" width="8.5703125" style="83" customWidth="1"/>
    <col min="5899" max="5899" width="9.42578125" style="83" customWidth="1"/>
    <col min="5900" max="6144" width="9.140625" style="83"/>
    <col min="6145" max="6145" width="8.85546875" style="83" customWidth="1"/>
    <col min="6146" max="6146" width="41.140625" style="83" customWidth="1"/>
    <col min="6147" max="6147" width="9.85546875" style="83" bestFit="1" customWidth="1"/>
    <col min="6148" max="6148" width="10.7109375" style="83" customWidth="1"/>
    <col min="6149" max="6149" width="8.7109375" style="83" customWidth="1"/>
    <col min="6150" max="6150" width="9.5703125" style="83" customWidth="1"/>
    <col min="6151" max="6151" width="8.5703125" style="83" customWidth="1"/>
    <col min="6152" max="6152" width="9.5703125" style="83" customWidth="1"/>
    <col min="6153" max="6153" width="9" style="83" customWidth="1"/>
    <col min="6154" max="6154" width="8.5703125" style="83" customWidth="1"/>
    <col min="6155" max="6155" width="9.42578125" style="83" customWidth="1"/>
    <col min="6156" max="6400" width="9.140625" style="83"/>
    <col min="6401" max="6401" width="8.85546875" style="83" customWidth="1"/>
    <col min="6402" max="6402" width="41.140625" style="83" customWidth="1"/>
    <col min="6403" max="6403" width="9.85546875" style="83" bestFit="1" customWidth="1"/>
    <col min="6404" max="6404" width="10.7109375" style="83" customWidth="1"/>
    <col min="6405" max="6405" width="8.7109375" style="83" customWidth="1"/>
    <col min="6406" max="6406" width="9.5703125" style="83" customWidth="1"/>
    <col min="6407" max="6407" width="8.5703125" style="83" customWidth="1"/>
    <col min="6408" max="6408" width="9.5703125" style="83" customWidth="1"/>
    <col min="6409" max="6409" width="9" style="83" customWidth="1"/>
    <col min="6410" max="6410" width="8.5703125" style="83" customWidth="1"/>
    <col min="6411" max="6411" width="9.42578125" style="83" customWidth="1"/>
    <col min="6412" max="6656" width="9.140625" style="83"/>
    <col min="6657" max="6657" width="8.85546875" style="83" customWidth="1"/>
    <col min="6658" max="6658" width="41.140625" style="83" customWidth="1"/>
    <col min="6659" max="6659" width="9.85546875" style="83" bestFit="1" customWidth="1"/>
    <col min="6660" max="6660" width="10.7109375" style="83" customWidth="1"/>
    <col min="6661" max="6661" width="8.7109375" style="83" customWidth="1"/>
    <col min="6662" max="6662" width="9.5703125" style="83" customWidth="1"/>
    <col min="6663" max="6663" width="8.5703125" style="83" customWidth="1"/>
    <col min="6664" max="6664" width="9.5703125" style="83" customWidth="1"/>
    <col min="6665" max="6665" width="9" style="83" customWidth="1"/>
    <col min="6666" max="6666" width="8.5703125" style="83" customWidth="1"/>
    <col min="6667" max="6667" width="9.42578125" style="83" customWidth="1"/>
    <col min="6668" max="6912" width="9.140625" style="83"/>
    <col min="6913" max="6913" width="8.85546875" style="83" customWidth="1"/>
    <col min="6914" max="6914" width="41.140625" style="83" customWidth="1"/>
    <col min="6915" max="6915" width="9.85546875" style="83" bestFit="1" customWidth="1"/>
    <col min="6916" max="6916" width="10.7109375" style="83" customWidth="1"/>
    <col min="6917" max="6917" width="8.7109375" style="83" customWidth="1"/>
    <col min="6918" max="6918" width="9.5703125" style="83" customWidth="1"/>
    <col min="6919" max="6919" width="8.5703125" style="83" customWidth="1"/>
    <col min="6920" max="6920" width="9.5703125" style="83" customWidth="1"/>
    <col min="6921" max="6921" width="9" style="83" customWidth="1"/>
    <col min="6922" max="6922" width="8.5703125" style="83" customWidth="1"/>
    <col min="6923" max="6923" width="9.42578125" style="83" customWidth="1"/>
    <col min="6924" max="7168" width="9.140625" style="83"/>
    <col min="7169" max="7169" width="8.85546875" style="83" customWidth="1"/>
    <col min="7170" max="7170" width="41.140625" style="83" customWidth="1"/>
    <col min="7171" max="7171" width="9.85546875" style="83" bestFit="1" customWidth="1"/>
    <col min="7172" max="7172" width="10.7109375" style="83" customWidth="1"/>
    <col min="7173" max="7173" width="8.7109375" style="83" customWidth="1"/>
    <col min="7174" max="7174" width="9.5703125" style="83" customWidth="1"/>
    <col min="7175" max="7175" width="8.5703125" style="83" customWidth="1"/>
    <col min="7176" max="7176" width="9.5703125" style="83" customWidth="1"/>
    <col min="7177" max="7177" width="9" style="83" customWidth="1"/>
    <col min="7178" max="7178" width="8.5703125" style="83" customWidth="1"/>
    <col min="7179" max="7179" width="9.42578125" style="83" customWidth="1"/>
    <col min="7180" max="7424" width="9.140625" style="83"/>
    <col min="7425" max="7425" width="8.85546875" style="83" customWidth="1"/>
    <col min="7426" max="7426" width="41.140625" style="83" customWidth="1"/>
    <col min="7427" max="7427" width="9.85546875" style="83" bestFit="1" customWidth="1"/>
    <col min="7428" max="7428" width="10.7109375" style="83" customWidth="1"/>
    <col min="7429" max="7429" width="8.7109375" style="83" customWidth="1"/>
    <col min="7430" max="7430" width="9.5703125" style="83" customWidth="1"/>
    <col min="7431" max="7431" width="8.5703125" style="83" customWidth="1"/>
    <col min="7432" max="7432" width="9.5703125" style="83" customWidth="1"/>
    <col min="7433" max="7433" width="9" style="83" customWidth="1"/>
    <col min="7434" max="7434" width="8.5703125" style="83" customWidth="1"/>
    <col min="7435" max="7435" width="9.42578125" style="83" customWidth="1"/>
    <col min="7436" max="7680" width="9.140625" style="83"/>
    <col min="7681" max="7681" width="8.85546875" style="83" customWidth="1"/>
    <col min="7682" max="7682" width="41.140625" style="83" customWidth="1"/>
    <col min="7683" max="7683" width="9.85546875" style="83" bestFit="1" customWidth="1"/>
    <col min="7684" max="7684" width="10.7109375" style="83" customWidth="1"/>
    <col min="7685" max="7685" width="8.7109375" style="83" customWidth="1"/>
    <col min="7686" max="7686" width="9.5703125" style="83" customWidth="1"/>
    <col min="7687" max="7687" width="8.5703125" style="83" customWidth="1"/>
    <col min="7688" max="7688" width="9.5703125" style="83" customWidth="1"/>
    <col min="7689" max="7689" width="9" style="83" customWidth="1"/>
    <col min="7690" max="7690" width="8.5703125" style="83" customWidth="1"/>
    <col min="7691" max="7691" width="9.42578125" style="83" customWidth="1"/>
    <col min="7692" max="7936" width="9.140625" style="83"/>
    <col min="7937" max="7937" width="8.85546875" style="83" customWidth="1"/>
    <col min="7938" max="7938" width="41.140625" style="83" customWidth="1"/>
    <col min="7939" max="7939" width="9.85546875" style="83" bestFit="1" customWidth="1"/>
    <col min="7940" max="7940" width="10.7109375" style="83" customWidth="1"/>
    <col min="7941" max="7941" width="8.7109375" style="83" customWidth="1"/>
    <col min="7942" max="7942" width="9.5703125" style="83" customWidth="1"/>
    <col min="7943" max="7943" width="8.5703125" style="83" customWidth="1"/>
    <col min="7944" max="7944" width="9.5703125" style="83" customWidth="1"/>
    <col min="7945" max="7945" width="9" style="83" customWidth="1"/>
    <col min="7946" max="7946" width="8.5703125" style="83" customWidth="1"/>
    <col min="7947" max="7947" width="9.42578125" style="83" customWidth="1"/>
    <col min="7948" max="8192" width="9.140625" style="83"/>
    <col min="8193" max="8193" width="8.85546875" style="83" customWidth="1"/>
    <col min="8194" max="8194" width="41.140625" style="83" customWidth="1"/>
    <col min="8195" max="8195" width="9.85546875" style="83" bestFit="1" customWidth="1"/>
    <col min="8196" max="8196" width="10.7109375" style="83" customWidth="1"/>
    <col min="8197" max="8197" width="8.7109375" style="83" customWidth="1"/>
    <col min="8198" max="8198" width="9.5703125" style="83" customWidth="1"/>
    <col min="8199" max="8199" width="8.5703125" style="83" customWidth="1"/>
    <col min="8200" max="8200" width="9.5703125" style="83" customWidth="1"/>
    <col min="8201" max="8201" width="9" style="83" customWidth="1"/>
    <col min="8202" max="8202" width="8.5703125" style="83" customWidth="1"/>
    <col min="8203" max="8203" width="9.42578125" style="83" customWidth="1"/>
    <col min="8204" max="8448" width="9.140625" style="83"/>
    <col min="8449" max="8449" width="8.85546875" style="83" customWidth="1"/>
    <col min="8450" max="8450" width="41.140625" style="83" customWidth="1"/>
    <col min="8451" max="8451" width="9.85546875" style="83" bestFit="1" customWidth="1"/>
    <col min="8452" max="8452" width="10.7109375" style="83" customWidth="1"/>
    <col min="8453" max="8453" width="8.7109375" style="83" customWidth="1"/>
    <col min="8454" max="8454" width="9.5703125" style="83" customWidth="1"/>
    <col min="8455" max="8455" width="8.5703125" style="83" customWidth="1"/>
    <col min="8456" max="8456" width="9.5703125" style="83" customWidth="1"/>
    <col min="8457" max="8457" width="9" style="83" customWidth="1"/>
    <col min="8458" max="8458" width="8.5703125" style="83" customWidth="1"/>
    <col min="8459" max="8459" width="9.42578125" style="83" customWidth="1"/>
    <col min="8460" max="8704" width="9.140625" style="83"/>
    <col min="8705" max="8705" width="8.85546875" style="83" customWidth="1"/>
    <col min="8706" max="8706" width="41.140625" style="83" customWidth="1"/>
    <col min="8707" max="8707" width="9.85546875" style="83" bestFit="1" customWidth="1"/>
    <col min="8708" max="8708" width="10.7109375" style="83" customWidth="1"/>
    <col min="8709" max="8709" width="8.7109375" style="83" customWidth="1"/>
    <col min="8710" max="8710" width="9.5703125" style="83" customWidth="1"/>
    <col min="8711" max="8711" width="8.5703125" style="83" customWidth="1"/>
    <col min="8712" max="8712" width="9.5703125" style="83" customWidth="1"/>
    <col min="8713" max="8713" width="9" style="83" customWidth="1"/>
    <col min="8714" max="8714" width="8.5703125" style="83" customWidth="1"/>
    <col min="8715" max="8715" width="9.42578125" style="83" customWidth="1"/>
    <col min="8716" max="8960" width="9.140625" style="83"/>
    <col min="8961" max="8961" width="8.85546875" style="83" customWidth="1"/>
    <col min="8962" max="8962" width="41.140625" style="83" customWidth="1"/>
    <col min="8963" max="8963" width="9.85546875" style="83" bestFit="1" customWidth="1"/>
    <col min="8964" max="8964" width="10.7109375" style="83" customWidth="1"/>
    <col min="8965" max="8965" width="8.7109375" style="83" customWidth="1"/>
    <col min="8966" max="8966" width="9.5703125" style="83" customWidth="1"/>
    <col min="8967" max="8967" width="8.5703125" style="83" customWidth="1"/>
    <col min="8968" max="8968" width="9.5703125" style="83" customWidth="1"/>
    <col min="8969" max="8969" width="9" style="83" customWidth="1"/>
    <col min="8970" max="8970" width="8.5703125" style="83" customWidth="1"/>
    <col min="8971" max="8971" width="9.42578125" style="83" customWidth="1"/>
    <col min="8972" max="9216" width="9.140625" style="83"/>
    <col min="9217" max="9217" width="8.85546875" style="83" customWidth="1"/>
    <col min="9218" max="9218" width="41.140625" style="83" customWidth="1"/>
    <col min="9219" max="9219" width="9.85546875" style="83" bestFit="1" customWidth="1"/>
    <col min="9220" max="9220" width="10.7109375" style="83" customWidth="1"/>
    <col min="9221" max="9221" width="8.7109375" style="83" customWidth="1"/>
    <col min="9222" max="9222" width="9.5703125" style="83" customWidth="1"/>
    <col min="9223" max="9223" width="8.5703125" style="83" customWidth="1"/>
    <col min="9224" max="9224" width="9.5703125" style="83" customWidth="1"/>
    <col min="9225" max="9225" width="9" style="83" customWidth="1"/>
    <col min="9226" max="9226" width="8.5703125" style="83" customWidth="1"/>
    <col min="9227" max="9227" width="9.42578125" style="83" customWidth="1"/>
    <col min="9228" max="9472" width="9.140625" style="83"/>
    <col min="9473" max="9473" width="8.85546875" style="83" customWidth="1"/>
    <col min="9474" max="9474" width="41.140625" style="83" customWidth="1"/>
    <col min="9475" max="9475" width="9.85546875" style="83" bestFit="1" customWidth="1"/>
    <col min="9476" max="9476" width="10.7109375" style="83" customWidth="1"/>
    <col min="9477" max="9477" width="8.7109375" style="83" customWidth="1"/>
    <col min="9478" max="9478" width="9.5703125" style="83" customWidth="1"/>
    <col min="9479" max="9479" width="8.5703125" style="83" customWidth="1"/>
    <col min="9480" max="9480" width="9.5703125" style="83" customWidth="1"/>
    <col min="9481" max="9481" width="9" style="83" customWidth="1"/>
    <col min="9482" max="9482" width="8.5703125" style="83" customWidth="1"/>
    <col min="9483" max="9483" width="9.42578125" style="83" customWidth="1"/>
    <col min="9484" max="9728" width="9.140625" style="83"/>
    <col min="9729" max="9729" width="8.85546875" style="83" customWidth="1"/>
    <col min="9730" max="9730" width="41.140625" style="83" customWidth="1"/>
    <col min="9731" max="9731" width="9.85546875" style="83" bestFit="1" customWidth="1"/>
    <col min="9732" max="9732" width="10.7109375" style="83" customWidth="1"/>
    <col min="9733" max="9733" width="8.7109375" style="83" customWidth="1"/>
    <col min="9734" max="9734" width="9.5703125" style="83" customWidth="1"/>
    <col min="9735" max="9735" width="8.5703125" style="83" customWidth="1"/>
    <col min="9736" max="9736" width="9.5703125" style="83" customWidth="1"/>
    <col min="9737" max="9737" width="9" style="83" customWidth="1"/>
    <col min="9738" max="9738" width="8.5703125" style="83" customWidth="1"/>
    <col min="9739" max="9739" width="9.42578125" style="83" customWidth="1"/>
    <col min="9740" max="9984" width="9.140625" style="83"/>
    <col min="9985" max="9985" width="8.85546875" style="83" customWidth="1"/>
    <col min="9986" max="9986" width="41.140625" style="83" customWidth="1"/>
    <col min="9987" max="9987" width="9.85546875" style="83" bestFit="1" customWidth="1"/>
    <col min="9988" max="9988" width="10.7109375" style="83" customWidth="1"/>
    <col min="9989" max="9989" width="8.7109375" style="83" customWidth="1"/>
    <col min="9990" max="9990" width="9.5703125" style="83" customWidth="1"/>
    <col min="9991" max="9991" width="8.5703125" style="83" customWidth="1"/>
    <col min="9992" max="9992" width="9.5703125" style="83" customWidth="1"/>
    <col min="9993" max="9993" width="9" style="83" customWidth="1"/>
    <col min="9994" max="9994" width="8.5703125" style="83" customWidth="1"/>
    <col min="9995" max="9995" width="9.42578125" style="83" customWidth="1"/>
    <col min="9996" max="10240" width="9.140625" style="83"/>
    <col min="10241" max="10241" width="8.85546875" style="83" customWidth="1"/>
    <col min="10242" max="10242" width="41.140625" style="83" customWidth="1"/>
    <col min="10243" max="10243" width="9.85546875" style="83" bestFit="1" customWidth="1"/>
    <col min="10244" max="10244" width="10.7109375" style="83" customWidth="1"/>
    <col min="10245" max="10245" width="8.7109375" style="83" customWidth="1"/>
    <col min="10246" max="10246" width="9.5703125" style="83" customWidth="1"/>
    <col min="10247" max="10247" width="8.5703125" style="83" customWidth="1"/>
    <col min="10248" max="10248" width="9.5703125" style="83" customWidth="1"/>
    <col min="10249" max="10249" width="9" style="83" customWidth="1"/>
    <col min="10250" max="10250" width="8.5703125" style="83" customWidth="1"/>
    <col min="10251" max="10251" width="9.42578125" style="83" customWidth="1"/>
    <col min="10252" max="10496" width="9.140625" style="83"/>
    <col min="10497" max="10497" width="8.85546875" style="83" customWidth="1"/>
    <col min="10498" max="10498" width="41.140625" style="83" customWidth="1"/>
    <col min="10499" max="10499" width="9.85546875" style="83" bestFit="1" customWidth="1"/>
    <col min="10500" max="10500" width="10.7109375" style="83" customWidth="1"/>
    <col min="10501" max="10501" width="8.7109375" style="83" customWidth="1"/>
    <col min="10502" max="10502" width="9.5703125" style="83" customWidth="1"/>
    <col min="10503" max="10503" width="8.5703125" style="83" customWidth="1"/>
    <col min="10504" max="10504" width="9.5703125" style="83" customWidth="1"/>
    <col min="10505" max="10505" width="9" style="83" customWidth="1"/>
    <col min="10506" max="10506" width="8.5703125" style="83" customWidth="1"/>
    <col min="10507" max="10507" width="9.42578125" style="83" customWidth="1"/>
    <col min="10508" max="10752" width="9.140625" style="83"/>
    <col min="10753" max="10753" width="8.85546875" style="83" customWidth="1"/>
    <col min="10754" max="10754" width="41.140625" style="83" customWidth="1"/>
    <col min="10755" max="10755" width="9.85546875" style="83" bestFit="1" customWidth="1"/>
    <col min="10756" max="10756" width="10.7109375" style="83" customWidth="1"/>
    <col min="10757" max="10757" width="8.7109375" style="83" customWidth="1"/>
    <col min="10758" max="10758" width="9.5703125" style="83" customWidth="1"/>
    <col min="10759" max="10759" width="8.5703125" style="83" customWidth="1"/>
    <col min="10760" max="10760" width="9.5703125" style="83" customWidth="1"/>
    <col min="10761" max="10761" width="9" style="83" customWidth="1"/>
    <col min="10762" max="10762" width="8.5703125" style="83" customWidth="1"/>
    <col min="10763" max="10763" width="9.42578125" style="83" customWidth="1"/>
    <col min="10764" max="11008" width="9.140625" style="83"/>
    <col min="11009" max="11009" width="8.85546875" style="83" customWidth="1"/>
    <col min="11010" max="11010" width="41.140625" style="83" customWidth="1"/>
    <col min="11011" max="11011" width="9.85546875" style="83" bestFit="1" customWidth="1"/>
    <col min="11012" max="11012" width="10.7109375" style="83" customWidth="1"/>
    <col min="11013" max="11013" width="8.7109375" style="83" customWidth="1"/>
    <col min="11014" max="11014" width="9.5703125" style="83" customWidth="1"/>
    <col min="11015" max="11015" width="8.5703125" style="83" customWidth="1"/>
    <col min="11016" max="11016" width="9.5703125" style="83" customWidth="1"/>
    <col min="11017" max="11017" width="9" style="83" customWidth="1"/>
    <col min="11018" max="11018" width="8.5703125" style="83" customWidth="1"/>
    <col min="11019" max="11019" width="9.42578125" style="83" customWidth="1"/>
    <col min="11020" max="11264" width="9.140625" style="83"/>
    <col min="11265" max="11265" width="8.85546875" style="83" customWidth="1"/>
    <col min="11266" max="11266" width="41.140625" style="83" customWidth="1"/>
    <col min="11267" max="11267" width="9.85546875" style="83" bestFit="1" customWidth="1"/>
    <col min="11268" max="11268" width="10.7109375" style="83" customWidth="1"/>
    <col min="11269" max="11269" width="8.7109375" style="83" customWidth="1"/>
    <col min="11270" max="11270" width="9.5703125" style="83" customWidth="1"/>
    <col min="11271" max="11271" width="8.5703125" style="83" customWidth="1"/>
    <col min="11272" max="11272" width="9.5703125" style="83" customWidth="1"/>
    <col min="11273" max="11273" width="9" style="83" customWidth="1"/>
    <col min="11274" max="11274" width="8.5703125" style="83" customWidth="1"/>
    <col min="11275" max="11275" width="9.42578125" style="83" customWidth="1"/>
    <col min="11276" max="11520" width="9.140625" style="83"/>
    <col min="11521" max="11521" width="8.85546875" style="83" customWidth="1"/>
    <col min="11522" max="11522" width="41.140625" style="83" customWidth="1"/>
    <col min="11523" max="11523" width="9.85546875" style="83" bestFit="1" customWidth="1"/>
    <col min="11524" max="11524" width="10.7109375" style="83" customWidth="1"/>
    <col min="11525" max="11525" width="8.7109375" style="83" customWidth="1"/>
    <col min="11526" max="11526" width="9.5703125" style="83" customWidth="1"/>
    <col min="11527" max="11527" width="8.5703125" style="83" customWidth="1"/>
    <col min="11528" max="11528" width="9.5703125" style="83" customWidth="1"/>
    <col min="11529" max="11529" width="9" style="83" customWidth="1"/>
    <col min="11530" max="11530" width="8.5703125" style="83" customWidth="1"/>
    <col min="11531" max="11531" width="9.42578125" style="83" customWidth="1"/>
    <col min="11532" max="11776" width="9.140625" style="83"/>
    <col min="11777" max="11777" width="8.85546875" style="83" customWidth="1"/>
    <col min="11778" max="11778" width="41.140625" style="83" customWidth="1"/>
    <col min="11779" max="11779" width="9.85546875" style="83" bestFit="1" customWidth="1"/>
    <col min="11780" max="11780" width="10.7109375" style="83" customWidth="1"/>
    <col min="11781" max="11781" width="8.7109375" style="83" customWidth="1"/>
    <col min="11782" max="11782" width="9.5703125" style="83" customWidth="1"/>
    <col min="11783" max="11783" width="8.5703125" style="83" customWidth="1"/>
    <col min="11784" max="11784" width="9.5703125" style="83" customWidth="1"/>
    <col min="11785" max="11785" width="9" style="83" customWidth="1"/>
    <col min="11786" max="11786" width="8.5703125" style="83" customWidth="1"/>
    <col min="11787" max="11787" width="9.42578125" style="83" customWidth="1"/>
    <col min="11788" max="12032" width="9.140625" style="83"/>
    <col min="12033" max="12033" width="8.85546875" style="83" customWidth="1"/>
    <col min="12034" max="12034" width="41.140625" style="83" customWidth="1"/>
    <col min="12035" max="12035" width="9.85546875" style="83" bestFit="1" customWidth="1"/>
    <col min="12036" max="12036" width="10.7109375" style="83" customWidth="1"/>
    <col min="12037" max="12037" width="8.7109375" style="83" customWidth="1"/>
    <col min="12038" max="12038" width="9.5703125" style="83" customWidth="1"/>
    <col min="12039" max="12039" width="8.5703125" style="83" customWidth="1"/>
    <col min="12040" max="12040" width="9.5703125" style="83" customWidth="1"/>
    <col min="12041" max="12041" width="9" style="83" customWidth="1"/>
    <col min="12042" max="12042" width="8.5703125" style="83" customWidth="1"/>
    <col min="12043" max="12043" width="9.42578125" style="83" customWidth="1"/>
    <col min="12044" max="12288" width="9.140625" style="83"/>
    <col min="12289" max="12289" width="8.85546875" style="83" customWidth="1"/>
    <col min="12290" max="12290" width="41.140625" style="83" customWidth="1"/>
    <col min="12291" max="12291" width="9.85546875" style="83" bestFit="1" customWidth="1"/>
    <col min="12292" max="12292" width="10.7109375" style="83" customWidth="1"/>
    <col min="12293" max="12293" width="8.7109375" style="83" customWidth="1"/>
    <col min="12294" max="12294" width="9.5703125" style="83" customWidth="1"/>
    <col min="12295" max="12295" width="8.5703125" style="83" customWidth="1"/>
    <col min="12296" max="12296" width="9.5703125" style="83" customWidth="1"/>
    <col min="12297" max="12297" width="9" style="83" customWidth="1"/>
    <col min="12298" max="12298" width="8.5703125" style="83" customWidth="1"/>
    <col min="12299" max="12299" width="9.42578125" style="83" customWidth="1"/>
    <col min="12300" max="12544" width="9.140625" style="83"/>
    <col min="12545" max="12545" width="8.85546875" style="83" customWidth="1"/>
    <col min="12546" max="12546" width="41.140625" style="83" customWidth="1"/>
    <col min="12547" max="12547" width="9.85546875" style="83" bestFit="1" customWidth="1"/>
    <col min="12548" max="12548" width="10.7109375" style="83" customWidth="1"/>
    <col min="12549" max="12549" width="8.7109375" style="83" customWidth="1"/>
    <col min="12550" max="12550" width="9.5703125" style="83" customWidth="1"/>
    <col min="12551" max="12551" width="8.5703125" style="83" customWidth="1"/>
    <col min="12552" max="12552" width="9.5703125" style="83" customWidth="1"/>
    <col min="12553" max="12553" width="9" style="83" customWidth="1"/>
    <col min="12554" max="12554" width="8.5703125" style="83" customWidth="1"/>
    <col min="12555" max="12555" width="9.42578125" style="83" customWidth="1"/>
    <col min="12556" max="12800" width="9.140625" style="83"/>
    <col min="12801" max="12801" width="8.85546875" style="83" customWidth="1"/>
    <col min="12802" max="12802" width="41.140625" style="83" customWidth="1"/>
    <col min="12803" max="12803" width="9.85546875" style="83" bestFit="1" customWidth="1"/>
    <col min="12804" max="12804" width="10.7109375" style="83" customWidth="1"/>
    <col min="12805" max="12805" width="8.7109375" style="83" customWidth="1"/>
    <col min="12806" max="12806" width="9.5703125" style="83" customWidth="1"/>
    <col min="12807" max="12807" width="8.5703125" style="83" customWidth="1"/>
    <col min="12808" max="12808" width="9.5703125" style="83" customWidth="1"/>
    <col min="12809" max="12809" width="9" style="83" customWidth="1"/>
    <col min="12810" max="12810" width="8.5703125" style="83" customWidth="1"/>
    <col min="12811" max="12811" width="9.42578125" style="83" customWidth="1"/>
    <col min="12812" max="13056" width="9.140625" style="83"/>
    <col min="13057" max="13057" width="8.85546875" style="83" customWidth="1"/>
    <col min="13058" max="13058" width="41.140625" style="83" customWidth="1"/>
    <col min="13059" max="13059" width="9.85546875" style="83" bestFit="1" customWidth="1"/>
    <col min="13060" max="13060" width="10.7109375" style="83" customWidth="1"/>
    <col min="13061" max="13061" width="8.7109375" style="83" customWidth="1"/>
    <col min="13062" max="13062" width="9.5703125" style="83" customWidth="1"/>
    <col min="13063" max="13063" width="8.5703125" style="83" customWidth="1"/>
    <col min="13064" max="13064" width="9.5703125" style="83" customWidth="1"/>
    <col min="13065" max="13065" width="9" style="83" customWidth="1"/>
    <col min="13066" max="13066" width="8.5703125" style="83" customWidth="1"/>
    <col min="13067" max="13067" width="9.42578125" style="83" customWidth="1"/>
    <col min="13068" max="13312" width="9.140625" style="83"/>
    <col min="13313" max="13313" width="8.85546875" style="83" customWidth="1"/>
    <col min="13314" max="13314" width="41.140625" style="83" customWidth="1"/>
    <col min="13315" max="13315" width="9.85546875" style="83" bestFit="1" customWidth="1"/>
    <col min="13316" max="13316" width="10.7109375" style="83" customWidth="1"/>
    <col min="13317" max="13317" width="8.7109375" style="83" customWidth="1"/>
    <col min="13318" max="13318" width="9.5703125" style="83" customWidth="1"/>
    <col min="13319" max="13319" width="8.5703125" style="83" customWidth="1"/>
    <col min="13320" max="13320" width="9.5703125" style="83" customWidth="1"/>
    <col min="13321" max="13321" width="9" style="83" customWidth="1"/>
    <col min="13322" max="13322" width="8.5703125" style="83" customWidth="1"/>
    <col min="13323" max="13323" width="9.42578125" style="83" customWidth="1"/>
    <col min="13324" max="13568" width="9.140625" style="83"/>
    <col min="13569" max="13569" width="8.85546875" style="83" customWidth="1"/>
    <col min="13570" max="13570" width="41.140625" style="83" customWidth="1"/>
    <col min="13571" max="13571" width="9.85546875" style="83" bestFit="1" customWidth="1"/>
    <col min="13572" max="13572" width="10.7109375" style="83" customWidth="1"/>
    <col min="13573" max="13573" width="8.7109375" style="83" customWidth="1"/>
    <col min="13574" max="13574" width="9.5703125" style="83" customWidth="1"/>
    <col min="13575" max="13575" width="8.5703125" style="83" customWidth="1"/>
    <col min="13576" max="13576" width="9.5703125" style="83" customWidth="1"/>
    <col min="13577" max="13577" width="9" style="83" customWidth="1"/>
    <col min="13578" max="13578" width="8.5703125" style="83" customWidth="1"/>
    <col min="13579" max="13579" width="9.42578125" style="83" customWidth="1"/>
    <col min="13580" max="13824" width="9.140625" style="83"/>
    <col min="13825" max="13825" width="8.85546875" style="83" customWidth="1"/>
    <col min="13826" max="13826" width="41.140625" style="83" customWidth="1"/>
    <col min="13827" max="13827" width="9.85546875" style="83" bestFit="1" customWidth="1"/>
    <col min="13828" max="13828" width="10.7109375" style="83" customWidth="1"/>
    <col min="13829" max="13829" width="8.7109375" style="83" customWidth="1"/>
    <col min="13830" max="13830" width="9.5703125" style="83" customWidth="1"/>
    <col min="13831" max="13831" width="8.5703125" style="83" customWidth="1"/>
    <col min="13832" max="13832" width="9.5703125" style="83" customWidth="1"/>
    <col min="13833" max="13833" width="9" style="83" customWidth="1"/>
    <col min="13834" max="13834" width="8.5703125" style="83" customWidth="1"/>
    <col min="13835" max="13835" width="9.42578125" style="83" customWidth="1"/>
    <col min="13836" max="14080" width="9.140625" style="83"/>
    <col min="14081" max="14081" width="8.85546875" style="83" customWidth="1"/>
    <col min="14082" max="14082" width="41.140625" style="83" customWidth="1"/>
    <col min="14083" max="14083" width="9.85546875" style="83" bestFit="1" customWidth="1"/>
    <col min="14084" max="14084" width="10.7109375" style="83" customWidth="1"/>
    <col min="14085" max="14085" width="8.7109375" style="83" customWidth="1"/>
    <col min="14086" max="14086" width="9.5703125" style="83" customWidth="1"/>
    <col min="14087" max="14087" width="8.5703125" style="83" customWidth="1"/>
    <col min="14088" max="14088" width="9.5703125" style="83" customWidth="1"/>
    <col min="14089" max="14089" width="9" style="83" customWidth="1"/>
    <col min="14090" max="14090" width="8.5703125" style="83" customWidth="1"/>
    <col min="14091" max="14091" width="9.42578125" style="83" customWidth="1"/>
    <col min="14092" max="14336" width="9.140625" style="83"/>
    <col min="14337" max="14337" width="8.85546875" style="83" customWidth="1"/>
    <col min="14338" max="14338" width="41.140625" style="83" customWidth="1"/>
    <col min="14339" max="14339" width="9.85546875" style="83" bestFit="1" customWidth="1"/>
    <col min="14340" max="14340" width="10.7109375" style="83" customWidth="1"/>
    <col min="14341" max="14341" width="8.7109375" style="83" customWidth="1"/>
    <col min="14342" max="14342" width="9.5703125" style="83" customWidth="1"/>
    <col min="14343" max="14343" width="8.5703125" style="83" customWidth="1"/>
    <col min="14344" max="14344" width="9.5703125" style="83" customWidth="1"/>
    <col min="14345" max="14345" width="9" style="83" customWidth="1"/>
    <col min="14346" max="14346" width="8.5703125" style="83" customWidth="1"/>
    <col min="14347" max="14347" width="9.42578125" style="83" customWidth="1"/>
    <col min="14348" max="14592" width="9.140625" style="83"/>
    <col min="14593" max="14593" width="8.85546875" style="83" customWidth="1"/>
    <col min="14594" max="14594" width="41.140625" style="83" customWidth="1"/>
    <col min="14595" max="14595" width="9.85546875" style="83" bestFit="1" customWidth="1"/>
    <col min="14596" max="14596" width="10.7109375" style="83" customWidth="1"/>
    <col min="14597" max="14597" width="8.7109375" style="83" customWidth="1"/>
    <col min="14598" max="14598" width="9.5703125" style="83" customWidth="1"/>
    <col min="14599" max="14599" width="8.5703125" style="83" customWidth="1"/>
    <col min="14600" max="14600" width="9.5703125" style="83" customWidth="1"/>
    <col min="14601" max="14601" width="9" style="83" customWidth="1"/>
    <col min="14602" max="14602" width="8.5703125" style="83" customWidth="1"/>
    <col min="14603" max="14603" width="9.42578125" style="83" customWidth="1"/>
    <col min="14604" max="14848" width="9.140625" style="83"/>
    <col min="14849" max="14849" width="8.85546875" style="83" customWidth="1"/>
    <col min="14850" max="14850" width="41.140625" style="83" customWidth="1"/>
    <col min="14851" max="14851" width="9.85546875" style="83" bestFit="1" customWidth="1"/>
    <col min="14852" max="14852" width="10.7109375" style="83" customWidth="1"/>
    <col min="14853" max="14853" width="8.7109375" style="83" customWidth="1"/>
    <col min="14854" max="14854" width="9.5703125" style="83" customWidth="1"/>
    <col min="14855" max="14855" width="8.5703125" style="83" customWidth="1"/>
    <col min="14856" max="14856" width="9.5703125" style="83" customWidth="1"/>
    <col min="14857" max="14857" width="9" style="83" customWidth="1"/>
    <col min="14858" max="14858" width="8.5703125" style="83" customWidth="1"/>
    <col min="14859" max="14859" width="9.42578125" style="83" customWidth="1"/>
    <col min="14860" max="15104" width="9.140625" style="83"/>
    <col min="15105" max="15105" width="8.85546875" style="83" customWidth="1"/>
    <col min="15106" max="15106" width="41.140625" style="83" customWidth="1"/>
    <col min="15107" max="15107" width="9.85546875" style="83" bestFit="1" customWidth="1"/>
    <col min="15108" max="15108" width="10.7109375" style="83" customWidth="1"/>
    <col min="15109" max="15109" width="8.7109375" style="83" customWidth="1"/>
    <col min="15110" max="15110" width="9.5703125" style="83" customWidth="1"/>
    <col min="15111" max="15111" width="8.5703125" style="83" customWidth="1"/>
    <col min="15112" max="15112" width="9.5703125" style="83" customWidth="1"/>
    <col min="15113" max="15113" width="9" style="83" customWidth="1"/>
    <col min="15114" max="15114" width="8.5703125" style="83" customWidth="1"/>
    <col min="15115" max="15115" width="9.42578125" style="83" customWidth="1"/>
    <col min="15116" max="15360" width="9.140625" style="83"/>
    <col min="15361" max="15361" width="8.85546875" style="83" customWidth="1"/>
    <col min="15362" max="15362" width="41.140625" style="83" customWidth="1"/>
    <col min="15363" max="15363" width="9.85546875" style="83" bestFit="1" customWidth="1"/>
    <col min="15364" max="15364" width="10.7109375" style="83" customWidth="1"/>
    <col min="15365" max="15365" width="8.7109375" style="83" customWidth="1"/>
    <col min="15366" max="15366" width="9.5703125" style="83" customWidth="1"/>
    <col min="15367" max="15367" width="8.5703125" style="83" customWidth="1"/>
    <col min="15368" max="15368" width="9.5703125" style="83" customWidth="1"/>
    <col min="15369" max="15369" width="9" style="83" customWidth="1"/>
    <col min="15370" max="15370" width="8.5703125" style="83" customWidth="1"/>
    <col min="15371" max="15371" width="9.42578125" style="83" customWidth="1"/>
    <col min="15372" max="15616" width="9.140625" style="83"/>
    <col min="15617" max="15617" width="8.85546875" style="83" customWidth="1"/>
    <col min="15618" max="15618" width="41.140625" style="83" customWidth="1"/>
    <col min="15619" max="15619" width="9.85546875" style="83" bestFit="1" customWidth="1"/>
    <col min="15620" max="15620" width="10.7109375" style="83" customWidth="1"/>
    <col min="15621" max="15621" width="8.7109375" style="83" customWidth="1"/>
    <col min="15622" max="15622" width="9.5703125" style="83" customWidth="1"/>
    <col min="15623" max="15623" width="8.5703125" style="83" customWidth="1"/>
    <col min="15624" max="15624" width="9.5703125" style="83" customWidth="1"/>
    <col min="15625" max="15625" width="9" style="83" customWidth="1"/>
    <col min="15626" max="15626" width="8.5703125" style="83" customWidth="1"/>
    <col min="15627" max="15627" width="9.42578125" style="83" customWidth="1"/>
    <col min="15628" max="15872" width="9.140625" style="83"/>
    <col min="15873" max="15873" width="8.85546875" style="83" customWidth="1"/>
    <col min="15874" max="15874" width="41.140625" style="83" customWidth="1"/>
    <col min="15875" max="15875" width="9.85546875" style="83" bestFit="1" customWidth="1"/>
    <col min="15876" max="15876" width="10.7109375" style="83" customWidth="1"/>
    <col min="15877" max="15877" width="8.7109375" style="83" customWidth="1"/>
    <col min="15878" max="15878" width="9.5703125" style="83" customWidth="1"/>
    <col min="15879" max="15879" width="8.5703125" style="83" customWidth="1"/>
    <col min="15880" max="15880" width="9.5703125" style="83" customWidth="1"/>
    <col min="15881" max="15881" width="9" style="83" customWidth="1"/>
    <col min="15882" max="15882" width="8.5703125" style="83" customWidth="1"/>
    <col min="15883" max="15883" width="9.42578125" style="83" customWidth="1"/>
    <col min="15884" max="16128" width="9.140625" style="83"/>
    <col min="16129" max="16129" width="8.85546875" style="83" customWidth="1"/>
    <col min="16130" max="16130" width="41.140625" style="83" customWidth="1"/>
    <col min="16131" max="16131" width="9.85546875" style="83" bestFit="1" customWidth="1"/>
    <col min="16132" max="16132" width="10.7109375" style="83" customWidth="1"/>
    <col min="16133" max="16133" width="8.7109375" style="83" customWidth="1"/>
    <col min="16134" max="16134" width="9.5703125" style="83" customWidth="1"/>
    <col min="16135" max="16135" width="8.5703125" style="83" customWidth="1"/>
    <col min="16136" max="16136" width="9.5703125" style="83" customWidth="1"/>
    <col min="16137" max="16137" width="9" style="83" customWidth="1"/>
    <col min="16138" max="16138" width="8.5703125" style="83" customWidth="1"/>
    <col min="16139" max="16139" width="9.42578125" style="83" customWidth="1"/>
    <col min="16140" max="16384" width="9.140625" style="83"/>
  </cols>
  <sheetData>
    <row r="1" spans="1:15" ht="12" customHeight="1">
      <c r="J1" s="104"/>
      <c r="K1" s="104"/>
      <c r="L1" s="104"/>
      <c r="M1" s="104"/>
      <c r="N1" s="104"/>
      <c r="O1" s="104"/>
    </row>
    <row r="2" spans="1:15">
      <c r="A2" s="83" t="s">
        <v>0</v>
      </c>
      <c r="B2" s="105" t="s">
        <v>113</v>
      </c>
      <c r="C2" s="105"/>
      <c r="D2" s="105"/>
      <c r="E2" s="105"/>
      <c r="F2" s="105"/>
      <c r="G2" s="105"/>
      <c r="H2" s="105"/>
      <c r="J2" s="104"/>
      <c r="K2" s="104"/>
      <c r="L2" s="104"/>
      <c r="M2" s="104"/>
      <c r="N2" s="104"/>
      <c r="O2" s="104"/>
    </row>
    <row r="3" spans="1:15">
      <c r="B3" s="106"/>
      <c r="C3" s="106"/>
      <c r="D3" s="106"/>
      <c r="E3" s="106"/>
      <c r="F3" s="106"/>
      <c r="G3" s="106"/>
      <c r="H3" s="106"/>
      <c r="J3" s="104"/>
      <c r="K3" s="104"/>
      <c r="L3" s="104"/>
      <c r="M3" s="104"/>
      <c r="N3" s="104"/>
      <c r="O3" s="104"/>
    </row>
    <row r="4" spans="1:15" s="94" customFormat="1" ht="21" customHeight="1">
      <c r="B4" s="107" t="s">
        <v>109</v>
      </c>
      <c r="C4" s="679">
        <v>40238</v>
      </c>
      <c r="D4" s="679">
        <v>40330</v>
      </c>
      <c r="E4" s="679">
        <v>40422</v>
      </c>
      <c r="F4" s="679">
        <v>40513</v>
      </c>
      <c r="G4" s="679">
        <v>40603</v>
      </c>
      <c r="H4" s="679">
        <v>40695</v>
      </c>
      <c r="I4" s="679">
        <v>40787</v>
      </c>
      <c r="J4" s="679">
        <v>40878</v>
      </c>
      <c r="K4" s="679">
        <v>40969</v>
      </c>
      <c r="L4" s="679">
        <v>41061</v>
      </c>
      <c r="M4" s="679">
        <v>41153</v>
      </c>
    </row>
    <row r="5" spans="1:15" ht="15" customHeight="1">
      <c r="B5" s="108" t="s">
        <v>114</v>
      </c>
      <c r="C5" s="109">
        <v>0.48484848484848486</v>
      </c>
      <c r="D5" s="109">
        <v>0.42424242424242425</v>
      </c>
      <c r="E5" s="109">
        <v>0.39393939393939392</v>
      </c>
      <c r="F5" s="109">
        <v>0.4242424242424242</v>
      </c>
      <c r="G5" s="109">
        <v>0.5</v>
      </c>
      <c r="H5" s="109">
        <v>0.76470588235294124</v>
      </c>
      <c r="I5" s="109">
        <v>0.73529411764705888</v>
      </c>
      <c r="J5" s="109">
        <v>0.55882352941176472</v>
      </c>
      <c r="K5" s="109">
        <v>0.52941176470588236</v>
      </c>
      <c r="L5" s="109">
        <v>0.52941176470588236</v>
      </c>
      <c r="M5" s="109">
        <v>0.52941176470588236</v>
      </c>
    </row>
    <row r="6" spans="1:15" ht="15" customHeight="1">
      <c r="B6" s="92" t="s">
        <v>115</v>
      </c>
      <c r="C6" s="110">
        <v>0.17241379310344829</v>
      </c>
      <c r="D6" s="110">
        <v>0.27586206896551724</v>
      </c>
      <c r="E6" s="110">
        <v>0.25925925925925924</v>
      </c>
      <c r="F6" s="110">
        <v>0.18518518518518517</v>
      </c>
      <c r="G6" s="110">
        <v>0.22222222222222221</v>
      </c>
      <c r="H6" s="110">
        <v>0.4642857142857143</v>
      </c>
      <c r="I6" s="110">
        <v>0.5862068965517242</v>
      </c>
      <c r="J6" s="110">
        <v>0.1</v>
      </c>
      <c r="K6" s="110">
        <v>0.16666666666666666</v>
      </c>
      <c r="L6" s="110">
        <v>0.43333333333333335</v>
      </c>
      <c r="M6" s="110">
        <v>0.20689655172413796</v>
      </c>
    </row>
    <row r="7" spans="1:15" ht="15.75" customHeight="1">
      <c r="B7" s="92" t="s">
        <v>116</v>
      </c>
      <c r="C7" s="110">
        <v>0.38709677419354838</v>
      </c>
      <c r="D7" s="110">
        <v>0.38709677419354838</v>
      </c>
      <c r="E7" s="110">
        <v>0.33333333333333331</v>
      </c>
      <c r="F7" s="110">
        <v>0.3</v>
      </c>
      <c r="G7" s="110">
        <v>0.54838709677419351</v>
      </c>
      <c r="H7" s="110">
        <v>0.90625</v>
      </c>
      <c r="I7" s="110">
        <v>0.63636363636363646</v>
      </c>
      <c r="J7" s="110">
        <v>0.27272727272727271</v>
      </c>
      <c r="K7" s="110">
        <v>0.27272727272727271</v>
      </c>
      <c r="L7" s="110">
        <v>0.63636363636363646</v>
      </c>
      <c r="M7" s="110">
        <v>0.59375</v>
      </c>
    </row>
    <row r="8" spans="1:15" ht="16.5" customHeight="1">
      <c r="B8" s="99" t="s">
        <v>117</v>
      </c>
      <c r="C8" s="110">
        <v>0.51515151515151514</v>
      </c>
      <c r="D8" s="110">
        <v>0.48484848484848486</v>
      </c>
      <c r="E8" s="110">
        <v>0.57575757575757569</v>
      </c>
      <c r="F8" s="110">
        <v>0.5757575757575758</v>
      </c>
      <c r="G8" s="110">
        <v>0.67647058823529405</v>
      </c>
      <c r="H8" s="110">
        <v>0.67647058823529416</v>
      </c>
      <c r="I8" s="110">
        <v>0.55882352941176505</v>
      </c>
      <c r="J8" s="109">
        <v>0.61764705882352944</v>
      </c>
      <c r="K8" s="109">
        <v>0.52941176470588236</v>
      </c>
      <c r="L8" s="109">
        <v>0.52941176470588236</v>
      </c>
      <c r="M8" s="109">
        <v>0.441176470588235</v>
      </c>
    </row>
    <row r="9" spans="1:15" ht="12" customHeight="1">
      <c r="B9" s="92" t="s">
        <v>118</v>
      </c>
      <c r="C9" s="110">
        <v>0.2</v>
      </c>
      <c r="D9" s="110">
        <v>0.3</v>
      </c>
      <c r="E9" s="110">
        <v>0.2857142857142857</v>
      </c>
      <c r="F9" s="110">
        <v>0.31034482758620691</v>
      </c>
      <c r="G9" s="110">
        <v>0.37931034482758619</v>
      </c>
      <c r="H9" s="110">
        <v>0.46666666666666667</v>
      </c>
      <c r="I9" s="110">
        <v>0.54838709677419351</v>
      </c>
      <c r="J9" s="110">
        <v>0.4</v>
      </c>
      <c r="K9" s="110">
        <v>0.4</v>
      </c>
      <c r="L9" s="110">
        <v>0.36666666666666664</v>
      </c>
      <c r="M9" s="110">
        <v>0.41379310344827586</v>
      </c>
    </row>
    <row r="10" spans="1:15" ht="12.75" customHeight="1">
      <c r="B10" s="92" t="s">
        <v>119</v>
      </c>
      <c r="C10" s="110">
        <v>0.54838709677419351</v>
      </c>
      <c r="D10" s="110">
        <v>0.54838709677419351</v>
      </c>
      <c r="E10" s="110">
        <v>0.56666666666666665</v>
      </c>
      <c r="F10" s="110">
        <v>0.53333333333333333</v>
      </c>
      <c r="G10" s="110">
        <v>0.80645161290322576</v>
      </c>
      <c r="H10" s="110">
        <v>0.78125</v>
      </c>
      <c r="I10" s="110">
        <v>0.81818181818181823</v>
      </c>
      <c r="J10" s="110">
        <v>0.48484848484848481</v>
      </c>
      <c r="K10" s="110">
        <v>0.60606060606060619</v>
      </c>
      <c r="L10" s="110">
        <v>0.51515151515151514</v>
      </c>
      <c r="M10" s="110">
        <v>0.59375</v>
      </c>
    </row>
    <row r="11" spans="1:15" ht="12.75" customHeight="1"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5" ht="12.75" customHeight="1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5" ht="15.75" customHeight="1">
      <c r="B13" s="105" t="s">
        <v>113</v>
      </c>
      <c r="G13" s="112"/>
      <c r="H13" s="112"/>
      <c r="I13" s="112"/>
    </row>
    <row r="14" spans="1:15" ht="15.75" customHeight="1">
      <c r="B14" s="113"/>
      <c r="C14" s="112"/>
      <c r="D14" s="112"/>
      <c r="E14" s="112"/>
      <c r="F14" s="112"/>
      <c r="G14" s="112"/>
      <c r="H14" s="112"/>
      <c r="I14" s="112"/>
    </row>
    <row r="15" spans="1:15" ht="15.75" customHeight="1">
      <c r="B15" s="113"/>
      <c r="C15" s="112"/>
      <c r="D15" s="112"/>
      <c r="E15" s="112"/>
      <c r="F15" s="112"/>
      <c r="G15" s="112"/>
      <c r="H15" s="112"/>
      <c r="I15" s="112"/>
    </row>
    <row r="16" spans="1:15" ht="15.75" customHeight="1">
      <c r="B16" s="113"/>
      <c r="C16" s="112"/>
      <c r="D16" s="112"/>
      <c r="E16" s="112"/>
      <c r="F16" s="112"/>
      <c r="G16" s="112"/>
      <c r="H16" s="112"/>
      <c r="I16" s="112" t="s">
        <v>120</v>
      </c>
    </row>
    <row r="17" spans="2:14" ht="15.75" customHeight="1">
      <c r="B17" s="113"/>
      <c r="C17" s="112"/>
      <c r="D17" s="112"/>
      <c r="E17" s="112"/>
      <c r="F17" s="112"/>
      <c r="G17" s="112"/>
      <c r="H17" s="112"/>
      <c r="I17" s="112"/>
    </row>
    <row r="18" spans="2:14" ht="15.75" customHeight="1">
      <c r="B18" s="113"/>
      <c r="C18" s="112"/>
      <c r="D18" s="112"/>
      <c r="E18" s="112"/>
      <c r="F18" s="112"/>
      <c r="G18" s="112"/>
      <c r="H18" s="112"/>
      <c r="I18" s="112"/>
    </row>
    <row r="19" spans="2:14" ht="15.75" customHeight="1">
      <c r="B19" s="113"/>
      <c r="C19" s="112"/>
      <c r="D19" s="112"/>
      <c r="E19" s="112"/>
      <c r="F19" s="112"/>
      <c r="G19" s="112"/>
      <c r="H19" s="112"/>
      <c r="I19" s="112"/>
    </row>
    <row r="20" spans="2:14" ht="15.75" customHeight="1">
      <c r="B20" s="113"/>
      <c r="C20" s="112"/>
      <c r="D20" s="112"/>
      <c r="E20" s="112"/>
      <c r="F20" s="112"/>
      <c r="G20" s="112"/>
      <c r="H20" s="112"/>
      <c r="I20" s="112"/>
    </row>
    <row r="21" spans="2:14" ht="15.75" customHeight="1">
      <c r="B21" s="113"/>
      <c r="C21" s="112"/>
      <c r="D21" s="112"/>
      <c r="E21" s="112"/>
      <c r="F21" s="112"/>
      <c r="G21" s="112"/>
      <c r="H21" s="112"/>
      <c r="I21" s="112"/>
    </row>
    <row r="22" spans="2:14" ht="15.75" customHeight="1">
      <c r="B22" s="113"/>
      <c r="C22" s="112"/>
      <c r="D22" s="112"/>
      <c r="E22" s="112"/>
      <c r="F22" s="112"/>
      <c r="G22" s="112"/>
      <c r="H22" s="112"/>
      <c r="I22" s="112"/>
    </row>
    <row r="23" spans="2:14" ht="15.75" customHeight="1">
      <c r="B23" s="113"/>
      <c r="C23" s="112"/>
      <c r="D23" s="112"/>
      <c r="E23" s="112"/>
      <c r="F23" s="112"/>
      <c r="G23" s="112"/>
      <c r="H23" s="112"/>
      <c r="I23" s="112"/>
    </row>
    <row r="24" spans="2:14">
      <c r="B24" s="422"/>
      <c r="J24" s="104"/>
      <c r="K24" s="104"/>
      <c r="L24" s="104"/>
      <c r="M24" s="104"/>
      <c r="N24" s="104"/>
    </row>
    <row r="25" spans="2:14" ht="12.75" customHeight="1">
      <c r="J25" s="104"/>
      <c r="K25" s="104"/>
      <c r="L25" s="104"/>
      <c r="M25" s="104"/>
      <c r="N25" s="104"/>
    </row>
    <row r="26" spans="2:14">
      <c r="J26" s="104"/>
      <c r="K26" s="104"/>
      <c r="L26" s="104"/>
      <c r="M26" s="104"/>
      <c r="N26" s="104"/>
    </row>
    <row r="27" spans="2:14">
      <c r="J27" s="104"/>
      <c r="K27" s="104"/>
      <c r="L27" s="104"/>
      <c r="M27" s="104"/>
      <c r="N27" s="104"/>
    </row>
    <row r="28" spans="2:14">
      <c r="J28" s="104"/>
      <c r="K28" s="104"/>
      <c r="L28" s="104"/>
      <c r="M28" s="104"/>
      <c r="N28" s="104"/>
    </row>
    <row r="29" spans="2:14" ht="12" customHeight="1">
      <c r="J29" s="104"/>
      <c r="K29" s="104"/>
      <c r="L29" s="104"/>
      <c r="M29" s="104"/>
      <c r="N29" s="104"/>
    </row>
    <row r="30" spans="2:14" ht="8.25" customHeight="1">
      <c r="B30" s="911" t="s">
        <v>121</v>
      </c>
      <c r="C30" s="911"/>
      <c r="D30" s="911"/>
      <c r="E30" s="911"/>
      <c r="F30" s="911"/>
    </row>
    <row r="31" spans="2:14" ht="7.5" customHeight="1">
      <c r="B31" s="911"/>
      <c r="C31" s="911"/>
      <c r="D31" s="911"/>
      <c r="E31" s="911"/>
      <c r="F31" s="911"/>
    </row>
    <row r="32" spans="2:14">
      <c r="B32" s="911"/>
      <c r="C32" s="911"/>
      <c r="D32" s="911"/>
      <c r="E32" s="911"/>
      <c r="F32" s="911"/>
    </row>
    <row r="33" spans="2:6">
      <c r="B33" s="911"/>
      <c r="C33" s="911"/>
      <c r="D33" s="911"/>
      <c r="E33" s="911"/>
      <c r="F33" s="911"/>
    </row>
    <row r="34" spans="2:6">
      <c r="B34" s="911"/>
      <c r="C34" s="911"/>
      <c r="D34" s="911"/>
      <c r="E34" s="911"/>
      <c r="F34" s="911"/>
    </row>
    <row r="35" spans="2:6">
      <c r="B35" s="768" t="s">
        <v>1190</v>
      </c>
      <c r="C35" s="768"/>
      <c r="D35" s="768"/>
      <c r="E35" s="768"/>
      <c r="F35" s="768"/>
    </row>
    <row r="36" spans="2:6">
      <c r="B36" s="768"/>
      <c r="C36" s="768"/>
      <c r="D36" s="768"/>
      <c r="E36" s="768"/>
      <c r="F36" s="768"/>
    </row>
    <row r="37" spans="2:6">
      <c r="B37" s="731" t="s">
        <v>10</v>
      </c>
    </row>
    <row r="38" spans="2:6" ht="9" customHeight="1"/>
  </sheetData>
  <mergeCells count="1">
    <mergeCell ref="B30:F34"/>
  </mergeCells>
  <hyperlinks>
    <hyperlink ref="B37" location="Содержание!B2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32" sqref="B32"/>
    </sheetView>
  </sheetViews>
  <sheetFormatPr defaultRowHeight="12.75"/>
  <cols>
    <col min="1" max="1" width="8.7109375" style="83" customWidth="1"/>
    <col min="2" max="2" width="34.5703125" style="83" customWidth="1"/>
    <col min="3" max="3" width="10.140625" style="83" customWidth="1"/>
    <col min="4" max="4" width="10.42578125" style="83" customWidth="1"/>
    <col min="5" max="13" width="9.85546875" style="83" bestFit="1" customWidth="1"/>
    <col min="14" max="256" width="9.140625" style="83"/>
    <col min="257" max="257" width="8.7109375" style="83" customWidth="1"/>
    <col min="258" max="258" width="34.5703125" style="83" customWidth="1"/>
    <col min="259" max="259" width="10.140625" style="83" customWidth="1"/>
    <col min="260" max="512" width="9.140625" style="83"/>
    <col min="513" max="513" width="8.7109375" style="83" customWidth="1"/>
    <col min="514" max="514" width="34.5703125" style="83" customWidth="1"/>
    <col min="515" max="515" width="10.140625" style="83" customWidth="1"/>
    <col min="516" max="768" width="9.140625" style="83"/>
    <col min="769" max="769" width="8.7109375" style="83" customWidth="1"/>
    <col min="770" max="770" width="34.5703125" style="83" customWidth="1"/>
    <col min="771" max="771" width="10.140625" style="83" customWidth="1"/>
    <col min="772" max="1024" width="9.140625" style="83"/>
    <col min="1025" max="1025" width="8.7109375" style="83" customWidth="1"/>
    <col min="1026" max="1026" width="34.5703125" style="83" customWidth="1"/>
    <col min="1027" max="1027" width="10.140625" style="83" customWidth="1"/>
    <col min="1028" max="1280" width="9.140625" style="83"/>
    <col min="1281" max="1281" width="8.7109375" style="83" customWidth="1"/>
    <col min="1282" max="1282" width="34.5703125" style="83" customWidth="1"/>
    <col min="1283" max="1283" width="10.140625" style="83" customWidth="1"/>
    <col min="1284" max="1536" width="9.140625" style="83"/>
    <col min="1537" max="1537" width="8.7109375" style="83" customWidth="1"/>
    <col min="1538" max="1538" width="34.5703125" style="83" customWidth="1"/>
    <col min="1539" max="1539" width="10.140625" style="83" customWidth="1"/>
    <col min="1540" max="1792" width="9.140625" style="83"/>
    <col min="1793" max="1793" width="8.7109375" style="83" customWidth="1"/>
    <col min="1794" max="1794" width="34.5703125" style="83" customWidth="1"/>
    <col min="1795" max="1795" width="10.140625" style="83" customWidth="1"/>
    <col min="1796" max="2048" width="9.140625" style="83"/>
    <col min="2049" max="2049" width="8.7109375" style="83" customWidth="1"/>
    <col min="2050" max="2050" width="34.5703125" style="83" customWidth="1"/>
    <col min="2051" max="2051" width="10.140625" style="83" customWidth="1"/>
    <col min="2052" max="2304" width="9.140625" style="83"/>
    <col min="2305" max="2305" width="8.7109375" style="83" customWidth="1"/>
    <col min="2306" max="2306" width="34.5703125" style="83" customWidth="1"/>
    <col min="2307" max="2307" width="10.140625" style="83" customWidth="1"/>
    <col min="2308" max="2560" width="9.140625" style="83"/>
    <col min="2561" max="2561" width="8.7109375" style="83" customWidth="1"/>
    <col min="2562" max="2562" width="34.5703125" style="83" customWidth="1"/>
    <col min="2563" max="2563" width="10.140625" style="83" customWidth="1"/>
    <col min="2564" max="2816" width="9.140625" style="83"/>
    <col min="2817" max="2817" width="8.7109375" style="83" customWidth="1"/>
    <col min="2818" max="2818" width="34.5703125" style="83" customWidth="1"/>
    <col min="2819" max="2819" width="10.140625" style="83" customWidth="1"/>
    <col min="2820" max="3072" width="9.140625" style="83"/>
    <col min="3073" max="3073" width="8.7109375" style="83" customWidth="1"/>
    <col min="3074" max="3074" width="34.5703125" style="83" customWidth="1"/>
    <col min="3075" max="3075" width="10.140625" style="83" customWidth="1"/>
    <col min="3076" max="3328" width="9.140625" style="83"/>
    <col min="3329" max="3329" width="8.7109375" style="83" customWidth="1"/>
    <col min="3330" max="3330" width="34.5703125" style="83" customWidth="1"/>
    <col min="3331" max="3331" width="10.140625" style="83" customWidth="1"/>
    <col min="3332" max="3584" width="9.140625" style="83"/>
    <col min="3585" max="3585" width="8.7109375" style="83" customWidth="1"/>
    <col min="3586" max="3586" width="34.5703125" style="83" customWidth="1"/>
    <col min="3587" max="3587" width="10.140625" style="83" customWidth="1"/>
    <col min="3588" max="3840" width="9.140625" style="83"/>
    <col min="3841" max="3841" width="8.7109375" style="83" customWidth="1"/>
    <col min="3842" max="3842" width="34.5703125" style="83" customWidth="1"/>
    <col min="3843" max="3843" width="10.140625" style="83" customWidth="1"/>
    <col min="3844" max="4096" width="9.140625" style="83"/>
    <col min="4097" max="4097" width="8.7109375" style="83" customWidth="1"/>
    <col min="4098" max="4098" width="34.5703125" style="83" customWidth="1"/>
    <col min="4099" max="4099" width="10.140625" style="83" customWidth="1"/>
    <col min="4100" max="4352" width="9.140625" style="83"/>
    <col min="4353" max="4353" width="8.7109375" style="83" customWidth="1"/>
    <col min="4354" max="4354" width="34.5703125" style="83" customWidth="1"/>
    <col min="4355" max="4355" width="10.140625" style="83" customWidth="1"/>
    <col min="4356" max="4608" width="9.140625" style="83"/>
    <col min="4609" max="4609" width="8.7109375" style="83" customWidth="1"/>
    <col min="4610" max="4610" width="34.5703125" style="83" customWidth="1"/>
    <col min="4611" max="4611" width="10.140625" style="83" customWidth="1"/>
    <col min="4612" max="4864" width="9.140625" style="83"/>
    <col min="4865" max="4865" width="8.7109375" style="83" customWidth="1"/>
    <col min="4866" max="4866" width="34.5703125" style="83" customWidth="1"/>
    <col min="4867" max="4867" width="10.140625" style="83" customWidth="1"/>
    <col min="4868" max="5120" width="9.140625" style="83"/>
    <col min="5121" max="5121" width="8.7109375" style="83" customWidth="1"/>
    <col min="5122" max="5122" width="34.5703125" style="83" customWidth="1"/>
    <col min="5123" max="5123" width="10.140625" style="83" customWidth="1"/>
    <col min="5124" max="5376" width="9.140625" style="83"/>
    <col min="5377" max="5377" width="8.7109375" style="83" customWidth="1"/>
    <col min="5378" max="5378" width="34.5703125" style="83" customWidth="1"/>
    <col min="5379" max="5379" width="10.140625" style="83" customWidth="1"/>
    <col min="5380" max="5632" width="9.140625" style="83"/>
    <col min="5633" max="5633" width="8.7109375" style="83" customWidth="1"/>
    <col min="5634" max="5634" width="34.5703125" style="83" customWidth="1"/>
    <col min="5635" max="5635" width="10.140625" style="83" customWidth="1"/>
    <col min="5636" max="5888" width="9.140625" style="83"/>
    <col min="5889" max="5889" width="8.7109375" style="83" customWidth="1"/>
    <col min="5890" max="5890" width="34.5703125" style="83" customWidth="1"/>
    <col min="5891" max="5891" width="10.140625" style="83" customWidth="1"/>
    <col min="5892" max="6144" width="9.140625" style="83"/>
    <col min="6145" max="6145" width="8.7109375" style="83" customWidth="1"/>
    <col min="6146" max="6146" width="34.5703125" style="83" customWidth="1"/>
    <col min="6147" max="6147" width="10.140625" style="83" customWidth="1"/>
    <col min="6148" max="6400" width="9.140625" style="83"/>
    <col min="6401" max="6401" width="8.7109375" style="83" customWidth="1"/>
    <col min="6402" max="6402" width="34.5703125" style="83" customWidth="1"/>
    <col min="6403" max="6403" width="10.140625" style="83" customWidth="1"/>
    <col min="6404" max="6656" width="9.140625" style="83"/>
    <col min="6657" max="6657" width="8.7109375" style="83" customWidth="1"/>
    <col min="6658" max="6658" width="34.5703125" style="83" customWidth="1"/>
    <col min="6659" max="6659" width="10.140625" style="83" customWidth="1"/>
    <col min="6660" max="6912" width="9.140625" style="83"/>
    <col min="6913" max="6913" width="8.7109375" style="83" customWidth="1"/>
    <col min="6914" max="6914" width="34.5703125" style="83" customWidth="1"/>
    <col min="6915" max="6915" width="10.140625" style="83" customWidth="1"/>
    <col min="6916" max="7168" width="9.140625" style="83"/>
    <col min="7169" max="7169" width="8.7109375" style="83" customWidth="1"/>
    <col min="7170" max="7170" width="34.5703125" style="83" customWidth="1"/>
    <col min="7171" max="7171" width="10.140625" style="83" customWidth="1"/>
    <col min="7172" max="7424" width="9.140625" style="83"/>
    <col min="7425" max="7425" width="8.7109375" style="83" customWidth="1"/>
    <col min="7426" max="7426" width="34.5703125" style="83" customWidth="1"/>
    <col min="7427" max="7427" width="10.140625" style="83" customWidth="1"/>
    <col min="7428" max="7680" width="9.140625" style="83"/>
    <col min="7681" max="7681" width="8.7109375" style="83" customWidth="1"/>
    <col min="7682" max="7682" width="34.5703125" style="83" customWidth="1"/>
    <col min="7683" max="7683" width="10.140625" style="83" customWidth="1"/>
    <col min="7684" max="7936" width="9.140625" style="83"/>
    <col min="7937" max="7937" width="8.7109375" style="83" customWidth="1"/>
    <col min="7938" max="7938" width="34.5703125" style="83" customWidth="1"/>
    <col min="7939" max="7939" width="10.140625" style="83" customWidth="1"/>
    <col min="7940" max="8192" width="9.140625" style="83"/>
    <col min="8193" max="8193" width="8.7109375" style="83" customWidth="1"/>
    <col min="8194" max="8194" width="34.5703125" style="83" customWidth="1"/>
    <col min="8195" max="8195" width="10.140625" style="83" customWidth="1"/>
    <col min="8196" max="8448" width="9.140625" style="83"/>
    <col min="8449" max="8449" width="8.7109375" style="83" customWidth="1"/>
    <col min="8450" max="8450" width="34.5703125" style="83" customWidth="1"/>
    <col min="8451" max="8451" width="10.140625" style="83" customWidth="1"/>
    <col min="8452" max="8704" width="9.140625" style="83"/>
    <col min="8705" max="8705" width="8.7109375" style="83" customWidth="1"/>
    <col min="8706" max="8706" width="34.5703125" style="83" customWidth="1"/>
    <col min="8707" max="8707" width="10.140625" style="83" customWidth="1"/>
    <col min="8708" max="8960" width="9.140625" style="83"/>
    <col min="8961" max="8961" width="8.7109375" style="83" customWidth="1"/>
    <col min="8962" max="8962" width="34.5703125" style="83" customWidth="1"/>
    <col min="8963" max="8963" width="10.140625" style="83" customWidth="1"/>
    <col min="8964" max="9216" width="9.140625" style="83"/>
    <col min="9217" max="9217" width="8.7109375" style="83" customWidth="1"/>
    <col min="9218" max="9218" width="34.5703125" style="83" customWidth="1"/>
    <col min="9219" max="9219" width="10.140625" style="83" customWidth="1"/>
    <col min="9220" max="9472" width="9.140625" style="83"/>
    <col min="9473" max="9473" width="8.7109375" style="83" customWidth="1"/>
    <col min="9474" max="9474" width="34.5703125" style="83" customWidth="1"/>
    <col min="9475" max="9475" width="10.140625" style="83" customWidth="1"/>
    <col min="9476" max="9728" width="9.140625" style="83"/>
    <col min="9729" max="9729" width="8.7109375" style="83" customWidth="1"/>
    <col min="9730" max="9730" width="34.5703125" style="83" customWidth="1"/>
    <col min="9731" max="9731" width="10.140625" style="83" customWidth="1"/>
    <col min="9732" max="9984" width="9.140625" style="83"/>
    <col min="9985" max="9985" width="8.7109375" style="83" customWidth="1"/>
    <col min="9986" max="9986" width="34.5703125" style="83" customWidth="1"/>
    <col min="9987" max="9987" width="10.140625" style="83" customWidth="1"/>
    <col min="9988" max="10240" width="9.140625" style="83"/>
    <col min="10241" max="10241" width="8.7109375" style="83" customWidth="1"/>
    <col min="10242" max="10242" width="34.5703125" style="83" customWidth="1"/>
    <col min="10243" max="10243" width="10.140625" style="83" customWidth="1"/>
    <col min="10244" max="10496" width="9.140625" style="83"/>
    <col min="10497" max="10497" width="8.7109375" style="83" customWidth="1"/>
    <col min="10498" max="10498" width="34.5703125" style="83" customWidth="1"/>
    <col min="10499" max="10499" width="10.140625" style="83" customWidth="1"/>
    <col min="10500" max="10752" width="9.140625" style="83"/>
    <col min="10753" max="10753" width="8.7109375" style="83" customWidth="1"/>
    <col min="10754" max="10754" width="34.5703125" style="83" customWidth="1"/>
    <col min="10755" max="10755" width="10.140625" style="83" customWidth="1"/>
    <col min="10756" max="11008" width="9.140625" style="83"/>
    <col min="11009" max="11009" width="8.7109375" style="83" customWidth="1"/>
    <col min="11010" max="11010" width="34.5703125" style="83" customWidth="1"/>
    <col min="11011" max="11011" width="10.140625" style="83" customWidth="1"/>
    <col min="11012" max="11264" width="9.140625" style="83"/>
    <col min="11265" max="11265" width="8.7109375" style="83" customWidth="1"/>
    <col min="11266" max="11266" width="34.5703125" style="83" customWidth="1"/>
    <col min="11267" max="11267" width="10.140625" style="83" customWidth="1"/>
    <col min="11268" max="11520" width="9.140625" style="83"/>
    <col min="11521" max="11521" width="8.7109375" style="83" customWidth="1"/>
    <col min="11522" max="11522" width="34.5703125" style="83" customWidth="1"/>
    <col min="11523" max="11523" width="10.140625" style="83" customWidth="1"/>
    <col min="11524" max="11776" width="9.140625" style="83"/>
    <col min="11777" max="11777" width="8.7109375" style="83" customWidth="1"/>
    <col min="11778" max="11778" width="34.5703125" style="83" customWidth="1"/>
    <col min="11779" max="11779" width="10.140625" style="83" customWidth="1"/>
    <col min="11780" max="12032" width="9.140625" style="83"/>
    <col min="12033" max="12033" width="8.7109375" style="83" customWidth="1"/>
    <col min="12034" max="12034" width="34.5703125" style="83" customWidth="1"/>
    <col min="12035" max="12035" width="10.140625" style="83" customWidth="1"/>
    <col min="12036" max="12288" width="9.140625" style="83"/>
    <col min="12289" max="12289" width="8.7109375" style="83" customWidth="1"/>
    <col min="12290" max="12290" width="34.5703125" style="83" customWidth="1"/>
    <col min="12291" max="12291" width="10.140625" style="83" customWidth="1"/>
    <col min="12292" max="12544" width="9.140625" style="83"/>
    <col min="12545" max="12545" width="8.7109375" style="83" customWidth="1"/>
    <col min="12546" max="12546" width="34.5703125" style="83" customWidth="1"/>
    <col min="12547" max="12547" width="10.140625" style="83" customWidth="1"/>
    <col min="12548" max="12800" width="9.140625" style="83"/>
    <col min="12801" max="12801" width="8.7109375" style="83" customWidth="1"/>
    <col min="12802" max="12802" width="34.5703125" style="83" customWidth="1"/>
    <col min="12803" max="12803" width="10.140625" style="83" customWidth="1"/>
    <col min="12804" max="13056" width="9.140625" style="83"/>
    <col min="13057" max="13057" width="8.7109375" style="83" customWidth="1"/>
    <col min="13058" max="13058" width="34.5703125" style="83" customWidth="1"/>
    <col min="13059" max="13059" width="10.140625" style="83" customWidth="1"/>
    <col min="13060" max="13312" width="9.140625" style="83"/>
    <col min="13313" max="13313" width="8.7109375" style="83" customWidth="1"/>
    <col min="13314" max="13314" width="34.5703125" style="83" customWidth="1"/>
    <col min="13315" max="13315" width="10.140625" style="83" customWidth="1"/>
    <col min="13316" max="13568" width="9.140625" style="83"/>
    <col min="13569" max="13569" width="8.7109375" style="83" customWidth="1"/>
    <col min="13570" max="13570" width="34.5703125" style="83" customWidth="1"/>
    <col min="13571" max="13571" width="10.140625" style="83" customWidth="1"/>
    <col min="13572" max="13824" width="9.140625" style="83"/>
    <col min="13825" max="13825" width="8.7109375" style="83" customWidth="1"/>
    <col min="13826" max="13826" width="34.5703125" style="83" customWidth="1"/>
    <col min="13827" max="13827" width="10.140625" style="83" customWidth="1"/>
    <col min="13828" max="14080" width="9.140625" style="83"/>
    <col min="14081" max="14081" width="8.7109375" style="83" customWidth="1"/>
    <col min="14082" max="14082" width="34.5703125" style="83" customWidth="1"/>
    <col min="14083" max="14083" width="10.140625" style="83" customWidth="1"/>
    <col min="14084" max="14336" width="9.140625" style="83"/>
    <col min="14337" max="14337" width="8.7109375" style="83" customWidth="1"/>
    <col min="14338" max="14338" width="34.5703125" style="83" customWidth="1"/>
    <col min="14339" max="14339" width="10.140625" style="83" customWidth="1"/>
    <col min="14340" max="14592" width="9.140625" style="83"/>
    <col min="14593" max="14593" width="8.7109375" style="83" customWidth="1"/>
    <col min="14594" max="14594" width="34.5703125" style="83" customWidth="1"/>
    <col min="14595" max="14595" width="10.140625" style="83" customWidth="1"/>
    <col min="14596" max="14848" width="9.140625" style="83"/>
    <col min="14849" max="14849" width="8.7109375" style="83" customWidth="1"/>
    <col min="14850" max="14850" width="34.5703125" style="83" customWidth="1"/>
    <col min="14851" max="14851" width="10.140625" style="83" customWidth="1"/>
    <col min="14852" max="15104" width="9.140625" style="83"/>
    <col min="15105" max="15105" width="8.7109375" style="83" customWidth="1"/>
    <col min="15106" max="15106" width="34.5703125" style="83" customWidth="1"/>
    <col min="15107" max="15107" width="10.140625" style="83" customWidth="1"/>
    <col min="15108" max="15360" width="9.140625" style="83"/>
    <col min="15361" max="15361" width="8.7109375" style="83" customWidth="1"/>
    <col min="15362" max="15362" width="34.5703125" style="83" customWidth="1"/>
    <col min="15363" max="15363" width="10.140625" style="83" customWidth="1"/>
    <col min="15364" max="15616" width="9.140625" style="83"/>
    <col min="15617" max="15617" width="8.7109375" style="83" customWidth="1"/>
    <col min="15618" max="15618" width="34.5703125" style="83" customWidth="1"/>
    <col min="15619" max="15619" width="10.140625" style="83" customWidth="1"/>
    <col min="15620" max="15872" width="9.140625" style="83"/>
    <col min="15873" max="15873" width="8.7109375" style="83" customWidth="1"/>
    <col min="15874" max="15874" width="34.5703125" style="83" customWidth="1"/>
    <col min="15875" max="15875" width="10.140625" style="83" customWidth="1"/>
    <col min="15876" max="16128" width="9.140625" style="83"/>
    <col min="16129" max="16129" width="8.7109375" style="83" customWidth="1"/>
    <col min="16130" max="16130" width="34.5703125" style="83" customWidth="1"/>
    <col min="16131" max="16131" width="10.140625" style="83" customWidth="1"/>
    <col min="16132" max="16384" width="9.140625" style="83"/>
  </cols>
  <sheetData>
    <row r="1" spans="1:13">
      <c r="A1" s="83" t="s">
        <v>120</v>
      </c>
    </row>
    <row r="2" spans="1:13">
      <c r="A2" s="83" t="s">
        <v>0</v>
      </c>
      <c r="B2" s="105" t="s">
        <v>122</v>
      </c>
      <c r="C2" s="105"/>
      <c r="D2" s="105"/>
      <c r="E2" s="105"/>
      <c r="F2" s="105"/>
      <c r="G2" s="105"/>
      <c r="H2" s="105"/>
    </row>
    <row r="3" spans="1:13">
      <c r="B3" s="105"/>
      <c r="C3" s="105"/>
      <c r="D3" s="105"/>
      <c r="E3" s="105"/>
      <c r="F3" s="105"/>
      <c r="G3" s="105"/>
      <c r="H3" s="105"/>
    </row>
    <row r="4" spans="1:13">
      <c r="B4" s="114" t="s">
        <v>109</v>
      </c>
      <c r="C4" s="679">
        <v>40238</v>
      </c>
      <c r="D4" s="679">
        <v>40330</v>
      </c>
      <c r="E4" s="679">
        <v>40422</v>
      </c>
      <c r="F4" s="679">
        <v>40513</v>
      </c>
      <c r="G4" s="679">
        <v>40603</v>
      </c>
      <c r="H4" s="679">
        <v>40695</v>
      </c>
      <c r="I4" s="679">
        <v>40787</v>
      </c>
      <c r="J4" s="679">
        <v>40878</v>
      </c>
      <c r="K4" s="679">
        <v>40969</v>
      </c>
      <c r="L4" s="679">
        <v>41061</v>
      </c>
      <c r="M4" s="679">
        <v>41153</v>
      </c>
    </row>
    <row r="5" spans="1:13" ht="25.5">
      <c r="B5" s="173" t="s">
        <v>123</v>
      </c>
      <c r="C5" s="110">
        <v>9.0909090909090912E-2</v>
      </c>
      <c r="D5" s="110">
        <v>-3.0303030303030304E-2</v>
      </c>
      <c r="E5" s="110">
        <v>0.12121212121212122</v>
      </c>
      <c r="F5" s="110">
        <v>-6.0606060606060608E-2</v>
      </c>
      <c r="G5" s="110">
        <v>8.8235294117647065E-2</v>
      </c>
      <c r="H5" s="110">
        <v>0.26470588235294118</v>
      </c>
      <c r="I5" s="110">
        <v>5.8823529411764712E-2</v>
      </c>
      <c r="J5" s="110">
        <v>0.11764705882352941</v>
      </c>
      <c r="K5" s="110">
        <v>5.8823529411764712E-2</v>
      </c>
      <c r="L5" s="110">
        <v>5.8823529411764705E-2</v>
      </c>
      <c r="M5" s="110">
        <v>-5.8823529411764712E-2</v>
      </c>
    </row>
    <row r="6" spans="1:13" ht="25.5">
      <c r="B6" s="173" t="s">
        <v>124</v>
      </c>
      <c r="C6" s="110">
        <v>-3.333333333333334E-2</v>
      </c>
      <c r="D6" s="110">
        <v>6.666666666666668E-2</v>
      </c>
      <c r="E6" s="110">
        <v>0.14285714285714285</v>
      </c>
      <c r="F6" s="110">
        <v>0.17241379310344829</v>
      </c>
      <c r="G6" s="110">
        <v>0.17857142857142855</v>
      </c>
      <c r="H6" s="110">
        <v>0.2</v>
      </c>
      <c r="I6" s="110">
        <v>0.25806451612903225</v>
      </c>
      <c r="J6" s="110">
        <v>0.1</v>
      </c>
      <c r="K6" s="110">
        <v>0</v>
      </c>
      <c r="L6" s="110">
        <v>0.13333333333333333</v>
      </c>
      <c r="M6" s="110">
        <v>0.10344827586206898</v>
      </c>
    </row>
    <row r="7" spans="1:13" ht="38.25">
      <c r="B7" s="624" t="s">
        <v>125</v>
      </c>
      <c r="C7" s="110">
        <v>3.2258064516129031E-2</v>
      </c>
      <c r="D7" s="110">
        <v>0.12903225806451613</v>
      </c>
      <c r="E7" s="110">
        <v>0.2</v>
      </c>
      <c r="F7" s="110">
        <v>0.23333333333333334</v>
      </c>
      <c r="G7" s="110">
        <v>0.4</v>
      </c>
      <c r="H7" s="110">
        <v>0.375</v>
      </c>
      <c r="I7" s="110">
        <v>0.30303030303030304</v>
      </c>
      <c r="J7" s="110">
        <v>0.30303030303030304</v>
      </c>
      <c r="K7" s="110">
        <v>0.21212121212121213</v>
      </c>
      <c r="L7" s="110">
        <v>0.21212121212121213</v>
      </c>
      <c r="M7" s="110">
        <v>0.15625</v>
      </c>
    </row>
    <row r="8" spans="1:13">
      <c r="B8" s="115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3">
      <c r="B9" s="116"/>
      <c r="C9" s="112"/>
      <c r="D9" s="112"/>
      <c r="E9" s="112"/>
      <c r="F9" s="112"/>
      <c r="G9" s="112"/>
      <c r="H9" s="112"/>
      <c r="I9" s="112"/>
    </row>
    <row r="10" spans="1:13">
      <c r="B10" s="912" t="s">
        <v>122</v>
      </c>
      <c r="C10" s="912"/>
      <c r="D10" s="912"/>
      <c r="E10" s="912"/>
      <c r="F10" s="112"/>
      <c r="G10" s="112"/>
      <c r="H10" s="112"/>
      <c r="I10" s="112"/>
    </row>
    <row r="11" spans="1:13">
      <c r="B11" s="105"/>
      <c r="F11" s="112"/>
      <c r="G11" s="112"/>
      <c r="H11" s="112"/>
      <c r="I11" s="112"/>
    </row>
    <row r="12" spans="1:13">
      <c r="B12" s="105"/>
      <c r="F12" s="112"/>
      <c r="G12" s="112"/>
      <c r="H12" s="112"/>
      <c r="I12" s="112"/>
    </row>
    <row r="13" spans="1:13">
      <c r="B13" s="105"/>
      <c r="F13" s="112"/>
      <c r="G13" s="112"/>
      <c r="H13" s="112"/>
      <c r="I13" s="112"/>
    </row>
    <row r="14" spans="1:13">
      <c r="B14" s="105"/>
      <c r="F14" s="112"/>
      <c r="G14" s="112"/>
      <c r="H14" s="112"/>
      <c r="I14" s="112"/>
    </row>
    <row r="15" spans="1:13">
      <c r="B15" s="105"/>
      <c r="F15" s="112"/>
      <c r="G15" s="112"/>
      <c r="H15" s="112"/>
      <c r="I15" s="112"/>
    </row>
    <row r="16" spans="1:13">
      <c r="B16" s="105"/>
      <c r="F16" s="112"/>
      <c r="G16" s="112"/>
      <c r="H16" s="112"/>
      <c r="I16" s="112"/>
    </row>
    <row r="17" spans="2:9">
      <c r="B17" s="105"/>
      <c r="F17" s="112"/>
      <c r="G17" s="112"/>
      <c r="H17" s="112"/>
      <c r="I17" s="112"/>
    </row>
    <row r="18" spans="2:9">
      <c r="B18" s="105"/>
      <c r="F18" s="112"/>
      <c r="G18" s="112"/>
      <c r="H18" s="112"/>
      <c r="I18" s="112"/>
    </row>
    <row r="19" spans="2:9">
      <c r="B19" s="105"/>
      <c r="F19" s="112"/>
      <c r="G19" s="112"/>
      <c r="H19" s="112"/>
      <c r="I19" s="112"/>
    </row>
    <row r="20" spans="2:9">
      <c r="B20" s="105"/>
      <c r="F20" s="112"/>
      <c r="G20" s="112"/>
      <c r="H20" s="112"/>
      <c r="I20" s="112"/>
    </row>
    <row r="21" spans="2:9">
      <c r="B21" s="105"/>
      <c r="F21" s="112"/>
      <c r="G21" s="112"/>
      <c r="H21" s="112"/>
      <c r="I21" s="112"/>
    </row>
    <row r="22" spans="2:9">
      <c r="B22" s="422"/>
      <c r="C22" s="422"/>
      <c r="D22" s="422"/>
    </row>
    <row r="26" spans="2:9">
      <c r="B26" s="911" t="s">
        <v>126</v>
      </c>
      <c r="C26" s="911"/>
      <c r="D26" s="911"/>
      <c r="E26" s="911"/>
    </row>
    <row r="27" spans="2:9">
      <c r="B27" s="911"/>
      <c r="C27" s="911"/>
      <c r="D27" s="911"/>
      <c r="E27" s="911"/>
    </row>
    <row r="28" spans="2:9">
      <c r="B28" s="911"/>
      <c r="C28" s="911"/>
      <c r="D28" s="911"/>
      <c r="E28" s="911"/>
    </row>
    <row r="29" spans="2:9">
      <c r="B29" s="911"/>
      <c r="C29" s="911"/>
      <c r="D29" s="911"/>
      <c r="E29" s="911"/>
    </row>
    <row r="30" spans="2:9">
      <c r="B30" s="768" t="s">
        <v>1190</v>
      </c>
      <c r="C30" s="768"/>
      <c r="D30" s="768"/>
      <c r="E30" s="768"/>
    </row>
    <row r="31" spans="2:9">
      <c r="B31" s="768"/>
    </row>
    <row r="32" spans="2:9">
      <c r="B32" s="731" t="s">
        <v>10</v>
      </c>
    </row>
  </sheetData>
  <mergeCells count="2">
    <mergeCell ref="B10:E10"/>
    <mergeCell ref="B26:E29"/>
  </mergeCells>
  <hyperlinks>
    <hyperlink ref="B32" location="Содержание!B25" display="к содержанию"/>
  </hyperlinks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2"/>
  <sheetViews>
    <sheetView zoomScaleNormal="100" workbookViewId="0">
      <selection activeCell="B37" sqref="B37"/>
    </sheetView>
  </sheetViews>
  <sheetFormatPr defaultRowHeight="12.75"/>
  <cols>
    <col min="1" max="2" width="9.140625" style="117"/>
    <col min="3" max="3" width="42.7109375" style="117" customWidth="1"/>
    <col min="4" max="6" width="12.7109375" style="117" customWidth="1"/>
    <col min="7" max="7" width="10.85546875" style="117" bestFit="1" customWidth="1"/>
    <col min="8" max="8" width="9.85546875" style="117" bestFit="1" customWidth="1"/>
    <col min="9" max="9" width="9.85546875" style="117" customWidth="1"/>
    <col min="10" max="258" width="9.140625" style="117"/>
    <col min="259" max="259" width="42.7109375" style="117" customWidth="1"/>
    <col min="260" max="262" width="12.7109375" style="117" customWidth="1"/>
    <col min="263" max="263" width="10.85546875" style="117" bestFit="1" customWidth="1"/>
    <col min="264" max="264" width="9.85546875" style="117" bestFit="1" customWidth="1"/>
    <col min="265" max="265" width="9.85546875" style="117" customWidth="1"/>
    <col min="266" max="514" width="9.140625" style="117"/>
    <col min="515" max="515" width="42.7109375" style="117" customWidth="1"/>
    <col min="516" max="518" width="12.7109375" style="117" customWidth="1"/>
    <col min="519" max="519" width="10.85546875" style="117" bestFit="1" customWidth="1"/>
    <col min="520" max="520" width="9.85546875" style="117" bestFit="1" customWidth="1"/>
    <col min="521" max="521" width="9.85546875" style="117" customWidth="1"/>
    <col min="522" max="770" width="9.140625" style="117"/>
    <col min="771" max="771" width="42.7109375" style="117" customWidth="1"/>
    <col min="772" max="774" width="12.7109375" style="117" customWidth="1"/>
    <col min="775" max="775" width="10.85546875" style="117" bestFit="1" customWidth="1"/>
    <col min="776" max="776" width="9.85546875" style="117" bestFit="1" customWidth="1"/>
    <col min="777" max="777" width="9.85546875" style="117" customWidth="1"/>
    <col min="778" max="1026" width="9.140625" style="117"/>
    <col min="1027" max="1027" width="42.7109375" style="117" customWidth="1"/>
    <col min="1028" max="1030" width="12.7109375" style="117" customWidth="1"/>
    <col min="1031" max="1031" width="10.85546875" style="117" bestFit="1" customWidth="1"/>
    <col min="1032" max="1032" width="9.85546875" style="117" bestFit="1" customWidth="1"/>
    <col min="1033" max="1033" width="9.85546875" style="117" customWidth="1"/>
    <col min="1034" max="1282" width="9.140625" style="117"/>
    <col min="1283" max="1283" width="42.7109375" style="117" customWidth="1"/>
    <col min="1284" max="1286" width="12.7109375" style="117" customWidth="1"/>
    <col min="1287" max="1287" width="10.85546875" style="117" bestFit="1" customWidth="1"/>
    <col min="1288" max="1288" width="9.85546875" style="117" bestFit="1" customWidth="1"/>
    <col min="1289" max="1289" width="9.85546875" style="117" customWidth="1"/>
    <col min="1290" max="1538" width="9.140625" style="117"/>
    <col min="1539" max="1539" width="42.7109375" style="117" customWidth="1"/>
    <col min="1540" max="1542" width="12.7109375" style="117" customWidth="1"/>
    <col min="1543" max="1543" width="10.85546875" style="117" bestFit="1" customWidth="1"/>
    <col min="1544" max="1544" width="9.85546875" style="117" bestFit="1" customWidth="1"/>
    <col min="1545" max="1545" width="9.85546875" style="117" customWidth="1"/>
    <col min="1546" max="1794" width="9.140625" style="117"/>
    <col min="1795" max="1795" width="42.7109375" style="117" customWidth="1"/>
    <col min="1796" max="1798" width="12.7109375" style="117" customWidth="1"/>
    <col min="1799" max="1799" width="10.85546875" style="117" bestFit="1" customWidth="1"/>
    <col min="1800" max="1800" width="9.85546875" style="117" bestFit="1" customWidth="1"/>
    <col min="1801" max="1801" width="9.85546875" style="117" customWidth="1"/>
    <col min="1802" max="2050" width="9.140625" style="117"/>
    <col min="2051" max="2051" width="42.7109375" style="117" customWidth="1"/>
    <col min="2052" max="2054" width="12.7109375" style="117" customWidth="1"/>
    <col min="2055" max="2055" width="10.85546875" style="117" bestFit="1" customWidth="1"/>
    <col min="2056" max="2056" width="9.85546875" style="117" bestFit="1" customWidth="1"/>
    <col min="2057" max="2057" width="9.85546875" style="117" customWidth="1"/>
    <col min="2058" max="2306" width="9.140625" style="117"/>
    <col min="2307" max="2307" width="42.7109375" style="117" customWidth="1"/>
    <col min="2308" max="2310" width="12.7109375" style="117" customWidth="1"/>
    <col min="2311" max="2311" width="10.85546875" style="117" bestFit="1" customWidth="1"/>
    <col min="2312" max="2312" width="9.85546875" style="117" bestFit="1" customWidth="1"/>
    <col min="2313" max="2313" width="9.85546875" style="117" customWidth="1"/>
    <col min="2314" max="2562" width="9.140625" style="117"/>
    <col min="2563" max="2563" width="42.7109375" style="117" customWidth="1"/>
    <col min="2564" max="2566" width="12.7109375" style="117" customWidth="1"/>
    <col min="2567" max="2567" width="10.85546875" style="117" bestFit="1" customWidth="1"/>
    <col min="2568" max="2568" width="9.85546875" style="117" bestFit="1" customWidth="1"/>
    <col min="2569" max="2569" width="9.85546875" style="117" customWidth="1"/>
    <col min="2570" max="2818" width="9.140625" style="117"/>
    <col min="2819" max="2819" width="42.7109375" style="117" customWidth="1"/>
    <col min="2820" max="2822" width="12.7109375" style="117" customWidth="1"/>
    <col min="2823" max="2823" width="10.85546875" style="117" bestFit="1" customWidth="1"/>
    <col min="2824" max="2824" width="9.85546875" style="117" bestFit="1" customWidth="1"/>
    <col min="2825" max="2825" width="9.85546875" style="117" customWidth="1"/>
    <col min="2826" max="3074" width="9.140625" style="117"/>
    <col min="3075" max="3075" width="42.7109375" style="117" customWidth="1"/>
    <col min="3076" max="3078" width="12.7109375" style="117" customWidth="1"/>
    <col min="3079" max="3079" width="10.85546875" style="117" bestFit="1" customWidth="1"/>
    <col min="3080" max="3080" width="9.85546875" style="117" bestFit="1" customWidth="1"/>
    <col min="3081" max="3081" width="9.85546875" style="117" customWidth="1"/>
    <col min="3082" max="3330" width="9.140625" style="117"/>
    <col min="3331" max="3331" width="42.7109375" style="117" customWidth="1"/>
    <col min="3332" max="3334" width="12.7109375" style="117" customWidth="1"/>
    <col min="3335" max="3335" width="10.85546875" style="117" bestFit="1" customWidth="1"/>
    <col min="3336" max="3336" width="9.85546875" style="117" bestFit="1" customWidth="1"/>
    <col min="3337" max="3337" width="9.85546875" style="117" customWidth="1"/>
    <col min="3338" max="3586" width="9.140625" style="117"/>
    <col min="3587" max="3587" width="42.7109375" style="117" customWidth="1"/>
    <col min="3588" max="3590" width="12.7109375" style="117" customWidth="1"/>
    <col min="3591" max="3591" width="10.85546875" style="117" bestFit="1" customWidth="1"/>
    <col min="3592" max="3592" width="9.85546875" style="117" bestFit="1" customWidth="1"/>
    <col min="3593" max="3593" width="9.85546875" style="117" customWidth="1"/>
    <col min="3594" max="3842" width="9.140625" style="117"/>
    <col min="3843" max="3843" width="42.7109375" style="117" customWidth="1"/>
    <col min="3844" max="3846" width="12.7109375" style="117" customWidth="1"/>
    <col min="3847" max="3847" width="10.85546875" style="117" bestFit="1" customWidth="1"/>
    <col min="3848" max="3848" width="9.85546875" style="117" bestFit="1" customWidth="1"/>
    <col min="3849" max="3849" width="9.85546875" style="117" customWidth="1"/>
    <col min="3850" max="4098" width="9.140625" style="117"/>
    <col min="4099" max="4099" width="42.7109375" style="117" customWidth="1"/>
    <col min="4100" max="4102" width="12.7109375" style="117" customWidth="1"/>
    <col min="4103" max="4103" width="10.85546875" style="117" bestFit="1" customWidth="1"/>
    <col min="4104" max="4104" width="9.85546875" style="117" bestFit="1" customWidth="1"/>
    <col min="4105" max="4105" width="9.85546875" style="117" customWidth="1"/>
    <col min="4106" max="4354" width="9.140625" style="117"/>
    <col min="4355" max="4355" width="42.7109375" style="117" customWidth="1"/>
    <col min="4356" max="4358" width="12.7109375" style="117" customWidth="1"/>
    <col min="4359" max="4359" width="10.85546875" style="117" bestFit="1" customWidth="1"/>
    <col min="4360" max="4360" width="9.85546875" style="117" bestFit="1" customWidth="1"/>
    <col min="4361" max="4361" width="9.85546875" style="117" customWidth="1"/>
    <col min="4362" max="4610" width="9.140625" style="117"/>
    <col min="4611" max="4611" width="42.7109375" style="117" customWidth="1"/>
    <col min="4612" max="4614" width="12.7109375" style="117" customWidth="1"/>
    <col min="4615" max="4615" width="10.85546875" style="117" bestFit="1" customWidth="1"/>
    <col min="4616" max="4616" width="9.85546875" style="117" bestFit="1" customWidth="1"/>
    <col min="4617" max="4617" width="9.85546875" style="117" customWidth="1"/>
    <col min="4618" max="4866" width="9.140625" style="117"/>
    <col min="4867" max="4867" width="42.7109375" style="117" customWidth="1"/>
    <col min="4868" max="4870" width="12.7109375" style="117" customWidth="1"/>
    <col min="4871" max="4871" width="10.85546875" style="117" bestFit="1" customWidth="1"/>
    <col min="4872" max="4872" width="9.85546875" style="117" bestFit="1" customWidth="1"/>
    <col min="4873" max="4873" width="9.85546875" style="117" customWidth="1"/>
    <col min="4874" max="5122" width="9.140625" style="117"/>
    <col min="5123" max="5123" width="42.7109375" style="117" customWidth="1"/>
    <col min="5124" max="5126" width="12.7109375" style="117" customWidth="1"/>
    <col min="5127" max="5127" width="10.85546875" style="117" bestFit="1" customWidth="1"/>
    <col min="5128" max="5128" width="9.85546875" style="117" bestFit="1" customWidth="1"/>
    <col min="5129" max="5129" width="9.85546875" style="117" customWidth="1"/>
    <col min="5130" max="5378" width="9.140625" style="117"/>
    <col min="5379" max="5379" width="42.7109375" style="117" customWidth="1"/>
    <col min="5380" max="5382" width="12.7109375" style="117" customWidth="1"/>
    <col min="5383" max="5383" width="10.85546875" style="117" bestFit="1" customWidth="1"/>
    <col min="5384" max="5384" width="9.85546875" style="117" bestFit="1" customWidth="1"/>
    <col min="5385" max="5385" width="9.85546875" style="117" customWidth="1"/>
    <col min="5386" max="5634" width="9.140625" style="117"/>
    <col min="5635" max="5635" width="42.7109375" style="117" customWidth="1"/>
    <col min="5636" max="5638" width="12.7109375" style="117" customWidth="1"/>
    <col min="5639" max="5639" width="10.85546875" style="117" bestFit="1" customWidth="1"/>
    <col min="5640" max="5640" width="9.85546875" style="117" bestFit="1" customWidth="1"/>
    <col min="5641" max="5641" width="9.85546875" style="117" customWidth="1"/>
    <col min="5642" max="5890" width="9.140625" style="117"/>
    <col min="5891" max="5891" width="42.7109375" style="117" customWidth="1"/>
    <col min="5892" max="5894" width="12.7109375" style="117" customWidth="1"/>
    <col min="5895" max="5895" width="10.85546875" style="117" bestFit="1" customWidth="1"/>
    <col min="5896" max="5896" width="9.85546875" style="117" bestFit="1" customWidth="1"/>
    <col min="5897" max="5897" width="9.85546875" style="117" customWidth="1"/>
    <col min="5898" max="6146" width="9.140625" style="117"/>
    <col min="6147" max="6147" width="42.7109375" style="117" customWidth="1"/>
    <col min="6148" max="6150" width="12.7109375" style="117" customWidth="1"/>
    <col min="6151" max="6151" width="10.85546875" style="117" bestFit="1" customWidth="1"/>
    <col min="6152" max="6152" width="9.85546875" style="117" bestFit="1" customWidth="1"/>
    <col min="6153" max="6153" width="9.85546875" style="117" customWidth="1"/>
    <col min="6154" max="6402" width="9.140625" style="117"/>
    <col min="6403" max="6403" width="42.7109375" style="117" customWidth="1"/>
    <col min="6404" max="6406" width="12.7109375" style="117" customWidth="1"/>
    <col min="6407" max="6407" width="10.85546875" style="117" bestFit="1" customWidth="1"/>
    <col min="6408" max="6408" width="9.85546875" style="117" bestFit="1" customWidth="1"/>
    <col min="6409" max="6409" width="9.85546875" style="117" customWidth="1"/>
    <col min="6410" max="6658" width="9.140625" style="117"/>
    <col min="6659" max="6659" width="42.7109375" style="117" customWidth="1"/>
    <col min="6660" max="6662" width="12.7109375" style="117" customWidth="1"/>
    <col min="6663" max="6663" width="10.85546875" style="117" bestFit="1" customWidth="1"/>
    <col min="6664" max="6664" width="9.85546875" style="117" bestFit="1" customWidth="1"/>
    <col min="6665" max="6665" width="9.85546875" style="117" customWidth="1"/>
    <col min="6666" max="6914" width="9.140625" style="117"/>
    <col min="6915" max="6915" width="42.7109375" style="117" customWidth="1"/>
    <col min="6916" max="6918" width="12.7109375" style="117" customWidth="1"/>
    <col min="6919" max="6919" width="10.85546875" style="117" bestFit="1" customWidth="1"/>
    <col min="6920" max="6920" width="9.85546875" style="117" bestFit="1" customWidth="1"/>
    <col min="6921" max="6921" width="9.85546875" style="117" customWidth="1"/>
    <col min="6922" max="7170" width="9.140625" style="117"/>
    <col min="7171" max="7171" width="42.7109375" style="117" customWidth="1"/>
    <col min="7172" max="7174" width="12.7109375" style="117" customWidth="1"/>
    <col min="7175" max="7175" width="10.85546875" style="117" bestFit="1" customWidth="1"/>
    <col min="7176" max="7176" width="9.85546875" style="117" bestFit="1" customWidth="1"/>
    <col min="7177" max="7177" width="9.85546875" style="117" customWidth="1"/>
    <col min="7178" max="7426" width="9.140625" style="117"/>
    <col min="7427" max="7427" width="42.7109375" style="117" customWidth="1"/>
    <col min="7428" max="7430" width="12.7109375" style="117" customWidth="1"/>
    <col min="7431" max="7431" width="10.85546875" style="117" bestFit="1" customWidth="1"/>
    <col min="7432" max="7432" width="9.85546875" style="117" bestFit="1" customWidth="1"/>
    <col min="7433" max="7433" width="9.85546875" style="117" customWidth="1"/>
    <col min="7434" max="7682" width="9.140625" style="117"/>
    <col min="7683" max="7683" width="42.7109375" style="117" customWidth="1"/>
    <col min="7684" max="7686" width="12.7109375" style="117" customWidth="1"/>
    <col min="7687" max="7687" width="10.85546875" style="117" bestFit="1" customWidth="1"/>
    <col min="7688" max="7688" width="9.85546875" style="117" bestFit="1" customWidth="1"/>
    <col min="7689" max="7689" width="9.85546875" style="117" customWidth="1"/>
    <col min="7690" max="7938" width="9.140625" style="117"/>
    <col min="7939" max="7939" width="42.7109375" style="117" customWidth="1"/>
    <col min="7940" max="7942" width="12.7109375" style="117" customWidth="1"/>
    <col min="7943" max="7943" width="10.85546875" style="117" bestFit="1" customWidth="1"/>
    <col min="7944" max="7944" width="9.85546875" style="117" bestFit="1" customWidth="1"/>
    <col min="7945" max="7945" width="9.85546875" style="117" customWidth="1"/>
    <col min="7946" max="8194" width="9.140625" style="117"/>
    <col min="8195" max="8195" width="42.7109375" style="117" customWidth="1"/>
    <col min="8196" max="8198" width="12.7109375" style="117" customWidth="1"/>
    <col min="8199" max="8199" width="10.85546875" style="117" bestFit="1" customWidth="1"/>
    <col min="8200" max="8200" width="9.85546875" style="117" bestFit="1" customWidth="1"/>
    <col min="8201" max="8201" width="9.85546875" style="117" customWidth="1"/>
    <col min="8202" max="8450" width="9.140625" style="117"/>
    <col min="8451" max="8451" width="42.7109375" style="117" customWidth="1"/>
    <col min="8452" max="8454" width="12.7109375" style="117" customWidth="1"/>
    <col min="8455" max="8455" width="10.85546875" style="117" bestFit="1" customWidth="1"/>
    <col min="8456" max="8456" width="9.85546875" style="117" bestFit="1" customWidth="1"/>
    <col min="8457" max="8457" width="9.85546875" style="117" customWidth="1"/>
    <col min="8458" max="8706" width="9.140625" style="117"/>
    <col min="8707" max="8707" width="42.7109375" style="117" customWidth="1"/>
    <col min="8708" max="8710" width="12.7109375" style="117" customWidth="1"/>
    <col min="8711" max="8711" width="10.85546875" style="117" bestFit="1" customWidth="1"/>
    <col min="8712" max="8712" width="9.85546875" style="117" bestFit="1" customWidth="1"/>
    <col min="8713" max="8713" width="9.85546875" style="117" customWidth="1"/>
    <col min="8714" max="8962" width="9.140625" style="117"/>
    <col min="8963" max="8963" width="42.7109375" style="117" customWidth="1"/>
    <col min="8964" max="8966" width="12.7109375" style="117" customWidth="1"/>
    <col min="8967" max="8967" width="10.85546875" style="117" bestFit="1" customWidth="1"/>
    <col min="8968" max="8968" width="9.85546875" style="117" bestFit="1" customWidth="1"/>
    <col min="8969" max="8969" width="9.85546875" style="117" customWidth="1"/>
    <col min="8970" max="9218" width="9.140625" style="117"/>
    <col min="9219" max="9219" width="42.7109375" style="117" customWidth="1"/>
    <col min="9220" max="9222" width="12.7109375" style="117" customWidth="1"/>
    <col min="9223" max="9223" width="10.85546875" style="117" bestFit="1" customWidth="1"/>
    <col min="9224" max="9224" width="9.85546875" style="117" bestFit="1" customWidth="1"/>
    <col min="9225" max="9225" width="9.85546875" style="117" customWidth="1"/>
    <col min="9226" max="9474" width="9.140625" style="117"/>
    <col min="9475" max="9475" width="42.7109375" style="117" customWidth="1"/>
    <col min="9476" max="9478" width="12.7109375" style="117" customWidth="1"/>
    <col min="9479" max="9479" width="10.85546875" style="117" bestFit="1" customWidth="1"/>
    <col min="9480" max="9480" width="9.85546875" style="117" bestFit="1" customWidth="1"/>
    <col min="9481" max="9481" width="9.85546875" style="117" customWidth="1"/>
    <col min="9482" max="9730" width="9.140625" style="117"/>
    <col min="9731" max="9731" width="42.7109375" style="117" customWidth="1"/>
    <col min="9732" max="9734" width="12.7109375" style="117" customWidth="1"/>
    <col min="9735" max="9735" width="10.85546875" style="117" bestFit="1" customWidth="1"/>
    <col min="9736" max="9736" width="9.85546875" style="117" bestFit="1" customWidth="1"/>
    <col min="9737" max="9737" width="9.85546875" style="117" customWidth="1"/>
    <col min="9738" max="9986" width="9.140625" style="117"/>
    <col min="9987" max="9987" width="42.7109375" style="117" customWidth="1"/>
    <col min="9988" max="9990" width="12.7109375" style="117" customWidth="1"/>
    <col min="9991" max="9991" width="10.85546875" style="117" bestFit="1" customWidth="1"/>
    <col min="9992" max="9992" width="9.85546875" style="117" bestFit="1" customWidth="1"/>
    <col min="9993" max="9993" width="9.85546875" style="117" customWidth="1"/>
    <col min="9994" max="10242" width="9.140625" style="117"/>
    <col min="10243" max="10243" width="42.7109375" style="117" customWidth="1"/>
    <col min="10244" max="10246" width="12.7109375" style="117" customWidth="1"/>
    <col min="10247" max="10247" width="10.85546875" style="117" bestFit="1" customWidth="1"/>
    <col min="10248" max="10248" width="9.85546875" style="117" bestFit="1" customWidth="1"/>
    <col min="10249" max="10249" width="9.85546875" style="117" customWidth="1"/>
    <col min="10250" max="10498" width="9.140625" style="117"/>
    <col min="10499" max="10499" width="42.7109375" style="117" customWidth="1"/>
    <col min="10500" max="10502" width="12.7109375" style="117" customWidth="1"/>
    <col min="10503" max="10503" width="10.85546875" style="117" bestFit="1" customWidth="1"/>
    <col min="10504" max="10504" width="9.85546875" style="117" bestFit="1" customWidth="1"/>
    <col min="10505" max="10505" width="9.85546875" style="117" customWidth="1"/>
    <col min="10506" max="10754" width="9.140625" style="117"/>
    <col min="10755" max="10755" width="42.7109375" style="117" customWidth="1"/>
    <col min="10756" max="10758" width="12.7109375" style="117" customWidth="1"/>
    <col min="10759" max="10759" width="10.85546875" style="117" bestFit="1" customWidth="1"/>
    <col min="10760" max="10760" width="9.85546875" style="117" bestFit="1" customWidth="1"/>
    <col min="10761" max="10761" width="9.85546875" style="117" customWidth="1"/>
    <col min="10762" max="11010" width="9.140625" style="117"/>
    <col min="11011" max="11011" width="42.7109375" style="117" customWidth="1"/>
    <col min="11012" max="11014" width="12.7109375" style="117" customWidth="1"/>
    <col min="11015" max="11015" width="10.85546875" style="117" bestFit="1" customWidth="1"/>
    <col min="11016" max="11016" width="9.85546875" style="117" bestFit="1" customWidth="1"/>
    <col min="11017" max="11017" width="9.85546875" style="117" customWidth="1"/>
    <col min="11018" max="11266" width="9.140625" style="117"/>
    <col min="11267" max="11267" width="42.7109375" style="117" customWidth="1"/>
    <col min="11268" max="11270" width="12.7109375" style="117" customWidth="1"/>
    <col min="11271" max="11271" width="10.85546875" style="117" bestFit="1" customWidth="1"/>
    <col min="11272" max="11272" width="9.85546875" style="117" bestFit="1" customWidth="1"/>
    <col min="11273" max="11273" width="9.85546875" style="117" customWidth="1"/>
    <col min="11274" max="11522" width="9.140625" style="117"/>
    <col min="11523" max="11523" width="42.7109375" style="117" customWidth="1"/>
    <col min="11524" max="11526" width="12.7109375" style="117" customWidth="1"/>
    <col min="11527" max="11527" width="10.85546875" style="117" bestFit="1" customWidth="1"/>
    <col min="11528" max="11528" width="9.85546875" style="117" bestFit="1" customWidth="1"/>
    <col min="11529" max="11529" width="9.85546875" style="117" customWidth="1"/>
    <col min="11530" max="11778" width="9.140625" style="117"/>
    <col min="11779" max="11779" width="42.7109375" style="117" customWidth="1"/>
    <col min="11780" max="11782" width="12.7109375" style="117" customWidth="1"/>
    <col min="11783" max="11783" width="10.85546875" style="117" bestFit="1" customWidth="1"/>
    <col min="11784" max="11784" width="9.85546875" style="117" bestFit="1" customWidth="1"/>
    <col min="11785" max="11785" width="9.85546875" style="117" customWidth="1"/>
    <col min="11786" max="12034" width="9.140625" style="117"/>
    <col min="12035" max="12035" width="42.7109375" style="117" customWidth="1"/>
    <col min="12036" max="12038" width="12.7109375" style="117" customWidth="1"/>
    <col min="12039" max="12039" width="10.85546875" style="117" bestFit="1" customWidth="1"/>
    <col min="12040" max="12040" width="9.85546875" style="117" bestFit="1" customWidth="1"/>
    <col min="12041" max="12041" width="9.85546875" style="117" customWidth="1"/>
    <col min="12042" max="12290" width="9.140625" style="117"/>
    <col min="12291" max="12291" width="42.7109375" style="117" customWidth="1"/>
    <col min="12292" max="12294" width="12.7109375" style="117" customWidth="1"/>
    <col min="12295" max="12295" width="10.85546875" style="117" bestFit="1" customWidth="1"/>
    <col min="12296" max="12296" width="9.85546875" style="117" bestFit="1" customWidth="1"/>
    <col min="12297" max="12297" width="9.85546875" style="117" customWidth="1"/>
    <col min="12298" max="12546" width="9.140625" style="117"/>
    <col min="12547" max="12547" width="42.7109375" style="117" customWidth="1"/>
    <col min="12548" max="12550" width="12.7109375" style="117" customWidth="1"/>
    <col min="12551" max="12551" width="10.85546875" style="117" bestFit="1" customWidth="1"/>
    <col min="12552" max="12552" width="9.85546875" style="117" bestFit="1" customWidth="1"/>
    <col min="12553" max="12553" width="9.85546875" style="117" customWidth="1"/>
    <col min="12554" max="12802" width="9.140625" style="117"/>
    <col min="12803" max="12803" width="42.7109375" style="117" customWidth="1"/>
    <col min="12804" max="12806" width="12.7109375" style="117" customWidth="1"/>
    <col min="12807" max="12807" width="10.85546875" style="117" bestFit="1" customWidth="1"/>
    <col min="12808" max="12808" width="9.85546875" style="117" bestFit="1" customWidth="1"/>
    <col min="12809" max="12809" width="9.85546875" style="117" customWidth="1"/>
    <col min="12810" max="13058" width="9.140625" style="117"/>
    <col min="13059" max="13059" width="42.7109375" style="117" customWidth="1"/>
    <col min="13060" max="13062" width="12.7109375" style="117" customWidth="1"/>
    <col min="13063" max="13063" width="10.85546875" style="117" bestFit="1" customWidth="1"/>
    <col min="13064" max="13064" width="9.85546875" style="117" bestFit="1" customWidth="1"/>
    <col min="13065" max="13065" width="9.85546875" style="117" customWidth="1"/>
    <col min="13066" max="13314" width="9.140625" style="117"/>
    <col min="13315" max="13315" width="42.7109375" style="117" customWidth="1"/>
    <col min="13316" max="13318" width="12.7109375" style="117" customWidth="1"/>
    <col min="13319" max="13319" width="10.85546875" style="117" bestFit="1" customWidth="1"/>
    <col min="13320" max="13320" width="9.85546875" style="117" bestFit="1" customWidth="1"/>
    <col min="13321" max="13321" width="9.85546875" style="117" customWidth="1"/>
    <col min="13322" max="13570" width="9.140625" style="117"/>
    <col min="13571" max="13571" width="42.7109375" style="117" customWidth="1"/>
    <col min="13572" max="13574" width="12.7109375" style="117" customWidth="1"/>
    <col min="13575" max="13575" width="10.85546875" style="117" bestFit="1" customWidth="1"/>
    <col min="13576" max="13576" width="9.85546875" style="117" bestFit="1" customWidth="1"/>
    <col min="13577" max="13577" width="9.85546875" style="117" customWidth="1"/>
    <col min="13578" max="13826" width="9.140625" style="117"/>
    <col min="13827" max="13827" width="42.7109375" style="117" customWidth="1"/>
    <col min="13828" max="13830" width="12.7109375" style="117" customWidth="1"/>
    <col min="13831" max="13831" width="10.85546875" style="117" bestFit="1" customWidth="1"/>
    <col min="13832" max="13832" width="9.85546875" style="117" bestFit="1" customWidth="1"/>
    <col min="13833" max="13833" width="9.85546875" style="117" customWidth="1"/>
    <col min="13834" max="14082" width="9.140625" style="117"/>
    <col min="14083" max="14083" width="42.7109375" style="117" customWidth="1"/>
    <col min="14084" max="14086" width="12.7109375" style="117" customWidth="1"/>
    <col min="14087" max="14087" width="10.85546875" style="117" bestFit="1" customWidth="1"/>
    <col min="14088" max="14088" width="9.85546875" style="117" bestFit="1" customWidth="1"/>
    <col min="14089" max="14089" width="9.85546875" style="117" customWidth="1"/>
    <col min="14090" max="14338" width="9.140625" style="117"/>
    <col min="14339" max="14339" width="42.7109375" style="117" customWidth="1"/>
    <col min="14340" max="14342" width="12.7109375" style="117" customWidth="1"/>
    <col min="14343" max="14343" width="10.85546875" style="117" bestFit="1" customWidth="1"/>
    <col min="14344" max="14344" width="9.85546875" style="117" bestFit="1" customWidth="1"/>
    <col min="14345" max="14345" width="9.85546875" style="117" customWidth="1"/>
    <col min="14346" max="14594" width="9.140625" style="117"/>
    <col min="14595" max="14595" width="42.7109375" style="117" customWidth="1"/>
    <col min="14596" max="14598" width="12.7109375" style="117" customWidth="1"/>
    <col min="14599" max="14599" width="10.85546875" style="117" bestFit="1" customWidth="1"/>
    <col min="14600" max="14600" width="9.85546875" style="117" bestFit="1" customWidth="1"/>
    <col min="14601" max="14601" width="9.85546875" style="117" customWidth="1"/>
    <col min="14602" max="14850" width="9.140625" style="117"/>
    <col min="14851" max="14851" width="42.7109375" style="117" customWidth="1"/>
    <col min="14852" max="14854" width="12.7109375" style="117" customWidth="1"/>
    <col min="14855" max="14855" width="10.85546875" style="117" bestFit="1" customWidth="1"/>
    <col min="14856" max="14856" width="9.85546875" style="117" bestFit="1" customWidth="1"/>
    <col min="14857" max="14857" width="9.85546875" style="117" customWidth="1"/>
    <col min="14858" max="15106" width="9.140625" style="117"/>
    <col min="15107" max="15107" width="42.7109375" style="117" customWidth="1"/>
    <col min="15108" max="15110" width="12.7109375" style="117" customWidth="1"/>
    <col min="15111" max="15111" width="10.85546875" style="117" bestFit="1" customWidth="1"/>
    <col min="15112" max="15112" width="9.85546875" style="117" bestFit="1" customWidth="1"/>
    <col min="15113" max="15113" width="9.85546875" style="117" customWidth="1"/>
    <col min="15114" max="15362" width="9.140625" style="117"/>
    <col min="15363" max="15363" width="42.7109375" style="117" customWidth="1"/>
    <col min="15364" max="15366" width="12.7109375" style="117" customWidth="1"/>
    <col min="15367" max="15367" width="10.85546875" style="117" bestFit="1" customWidth="1"/>
    <col min="15368" max="15368" width="9.85546875" style="117" bestFit="1" customWidth="1"/>
    <col min="15369" max="15369" width="9.85546875" style="117" customWidth="1"/>
    <col min="15370" max="15618" width="9.140625" style="117"/>
    <col min="15619" max="15619" width="42.7109375" style="117" customWidth="1"/>
    <col min="15620" max="15622" width="12.7109375" style="117" customWidth="1"/>
    <col min="15623" max="15623" width="10.85546875" style="117" bestFit="1" customWidth="1"/>
    <col min="15624" max="15624" width="9.85546875" style="117" bestFit="1" customWidth="1"/>
    <col min="15625" max="15625" width="9.85546875" style="117" customWidth="1"/>
    <col min="15626" max="15874" width="9.140625" style="117"/>
    <col min="15875" max="15875" width="42.7109375" style="117" customWidth="1"/>
    <col min="15876" max="15878" width="12.7109375" style="117" customWidth="1"/>
    <col min="15879" max="15879" width="10.85546875" style="117" bestFit="1" customWidth="1"/>
    <col min="15880" max="15880" width="9.85546875" style="117" bestFit="1" customWidth="1"/>
    <col min="15881" max="15881" width="9.85546875" style="117" customWidth="1"/>
    <col min="15882" max="16130" width="9.140625" style="117"/>
    <col min="16131" max="16131" width="42.7109375" style="117" customWidth="1"/>
    <col min="16132" max="16134" width="12.7109375" style="117" customWidth="1"/>
    <col min="16135" max="16135" width="10.85546875" style="117" bestFit="1" customWidth="1"/>
    <col min="16136" max="16136" width="9.85546875" style="117" bestFit="1" customWidth="1"/>
    <col min="16137" max="16137" width="9.85546875" style="117" customWidth="1"/>
    <col min="16138" max="16384" width="9.140625" style="117"/>
  </cols>
  <sheetData>
    <row r="2" spans="1:8">
      <c r="A2" s="117" t="s">
        <v>0</v>
      </c>
      <c r="B2" s="118" t="s">
        <v>127</v>
      </c>
    </row>
    <row r="3" spans="1:8">
      <c r="H3" s="119"/>
    </row>
    <row r="4" spans="1:8">
      <c r="B4" s="120" t="s">
        <v>128</v>
      </c>
      <c r="C4" s="120" t="s">
        <v>129</v>
      </c>
      <c r="D4" s="121">
        <v>39814</v>
      </c>
      <c r="E4" s="121">
        <v>40179</v>
      </c>
      <c r="F4" s="121">
        <v>40544</v>
      </c>
      <c r="G4" s="121">
        <v>40909</v>
      </c>
      <c r="H4" s="121">
        <v>41183</v>
      </c>
    </row>
    <row r="5" spans="1:8">
      <c r="B5" s="728">
        <v>1</v>
      </c>
      <c r="C5" s="123" t="s">
        <v>130</v>
      </c>
      <c r="D5" s="124">
        <v>0.11369798954601112</v>
      </c>
      <c r="E5" s="124">
        <v>5.2433099829526361E-2</v>
      </c>
      <c r="F5" s="124">
        <v>2.7262795750206775E-2</v>
      </c>
      <c r="G5" s="124">
        <v>2.3052573786638803E-2</v>
      </c>
      <c r="H5" s="124">
        <v>2.6185665204672668E-2</v>
      </c>
    </row>
    <row r="6" spans="1:8">
      <c r="B6" s="728">
        <v>2</v>
      </c>
      <c r="C6" s="123" t="s">
        <v>4</v>
      </c>
      <c r="D6" s="124">
        <v>0.33018631219641797</v>
      </c>
      <c r="E6" s="124">
        <v>0.36099862389028819</v>
      </c>
      <c r="F6" s="124">
        <v>0.33077252524529682</v>
      </c>
      <c r="G6" s="124">
        <v>0.294349899301385</v>
      </c>
      <c r="H6" s="124">
        <v>0.21094698941488599</v>
      </c>
    </row>
    <row r="7" spans="1:8">
      <c r="B7" s="728">
        <v>3</v>
      </c>
      <c r="C7" s="123" t="s">
        <v>131</v>
      </c>
      <c r="D7" s="124">
        <v>0.22291774328031086</v>
      </c>
      <c r="E7" s="124">
        <v>0.26451834407940095</v>
      </c>
      <c r="F7" s="124">
        <v>0.33747177450595617</v>
      </c>
      <c r="G7" s="124">
        <v>0.41889604624838334</v>
      </c>
      <c r="H7" s="124">
        <v>0.4916041297302603</v>
      </c>
    </row>
    <row r="8" spans="1:8">
      <c r="B8" s="728">
        <v>4</v>
      </c>
      <c r="C8" s="123" t="s">
        <v>100</v>
      </c>
      <c r="D8" s="124">
        <v>9.3968121131480883E-2</v>
      </c>
      <c r="E8" s="124">
        <v>7.1494504189477698E-2</v>
      </c>
      <c r="F8" s="124">
        <v>5.5604998466318729E-2</v>
      </c>
      <c r="G8" s="124">
        <v>6.6281844573250204E-2</v>
      </c>
      <c r="H8" s="124">
        <v>5.5966693056057219E-2</v>
      </c>
    </row>
    <row r="9" spans="1:8">
      <c r="B9" s="728">
        <v>5</v>
      </c>
      <c r="C9" s="123" t="s">
        <v>36</v>
      </c>
      <c r="D9" s="124">
        <v>5.9577851011207321E-2</v>
      </c>
      <c r="E9" s="124">
        <v>6.7745053412156531E-2</v>
      </c>
      <c r="F9" s="124">
        <v>8.3061329846414955E-2</v>
      </c>
      <c r="G9" s="124">
        <v>6.0681997756150796E-2</v>
      </c>
      <c r="H9" s="124">
        <v>6.5593630036926753E-2</v>
      </c>
    </row>
    <row r="10" spans="1:8">
      <c r="B10" s="728">
        <v>6</v>
      </c>
      <c r="C10" s="123" t="s">
        <v>5</v>
      </c>
      <c r="D10" s="124">
        <v>5.4831477956407505E-2</v>
      </c>
      <c r="E10" s="124">
        <v>3.9206570477893304E-2</v>
      </c>
      <c r="F10" s="124">
        <v>4.8092339415654432E-2</v>
      </c>
      <c r="G10" s="124">
        <v>3.7605974816772157E-2</v>
      </c>
      <c r="H10" s="124">
        <v>3.6149539668041727E-2</v>
      </c>
    </row>
    <row r="11" spans="1:8">
      <c r="B11" s="728">
        <v>7</v>
      </c>
      <c r="C11" s="123" t="s">
        <v>24</v>
      </c>
      <c r="D11" s="124">
        <v>4.9438183443106194E-2</v>
      </c>
      <c r="E11" s="124">
        <v>2.8595822677866829E-2</v>
      </c>
      <c r="F11" s="124">
        <v>4.7992370775171073E-2</v>
      </c>
      <c r="G11" s="124">
        <v>4.1308531087759816E-2</v>
      </c>
      <c r="H11" s="124">
        <v>3.5549032355353581E-2</v>
      </c>
    </row>
    <row r="12" spans="1:8">
      <c r="B12" s="728">
        <v>8</v>
      </c>
      <c r="C12" s="123" t="s">
        <v>3</v>
      </c>
      <c r="D12" s="124">
        <v>1.4543521945268765E-2</v>
      </c>
      <c r="E12" s="124">
        <v>1.466954720024358E-2</v>
      </c>
      <c r="F12" s="124">
        <v>1.3706463664214198E-2</v>
      </c>
      <c r="G12" s="124">
        <v>1.0343941986021319E-2</v>
      </c>
      <c r="H12" s="124">
        <v>8.8847615283132904E-3</v>
      </c>
    </row>
    <row r="13" spans="1:8">
      <c r="B13" s="728">
        <v>9</v>
      </c>
      <c r="C13" s="123" t="s">
        <v>101</v>
      </c>
      <c r="D13" s="124">
        <v>6.0838799489789361E-2</v>
      </c>
      <c r="E13" s="124">
        <v>0.10033843424314658</v>
      </c>
      <c r="F13" s="124">
        <v>5.6035402330766863E-2</v>
      </c>
      <c r="G13" s="124">
        <v>4.7479190443638478E-2</v>
      </c>
      <c r="H13" s="124">
        <v>6.9119559005488607E-2</v>
      </c>
    </row>
    <row r="14" spans="1:8">
      <c r="B14" s="122"/>
      <c r="C14" s="125" t="s">
        <v>132</v>
      </c>
      <c r="D14" s="126">
        <v>1</v>
      </c>
      <c r="E14" s="126">
        <v>1</v>
      </c>
      <c r="F14" s="126">
        <v>1</v>
      </c>
      <c r="G14" s="126">
        <v>1</v>
      </c>
      <c r="H14" s="126">
        <v>1</v>
      </c>
    </row>
    <row r="17" spans="2:2">
      <c r="B17" s="118" t="s">
        <v>127</v>
      </c>
    </row>
    <row r="34" spans="2:6">
      <c r="D34" s="127"/>
    </row>
    <row r="35" spans="2:6">
      <c r="B35" s="127" t="s">
        <v>77</v>
      </c>
    </row>
    <row r="37" spans="2:6">
      <c r="B37" s="731" t="s">
        <v>10</v>
      </c>
    </row>
    <row r="42" spans="2:6">
      <c r="F42" s="128"/>
    </row>
  </sheetData>
  <hyperlinks>
    <hyperlink ref="B37" location="Содержание!B26" display="к содержанию"/>
  </hyperlinks>
  <pageMargins left="0.18" right="0.16" top="0.17" bottom="0.23" header="0.17" footer="0.31496062992125984"/>
  <pageSetup paperSize="9" scale="78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zoomScaleNormal="100" zoomScaleSheetLayoutView="85" workbookViewId="0">
      <selection activeCell="B17" sqref="B17"/>
    </sheetView>
  </sheetViews>
  <sheetFormatPr defaultRowHeight="12.75"/>
  <cols>
    <col min="1" max="1" width="9.140625" style="130"/>
    <col min="2" max="2" width="37" style="130" customWidth="1"/>
    <col min="3" max="4" width="15.42578125" style="130" customWidth="1"/>
    <col min="5" max="5" width="15.7109375" style="130" bestFit="1" customWidth="1"/>
    <col min="6" max="6" width="14.140625" style="130" customWidth="1"/>
    <col min="7" max="9" width="13.7109375" style="130" customWidth="1"/>
    <col min="10" max="257" width="9.140625" style="130"/>
    <col min="258" max="258" width="37" style="130" customWidth="1"/>
    <col min="259" max="260" width="15.42578125" style="130" customWidth="1"/>
    <col min="261" max="261" width="15.7109375" style="130" bestFit="1" customWidth="1"/>
    <col min="262" max="262" width="14.140625" style="130" customWidth="1"/>
    <col min="263" max="265" width="13.7109375" style="130" customWidth="1"/>
    <col min="266" max="513" width="9.140625" style="130"/>
    <col min="514" max="514" width="37" style="130" customWidth="1"/>
    <col min="515" max="516" width="15.42578125" style="130" customWidth="1"/>
    <col min="517" max="517" width="15.7109375" style="130" bestFit="1" customWidth="1"/>
    <col min="518" max="518" width="14.140625" style="130" customWidth="1"/>
    <col min="519" max="521" width="13.7109375" style="130" customWidth="1"/>
    <col min="522" max="769" width="9.140625" style="130"/>
    <col min="770" max="770" width="37" style="130" customWidth="1"/>
    <col min="771" max="772" width="15.42578125" style="130" customWidth="1"/>
    <col min="773" max="773" width="15.7109375" style="130" bestFit="1" customWidth="1"/>
    <col min="774" max="774" width="14.140625" style="130" customWidth="1"/>
    <col min="775" max="777" width="13.7109375" style="130" customWidth="1"/>
    <col min="778" max="1025" width="9.140625" style="130"/>
    <col min="1026" max="1026" width="37" style="130" customWidth="1"/>
    <col min="1027" max="1028" width="15.42578125" style="130" customWidth="1"/>
    <col min="1029" max="1029" width="15.7109375" style="130" bestFit="1" customWidth="1"/>
    <col min="1030" max="1030" width="14.140625" style="130" customWidth="1"/>
    <col min="1031" max="1033" width="13.7109375" style="130" customWidth="1"/>
    <col min="1034" max="1281" width="9.140625" style="130"/>
    <col min="1282" max="1282" width="37" style="130" customWidth="1"/>
    <col min="1283" max="1284" width="15.42578125" style="130" customWidth="1"/>
    <col min="1285" max="1285" width="15.7109375" style="130" bestFit="1" customWidth="1"/>
    <col min="1286" max="1286" width="14.140625" style="130" customWidth="1"/>
    <col min="1287" max="1289" width="13.7109375" style="130" customWidth="1"/>
    <col min="1290" max="1537" width="9.140625" style="130"/>
    <col min="1538" max="1538" width="37" style="130" customWidth="1"/>
    <col min="1539" max="1540" width="15.42578125" style="130" customWidth="1"/>
    <col min="1541" max="1541" width="15.7109375" style="130" bestFit="1" customWidth="1"/>
    <col min="1542" max="1542" width="14.140625" style="130" customWidth="1"/>
    <col min="1543" max="1545" width="13.7109375" style="130" customWidth="1"/>
    <col min="1546" max="1793" width="9.140625" style="130"/>
    <col min="1794" max="1794" width="37" style="130" customWidth="1"/>
    <col min="1795" max="1796" width="15.42578125" style="130" customWidth="1"/>
    <col min="1797" max="1797" width="15.7109375" style="130" bestFit="1" customWidth="1"/>
    <col min="1798" max="1798" width="14.140625" style="130" customWidth="1"/>
    <col min="1799" max="1801" width="13.7109375" style="130" customWidth="1"/>
    <col min="1802" max="2049" width="9.140625" style="130"/>
    <col min="2050" max="2050" width="37" style="130" customWidth="1"/>
    <col min="2051" max="2052" width="15.42578125" style="130" customWidth="1"/>
    <col min="2053" max="2053" width="15.7109375" style="130" bestFit="1" customWidth="1"/>
    <col min="2054" max="2054" width="14.140625" style="130" customWidth="1"/>
    <col min="2055" max="2057" width="13.7109375" style="130" customWidth="1"/>
    <col min="2058" max="2305" width="9.140625" style="130"/>
    <col min="2306" max="2306" width="37" style="130" customWidth="1"/>
    <col min="2307" max="2308" width="15.42578125" style="130" customWidth="1"/>
    <col min="2309" max="2309" width="15.7109375" style="130" bestFit="1" customWidth="1"/>
    <col min="2310" max="2310" width="14.140625" style="130" customWidth="1"/>
    <col min="2311" max="2313" width="13.7109375" style="130" customWidth="1"/>
    <col min="2314" max="2561" width="9.140625" style="130"/>
    <col min="2562" max="2562" width="37" style="130" customWidth="1"/>
    <col min="2563" max="2564" width="15.42578125" style="130" customWidth="1"/>
    <col min="2565" max="2565" width="15.7109375" style="130" bestFit="1" customWidth="1"/>
    <col min="2566" max="2566" width="14.140625" style="130" customWidth="1"/>
    <col min="2567" max="2569" width="13.7109375" style="130" customWidth="1"/>
    <col min="2570" max="2817" width="9.140625" style="130"/>
    <col min="2818" max="2818" width="37" style="130" customWidth="1"/>
    <col min="2819" max="2820" width="15.42578125" style="130" customWidth="1"/>
    <col min="2821" max="2821" width="15.7109375" style="130" bestFit="1" customWidth="1"/>
    <col min="2822" max="2822" width="14.140625" style="130" customWidth="1"/>
    <col min="2823" max="2825" width="13.7109375" style="130" customWidth="1"/>
    <col min="2826" max="3073" width="9.140625" style="130"/>
    <col min="3074" max="3074" width="37" style="130" customWidth="1"/>
    <col min="3075" max="3076" width="15.42578125" style="130" customWidth="1"/>
    <col min="3077" max="3077" width="15.7109375" style="130" bestFit="1" customWidth="1"/>
    <col min="3078" max="3078" width="14.140625" style="130" customWidth="1"/>
    <col min="3079" max="3081" width="13.7109375" style="130" customWidth="1"/>
    <col min="3082" max="3329" width="9.140625" style="130"/>
    <col min="3330" max="3330" width="37" style="130" customWidth="1"/>
    <col min="3331" max="3332" width="15.42578125" style="130" customWidth="1"/>
    <col min="3333" max="3333" width="15.7109375" style="130" bestFit="1" customWidth="1"/>
    <col min="3334" max="3334" width="14.140625" style="130" customWidth="1"/>
    <col min="3335" max="3337" width="13.7109375" style="130" customWidth="1"/>
    <col min="3338" max="3585" width="9.140625" style="130"/>
    <col min="3586" max="3586" width="37" style="130" customWidth="1"/>
    <col min="3587" max="3588" width="15.42578125" style="130" customWidth="1"/>
    <col min="3589" max="3589" width="15.7109375" style="130" bestFit="1" customWidth="1"/>
    <col min="3590" max="3590" width="14.140625" style="130" customWidth="1"/>
    <col min="3591" max="3593" width="13.7109375" style="130" customWidth="1"/>
    <col min="3594" max="3841" width="9.140625" style="130"/>
    <col min="3842" max="3842" width="37" style="130" customWidth="1"/>
    <col min="3843" max="3844" width="15.42578125" style="130" customWidth="1"/>
    <col min="3845" max="3845" width="15.7109375" style="130" bestFit="1" customWidth="1"/>
    <col min="3846" max="3846" width="14.140625" style="130" customWidth="1"/>
    <col min="3847" max="3849" width="13.7109375" style="130" customWidth="1"/>
    <col min="3850" max="4097" width="9.140625" style="130"/>
    <col min="4098" max="4098" width="37" style="130" customWidth="1"/>
    <col min="4099" max="4100" width="15.42578125" style="130" customWidth="1"/>
    <col min="4101" max="4101" width="15.7109375" style="130" bestFit="1" customWidth="1"/>
    <col min="4102" max="4102" width="14.140625" style="130" customWidth="1"/>
    <col min="4103" max="4105" width="13.7109375" style="130" customWidth="1"/>
    <col min="4106" max="4353" width="9.140625" style="130"/>
    <col min="4354" max="4354" width="37" style="130" customWidth="1"/>
    <col min="4355" max="4356" width="15.42578125" style="130" customWidth="1"/>
    <col min="4357" max="4357" width="15.7109375" style="130" bestFit="1" customWidth="1"/>
    <col min="4358" max="4358" width="14.140625" style="130" customWidth="1"/>
    <col min="4359" max="4361" width="13.7109375" style="130" customWidth="1"/>
    <col min="4362" max="4609" width="9.140625" style="130"/>
    <col min="4610" max="4610" width="37" style="130" customWidth="1"/>
    <col min="4611" max="4612" width="15.42578125" style="130" customWidth="1"/>
    <col min="4613" max="4613" width="15.7109375" style="130" bestFit="1" customWidth="1"/>
    <col min="4614" max="4614" width="14.140625" style="130" customWidth="1"/>
    <col min="4615" max="4617" width="13.7109375" style="130" customWidth="1"/>
    <col min="4618" max="4865" width="9.140625" style="130"/>
    <col min="4866" max="4866" width="37" style="130" customWidth="1"/>
    <col min="4867" max="4868" width="15.42578125" style="130" customWidth="1"/>
    <col min="4869" max="4869" width="15.7109375" style="130" bestFit="1" customWidth="1"/>
    <col min="4870" max="4870" width="14.140625" style="130" customWidth="1"/>
    <col min="4871" max="4873" width="13.7109375" style="130" customWidth="1"/>
    <col min="4874" max="5121" width="9.140625" style="130"/>
    <col min="5122" max="5122" width="37" style="130" customWidth="1"/>
    <col min="5123" max="5124" width="15.42578125" style="130" customWidth="1"/>
    <col min="5125" max="5125" width="15.7109375" style="130" bestFit="1" customWidth="1"/>
    <col min="5126" max="5126" width="14.140625" style="130" customWidth="1"/>
    <col min="5127" max="5129" width="13.7109375" style="130" customWidth="1"/>
    <col min="5130" max="5377" width="9.140625" style="130"/>
    <col min="5378" max="5378" width="37" style="130" customWidth="1"/>
    <col min="5379" max="5380" width="15.42578125" style="130" customWidth="1"/>
    <col min="5381" max="5381" width="15.7109375" style="130" bestFit="1" customWidth="1"/>
    <col min="5382" max="5382" width="14.140625" style="130" customWidth="1"/>
    <col min="5383" max="5385" width="13.7109375" style="130" customWidth="1"/>
    <col min="5386" max="5633" width="9.140625" style="130"/>
    <col min="5634" max="5634" width="37" style="130" customWidth="1"/>
    <col min="5635" max="5636" width="15.42578125" style="130" customWidth="1"/>
    <col min="5637" max="5637" width="15.7109375" style="130" bestFit="1" customWidth="1"/>
    <col min="5638" max="5638" width="14.140625" style="130" customWidth="1"/>
    <col min="5639" max="5641" width="13.7109375" style="130" customWidth="1"/>
    <col min="5642" max="5889" width="9.140625" style="130"/>
    <col min="5890" max="5890" width="37" style="130" customWidth="1"/>
    <col min="5891" max="5892" width="15.42578125" style="130" customWidth="1"/>
    <col min="5893" max="5893" width="15.7109375" style="130" bestFit="1" customWidth="1"/>
    <col min="5894" max="5894" width="14.140625" style="130" customWidth="1"/>
    <col min="5895" max="5897" width="13.7109375" style="130" customWidth="1"/>
    <col min="5898" max="6145" width="9.140625" style="130"/>
    <col min="6146" max="6146" width="37" style="130" customWidth="1"/>
    <col min="6147" max="6148" width="15.42578125" style="130" customWidth="1"/>
    <col min="6149" max="6149" width="15.7109375" style="130" bestFit="1" customWidth="1"/>
    <col min="6150" max="6150" width="14.140625" style="130" customWidth="1"/>
    <col min="6151" max="6153" width="13.7109375" style="130" customWidth="1"/>
    <col min="6154" max="6401" width="9.140625" style="130"/>
    <col min="6402" max="6402" width="37" style="130" customWidth="1"/>
    <col min="6403" max="6404" width="15.42578125" style="130" customWidth="1"/>
    <col min="6405" max="6405" width="15.7109375" style="130" bestFit="1" customWidth="1"/>
    <col min="6406" max="6406" width="14.140625" style="130" customWidth="1"/>
    <col min="6407" max="6409" width="13.7109375" style="130" customWidth="1"/>
    <col min="6410" max="6657" width="9.140625" style="130"/>
    <col min="6658" max="6658" width="37" style="130" customWidth="1"/>
    <col min="6659" max="6660" width="15.42578125" style="130" customWidth="1"/>
    <col min="6661" max="6661" width="15.7109375" style="130" bestFit="1" customWidth="1"/>
    <col min="6662" max="6662" width="14.140625" style="130" customWidth="1"/>
    <col min="6663" max="6665" width="13.7109375" style="130" customWidth="1"/>
    <col min="6666" max="6913" width="9.140625" style="130"/>
    <col min="6914" max="6914" width="37" style="130" customWidth="1"/>
    <col min="6915" max="6916" width="15.42578125" style="130" customWidth="1"/>
    <col min="6917" max="6917" width="15.7109375" style="130" bestFit="1" customWidth="1"/>
    <col min="6918" max="6918" width="14.140625" style="130" customWidth="1"/>
    <col min="6919" max="6921" width="13.7109375" style="130" customWidth="1"/>
    <col min="6922" max="7169" width="9.140625" style="130"/>
    <col min="7170" max="7170" width="37" style="130" customWidth="1"/>
    <col min="7171" max="7172" width="15.42578125" style="130" customWidth="1"/>
    <col min="7173" max="7173" width="15.7109375" style="130" bestFit="1" customWidth="1"/>
    <col min="7174" max="7174" width="14.140625" style="130" customWidth="1"/>
    <col min="7175" max="7177" width="13.7109375" style="130" customWidth="1"/>
    <col min="7178" max="7425" width="9.140625" style="130"/>
    <col min="7426" max="7426" width="37" style="130" customWidth="1"/>
    <col min="7427" max="7428" width="15.42578125" style="130" customWidth="1"/>
    <col min="7429" max="7429" width="15.7109375" style="130" bestFit="1" customWidth="1"/>
    <col min="7430" max="7430" width="14.140625" style="130" customWidth="1"/>
    <col min="7431" max="7433" width="13.7109375" style="130" customWidth="1"/>
    <col min="7434" max="7681" width="9.140625" style="130"/>
    <col min="7682" max="7682" width="37" style="130" customWidth="1"/>
    <col min="7683" max="7684" width="15.42578125" style="130" customWidth="1"/>
    <col min="7685" max="7685" width="15.7109375" style="130" bestFit="1" customWidth="1"/>
    <col min="7686" max="7686" width="14.140625" style="130" customWidth="1"/>
    <col min="7687" max="7689" width="13.7109375" style="130" customWidth="1"/>
    <col min="7690" max="7937" width="9.140625" style="130"/>
    <col min="7938" max="7938" width="37" style="130" customWidth="1"/>
    <col min="7939" max="7940" width="15.42578125" style="130" customWidth="1"/>
    <col min="7941" max="7941" width="15.7109375" style="130" bestFit="1" customWidth="1"/>
    <col min="7942" max="7942" width="14.140625" style="130" customWidth="1"/>
    <col min="7943" max="7945" width="13.7109375" style="130" customWidth="1"/>
    <col min="7946" max="8193" width="9.140625" style="130"/>
    <col min="8194" max="8194" width="37" style="130" customWidth="1"/>
    <col min="8195" max="8196" width="15.42578125" style="130" customWidth="1"/>
    <col min="8197" max="8197" width="15.7109375" style="130" bestFit="1" customWidth="1"/>
    <col min="8198" max="8198" width="14.140625" style="130" customWidth="1"/>
    <col min="8199" max="8201" width="13.7109375" style="130" customWidth="1"/>
    <col min="8202" max="8449" width="9.140625" style="130"/>
    <col min="8450" max="8450" width="37" style="130" customWidth="1"/>
    <col min="8451" max="8452" width="15.42578125" style="130" customWidth="1"/>
    <col min="8453" max="8453" width="15.7109375" style="130" bestFit="1" customWidth="1"/>
    <col min="8454" max="8454" width="14.140625" style="130" customWidth="1"/>
    <col min="8455" max="8457" width="13.7109375" style="130" customWidth="1"/>
    <col min="8458" max="8705" width="9.140625" style="130"/>
    <col min="8706" max="8706" width="37" style="130" customWidth="1"/>
    <col min="8707" max="8708" width="15.42578125" style="130" customWidth="1"/>
    <col min="8709" max="8709" width="15.7109375" style="130" bestFit="1" customWidth="1"/>
    <col min="8710" max="8710" width="14.140625" style="130" customWidth="1"/>
    <col min="8711" max="8713" width="13.7109375" style="130" customWidth="1"/>
    <col min="8714" max="8961" width="9.140625" style="130"/>
    <col min="8962" max="8962" width="37" style="130" customWidth="1"/>
    <col min="8963" max="8964" width="15.42578125" style="130" customWidth="1"/>
    <col min="8965" max="8965" width="15.7109375" style="130" bestFit="1" customWidth="1"/>
    <col min="8966" max="8966" width="14.140625" style="130" customWidth="1"/>
    <col min="8967" max="8969" width="13.7109375" style="130" customWidth="1"/>
    <col min="8970" max="9217" width="9.140625" style="130"/>
    <col min="9218" max="9218" width="37" style="130" customWidth="1"/>
    <col min="9219" max="9220" width="15.42578125" style="130" customWidth="1"/>
    <col min="9221" max="9221" width="15.7109375" style="130" bestFit="1" customWidth="1"/>
    <col min="9222" max="9222" width="14.140625" style="130" customWidth="1"/>
    <col min="9223" max="9225" width="13.7109375" style="130" customWidth="1"/>
    <col min="9226" max="9473" width="9.140625" style="130"/>
    <col min="9474" max="9474" width="37" style="130" customWidth="1"/>
    <col min="9475" max="9476" width="15.42578125" style="130" customWidth="1"/>
    <col min="9477" max="9477" width="15.7109375" style="130" bestFit="1" customWidth="1"/>
    <col min="9478" max="9478" width="14.140625" style="130" customWidth="1"/>
    <col min="9479" max="9481" width="13.7109375" style="130" customWidth="1"/>
    <col min="9482" max="9729" width="9.140625" style="130"/>
    <col min="9730" max="9730" width="37" style="130" customWidth="1"/>
    <col min="9731" max="9732" width="15.42578125" style="130" customWidth="1"/>
    <col min="9733" max="9733" width="15.7109375" style="130" bestFit="1" customWidth="1"/>
    <col min="9734" max="9734" width="14.140625" style="130" customWidth="1"/>
    <col min="9735" max="9737" width="13.7109375" style="130" customWidth="1"/>
    <col min="9738" max="9985" width="9.140625" style="130"/>
    <col min="9986" max="9986" width="37" style="130" customWidth="1"/>
    <col min="9987" max="9988" width="15.42578125" style="130" customWidth="1"/>
    <col min="9989" max="9989" width="15.7109375" style="130" bestFit="1" customWidth="1"/>
    <col min="9990" max="9990" width="14.140625" style="130" customWidth="1"/>
    <col min="9991" max="9993" width="13.7109375" style="130" customWidth="1"/>
    <col min="9994" max="10241" width="9.140625" style="130"/>
    <col min="10242" max="10242" width="37" style="130" customWidth="1"/>
    <col min="10243" max="10244" width="15.42578125" style="130" customWidth="1"/>
    <col min="10245" max="10245" width="15.7109375" style="130" bestFit="1" customWidth="1"/>
    <col min="10246" max="10246" width="14.140625" style="130" customWidth="1"/>
    <col min="10247" max="10249" width="13.7109375" style="130" customWidth="1"/>
    <col min="10250" max="10497" width="9.140625" style="130"/>
    <col min="10498" max="10498" width="37" style="130" customWidth="1"/>
    <col min="10499" max="10500" width="15.42578125" style="130" customWidth="1"/>
    <col min="10501" max="10501" width="15.7109375" style="130" bestFit="1" customWidth="1"/>
    <col min="10502" max="10502" width="14.140625" style="130" customWidth="1"/>
    <col min="10503" max="10505" width="13.7109375" style="130" customWidth="1"/>
    <col min="10506" max="10753" width="9.140625" style="130"/>
    <col min="10754" max="10754" width="37" style="130" customWidth="1"/>
    <col min="10755" max="10756" width="15.42578125" style="130" customWidth="1"/>
    <col min="10757" max="10757" width="15.7109375" style="130" bestFit="1" customWidth="1"/>
    <col min="10758" max="10758" width="14.140625" style="130" customWidth="1"/>
    <col min="10759" max="10761" width="13.7109375" style="130" customWidth="1"/>
    <col min="10762" max="11009" width="9.140625" style="130"/>
    <col min="11010" max="11010" width="37" style="130" customWidth="1"/>
    <col min="11011" max="11012" width="15.42578125" style="130" customWidth="1"/>
    <col min="11013" max="11013" width="15.7109375" style="130" bestFit="1" customWidth="1"/>
    <col min="11014" max="11014" width="14.140625" style="130" customWidth="1"/>
    <col min="11015" max="11017" width="13.7109375" style="130" customWidth="1"/>
    <col min="11018" max="11265" width="9.140625" style="130"/>
    <col min="11266" max="11266" width="37" style="130" customWidth="1"/>
    <col min="11267" max="11268" width="15.42578125" style="130" customWidth="1"/>
    <col min="11269" max="11269" width="15.7109375" style="130" bestFit="1" customWidth="1"/>
    <col min="11270" max="11270" width="14.140625" style="130" customWidth="1"/>
    <col min="11271" max="11273" width="13.7109375" style="130" customWidth="1"/>
    <col min="11274" max="11521" width="9.140625" style="130"/>
    <col min="11522" max="11522" width="37" style="130" customWidth="1"/>
    <col min="11523" max="11524" width="15.42578125" style="130" customWidth="1"/>
    <col min="11525" max="11525" width="15.7109375" style="130" bestFit="1" customWidth="1"/>
    <col min="11526" max="11526" width="14.140625" style="130" customWidth="1"/>
    <col min="11527" max="11529" width="13.7109375" style="130" customWidth="1"/>
    <col min="11530" max="11777" width="9.140625" style="130"/>
    <col min="11778" max="11778" width="37" style="130" customWidth="1"/>
    <col min="11779" max="11780" width="15.42578125" style="130" customWidth="1"/>
    <col min="11781" max="11781" width="15.7109375" style="130" bestFit="1" customWidth="1"/>
    <col min="11782" max="11782" width="14.140625" style="130" customWidth="1"/>
    <col min="11783" max="11785" width="13.7109375" style="130" customWidth="1"/>
    <col min="11786" max="12033" width="9.140625" style="130"/>
    <col min="12034" max="12034" width="37" style="130" customWidth="1"/>
    <col min="12035" max="12036" width="15.42578125" style="130" customWidth="1"/>
    <col min="12037" max="12037" width="15.7109375" style="130" bestFit="1" customWidth="1"/>
    <col min="12038" max="12038" width="14.140625" style="130" customWidth="1"/>
    <col min="12039" max="12041" width="13.7109375" style="130" customWidth="1"/>
    <col min="12042" max="12289" width="9.140625" style="130"/>
    <col min="12290" max="12290" width="37" style="130" customWidth="1"/>
    <col min="12291" max="12292" width="15.42578125" style="130" customWidth="1"/>
    <col min="12293" max="12293" width="15.7109375" style="130" bestFit="1" customWidth="1"/>
    <col min="12294" max="12294" width="14.140625" style="130" customWidth="1"/>
    <col min="12295" max="12297" width="13.7109375" style="130" customWidth="1"/>
    <col min="12298" max="12545" width="9.140625" style="130"/>
    <col min="12546" max="12546" width="37" style="130" customWidth="1"/>
    <col min="12547" max="12548" width="15.42578125" style="130" customWidth="1"/>
    <col min="12549" max="12549" width="15.7109375" style="130" bestFit="1" customWidth="1"/>
    <col min="12550" max="12550" width="14.140625" style="130" customWidth="1"/>
    <col min="12551" max="12553" width="13.7109375" style="130" customWidth="1"/>
    <col min="12554" max="12801" width="9.140625" style="130"/>
    <col min="12802" max="12802" width="37" style="130" customWidth="1"/>
    <col min="12803" max="12804" width="15.42578125" style="130" customWidth="1"/>
    <col min="12805" max="12805" width="15.7109375" style="130" bestFit="1" customWidth="1"/>
    <col min="12806" max="12806" width="14.140625" style="130" customWidth="1"/>
    <col min="12807" max="12809" width="13.7109375" style="130" customWidth="1"/>
    <col min="12810" max="13057" width="9.140625" style="130"/>
    <col min="13058" max="13058" width="37" style="130" customWidth="1"/>
    <col min="13059" max="13060" width="15.42578125" style="130" customWidth="1"/>
    <col min="13061" max="13061" width="15.7109375" style="130" bestFit="1" customWidth="1"/>
    <col min="13062" max="13062" width="14.140625" style="130" customWidth="1"/>
    <col min="13063" max="13065" width="13.7109375" style="130" customWidth="1"/>
    <col min="13066" max="13313" width="9.140625" style="130"/>
    <col min="13314" max="13314" width="37" style="130" customWidth="1"/>
    <col min="13315" max="13316" width="15.42578125" style="130" customWidth="1"/>
    <col min="13317" max="13317" width="15.7109375" style="130" bestFit="1" customWidth="1"/>
    <col min="13318" max="13318" width="14.140625" style="130" customWidth="1"/>
    <col min="13319" max="13321" width="13.7109375" style="130" customWidth="1"/>
    <col min="13322" max="13569" width="9.140625" style="130"/>
    <col min="13570" max="13570" width="37" style="130" customWidth="1"/>
    <col min="13571" max="13572" width="15.42578125" style="130" customWidth="1"/>
    <col min="13573" max="13573" width="15.7109375" style="130" bestFit="1" customWidth="1"/>
    <col min="13574" max="13574" width="14.140625" style="130" customWidth="1"/>
    <col min="13575" max="13577" width="13.7109375" style="130" customWidth="1"/>
    <col min="13578" max="13825" width="9.140625" style="130"/>
    <col min="13826" max="13826" width="37" style="130" customWidth="1"/>
    <col min="13827" max="13828" width="15.42578125" style="130" customWidth="1"/>
    <col min="13829" max="13829" width="15.7109375" style="130" bestFit="1" customWidth="1"/>
    <col min="13830" max="13830" width="14.140625" style="130" customWidth="1"/>
    <col min="13831" max="13833" width="13.7109375" style="130" customWidth="1"/>
    <col min="13834" max="14081" width="9.140625" style="130"/>
    <col min="14082" max="14082" width="37" style="130" customWidth="1"/>
    <col min="14083" max="14084" width="15.42578125" style="130" customWidth="1"/>
    <col min="14085" max="14085" width="15.7109375" style="130" bestFit="1" customWidth="1"/>
    <col min="14086" max="14086" width="14.140625" style="130" customWidth="1"/>
    <col min="14087" max="14089" width="13.7109375" style="130" customWidth="1"/>
    <col min="14090" max="14337" width="9.140625" style="130"/>
    <col min="14338" max="14338" width="37" style="130" customWidth="1"/>
    <col min="14339" max="14340" width="15.42578125" style="130" customWidth="1"/>
    <col min="14341" max="14341" width="15.7109375" style="130" bestFit="1" customWidth="1"/>
    <col min="14342" max="14342" width="14.140625" style="130" customWidth="1"/>
    <col min="14343" max="14345" width="13.7109375" style="130" customWidth="1"/>
    <col min="14346" max="14593" width="9.140625" style="130"/>
    <col min="14594" max="14594" width="37" style="130" customWidth="1"/>
    <col min="14595" max="14596" width="15.42578125" style="130" customWidth="1"/>
    <col min="14597" max="14597" width="15.7109375" style="130" bestFit="1" customWidth="1"/>
    <col min="14598" max="14598" width="14.140625" style="130" customWidth="1"/>
    <col min="14599" max="14601" width="13.7109375" style="130" customWidth="1"/>
    <col min="14602" max="14849" width="9.140625" style="130"/>
    <col min="14850" max="14850" width="37" style="130" customWidth="1"/>
    <col min="14851" max="14852" width="15.42578125" style="130" customWidth="1"/>
    <col min="14853" max="14853" width="15.7109375" style="130" bestFit="1" customWidth="1"/>
    <col min="14854" max="14854" width="14.140625" style="130" customWidth="1"/>
    <col min="14855" max="14857" width="13.7109375" style="130" customWidth="1"/>
    <col min="14858" max="15105" width="9.140625" style="130"/>
    <col min="15106" max="15106" width="37" style="130" customWidth="1"/>
    <col min="15107" max="15108" width="15.42578125" style="130" customWidth="1"/>
    <col min="15109" max="15109" width="15.7109375" style="130" bestFit="1" customWidth="1"/>
    <col min="15110" max="15110" width="14.140625" style="130" customWidth="1"/>
    <col min="15111" max="15113" width="13.7109375" style="130" customWidth="1"/>
    <col min="15114" max="15361" width="9.140625" style="130"/>
    <col min="15362" max="15362" width="37" style="130" customWidth="1"/>
    <col min="15363" max="15364" width="15.42578125" style="130" customWidth="1"/>
    <col min="15365" max="15365" width="15.7109375" style="130" bestFit="1" customWidth="1"/>
    <col min="15366" max="15366" width="14.140625" style="130" customWidth="1"/>
    <col min="15367" max="15369" width="13.7109375" style="130" customWidth="1"/>
    <col min="15370" max="15617" width="9.140625" style="130"/>
    <col min="15618" max="15618" width="37" style="130" customWidth="1"/>
    <col min="15619" max="15620" width="15.42578125" style="130" customWidth="1"/>
    <col min="15621" max="15621" width="15.7109375" style="130" bestFit="1" customWidth="1"/>
    <col min="15622" max="15622" width="14.140625" style="130" customWidth="1"/>
    <col min="15623" max="15625" width="13.7109375" style="130" customWidth="1"/>
    <col min="15626" max="15873" width="9.140625" style="130"/>
    <col min="15874" max="15874" width="37" style="130" customWidth="1"/>
    <col min="15875" max="15876" width="15.42578125" style="130" customWidth="1"/>
    <col min="15877" max="15877" width="15.7109375" style="130" bestFit="1" customWidth="1"/>
    <col min="15878" max="15878" width="14.140625" style="130" customWidth="1"/>
    <col min="15879" max="15881" width="13.7109375" style="130" customWidth="1"/>
    <col min="15882" max="16129" width="9.140625" style="130"/>
    <col min="16130" max="16130" width="37" style="130" customWidth="1"/>
    <col min="16131" max="16132" width="15.42578125" style="130" customWidth="1"/>
    <col min="16133" max="16133" width="15.7109375" style="130" bestFit="1" customWidth="1"/>
    <col min="16134" max="16134" width="14.140625" style="130" customWidth="1"/>
    <col min="16135" max="16137" width="13.7109375" style="130" customWidth="1"/>
    <col min="16138" max="16384" width="9.140625" style="130"/>
  </cols>
  <sheetData>
    <row r="2" spans="1:9">
      <c r="A2" s="70" t="s">
        <v>0</v>
      </c>
      <c r="B2" s="129" t="s">
        <v>133</v>
      </c>
    </row>
    <row r="3" spans="1:9" ht="15.75">
      <c r="B3" s="131"/>
    </row>
    <row r="4" spans="1:9" s="132" customFormat="1" ht="16.5" customHeight="1">
      <c r="B4" s="133" t="s">
        <v>134</v>
      </c>
      <c r="C4" s="134">
        <v>39083</v>
      </c>
      <c r="D4" s="134">
        <v>39448</v>
      </c>
      <c r="E4" s="134">
        <v>39814</v>
      </c>
      <c r="F4" s="134">
        <v>40179</v>
      </c>
      <c r="G4" s="134">
        <v>40544</v>
      </c>
      <c r="H4" s="134">
        <v>40909</v>
      </c>
      <c r="I4" s="134">
        <v>41183</v>
      </c>
    </row>
    <row r="5" spans="1:9" s="135" customFormat="1" ht="14.25" customHeight="1">
      <c r="B5" s="136" t="s">
        <v>135</v>
      </c>
      <c r="C5" s="137">
        <v>33</v>
      </c>
      <c r="D5" s="137">
        <v>35</v>
      </c>
      <c r="E5" s="137">
        <v>37</v>
      </c>
      <c r="F5" s="137">
        <v>38</v>
      </c>
      <c r="G5" s="137">
        <v>39</v>
      </c>
      <c r="H5" s="137">
        <v>38</v>
      </c>
      <c r="I5" s="137">
        <v>38</v>
      </c>
    </row>
    <row r="6" spans="1:9" s="135" customFormat="1" ht="14.25" customHeight="1">
      <c r="B6" s="136" t="s">
        <v>136</v>
      </c>
      <c r="C6" s="138">
        <v>40</v>
      </c>
      <c r="D6" s="138">
        <v>41</v>
      </c>
      <c r="E6" s="138">
        <v>44</v>
      </c>
      <c r="F6" s="138">
        <v>41</v>
      </c>
      <c r="G6" s="139">
        <v>40</v>
      </c>
      <c r="H6" s="138">
        <v>38</v>
      </c>
      <c r="I6" s="137">
        <v>35</v>
      </c>
    </row>
    <row r="7" spans="1:9" s="135" customFormat="1" ht="17.25" customHeight="1">
      <c r="B7" s="140" t="s">
        <v>137</v>
      </c>
      <c r="C7" s="141">
        <v>147</v>
      </c>
      <c r="D7" s="141">
        <v>208</v>
      </c>
      <c r="E7" s="141">
        <v>213</v>
      </c>
      <c r="F7" s="141">
        <v>172</v>
      </c>
      <c r="G7" s="141">
        <v>153</v>
      </c>
      <c r="H7" s="141">
        <v>144</v>
      </c>
      <c r="I7" s="137">
        <v>134</v>
      </c>
    </row>
    <row r="8" spans="1:9" s="135" customFormat="1" ht="14.25" customHeight="1">
      <c r="B8" s="136" t="s">
        <v>138</v>
      </c>
      <c r="C8" s="137">
        <v>14</v>
      </c>
      <c r="D8" s="137">
        <v>14</v>
      </c>
      <c r="E8" s="137">
        <v>14</v>
      </c>
      <c r="F8" s="137">
        <v>14</v>
      </c>
      <c r="G8" s="137">
        <v>13</v>
      </c>
      <c r="H8" s="137">
        <v>11</v>
      </c>
      <c r="I8" s="137">
        <v>11</v>
      </c>
    </row>
    <row r="9" spans="1:9" s="135" customFormat="1" ht="14.25" customHeight="1">
      <c r="B9" s="136" t="s">
        <v>139</v>
      </c>
      <c r="C9" s="137">
        <v>1</v>
      </c>
      <c r="D9" s="141">
        <v>1</v>
      </c>
      <c r="E9" s="137">
        <v>1</v>
      </c>
      <c r="F9" s="137">
        <v>1</v>
      </c>
      <c r="G9" s="137">
        <v>1</v>
      </c>
      <c r="H9" s="137">
        <v>1</v>
      </c>
      <c r="I9" s="137">
        <v>1</v>
      </c>
    </row>
    <row r="10" spans="1:9" s="135" customFormat="1" ht="14.25" customHeight="1">
      <c r="B10" s="136" t="s">
        <v>140</v>
      </c>
      <c r="C10" s="137">
        <v>10</v>
      </c>
      <c r="D10" s="137">
        <v>12</v>
      </c>
      <c r="E10" s="137">
        <v>12</v>
      </c>
      <c r="F10" s="137">
        <v>7</v>
      </c>
      <c r="G10" s="137">
        <v>6</v>
      </c>
      <c r="H10" s="137">
        <v>4</v>
      </c>
      <c r="I10" s="137">
        <v>3</v>
      </c>
    </row>
    <row r="11" spans="1:9" s="135" customFormat="1" ht="26.25" customHeight="1">
      <c r="B11" s="142" t="s">
        <v>141</v>
      </c>
      <c r="C11" s="137">
        <v>15</v>
      </c>
      <c r="D11" s="137">
        <v>22</v>
      </c>
      <c r="E11" s="137">
        <v>21</v>
      </c>
      <c r="F11" s="137">
        <v>8</v>
      </c>
      <c r="G11" s="137">
        <v>8</v>
      </c>
      <c r="H11" s="137">
        <v>6</v>
      </c>
      <c r="I11" s="137">
        <v>5</v>
      </c>
    </row>
    <row r="12" spans="1:9" ht="12.75" customHeight="1">
      <c r="B12" s="913" t="s">
        <v>142</v>
      </c>
      <c r="C12" s="913"/>
      <c r="D12" s="913"/>
      <c r="E12" s="913"/>
      <c r="F12" s="913"/>
      <c r="G12" s="913"/>
    </row>
    <row r="13" spans="1:9">
      <c r="B13" s="914"/>
      <c r="C13" s="914"/>
      <c r="D13" s="914"/>
      <c r="E13" s="914"/>
      <c r="F13" s="914"/>
      <c r="G13" s="914"/>
    </row>
    <row r="14" spans="1:9">
      <c r="B14" s="914"/>
      <c r="C14" s="914"/>
      <c r="D14" s="914"/>
      <c r="E14" s="914"/>
      <c r="F14" s="914"/>
      <c r="G14" s="914"/>
    </row>
    <row r="15" spans="1:9">
      <c r="B15" s="143" t="s">
        <v>77</v>
      </c>
      <c r="C15" s="144"/>
      <c r="D15" s="111"/>
    </row>
    <row r="16" spans="1:9">
      <c r="C16" s="111"/>
      <c r="D16" s="111"/>
    </row>
    <row r="17" spans="2:2">
      <c r="B17" s="731" t="s">
        <v>10</v>
      </c>
    </row>
  </sheetData>
  <mergeCells count="1">
    <mergeCell ref="B12:G14"/>
  </mergeCells>
  <hyperlinks>
    <hyperlink ref="B17" location="Содержание!B27" display="к содержанию"/>
  </hyperlinks>
  <pageMargins left="0" right="0" top="0" bottom="0" header="0.51181102362204722" footer="0.51181102362204722"/>
  <pageSetup paperSize="9" scale="91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B23" sqref="B23"/>
    </sheetView>
  </sheetViews>
  <sheetFormatPr defaultRowHeight="12.75"/>
  <cols>
    <col min="1" max="1" width="9.140625" style="145"/>
    <col min="2" max="2" width="41.140625" style="145" customWidth="1"/>
    <col min="3" max="3" width="9.7109375" style="145" customWidth="1"/>
    <col min="4" max="4" width="9.85546875" style="145" customWidth="1"/>
    <col min="5" max="6" width="10.140625" style="145" customWidth="1"/>
    <col min="7" max="7" width="10.42578125" style="145" customWidth="1"/>
    <col min="8" max="8" width="9.140625" style="145"/>
    <col min="9" max="9" width="13" style="145" customWidth="1"/>
    <col min="10" max="257" width="9.140625" style="145"/>
    <col min="258" max="258" width="37" style="145" customWidth="1"/>
    <col min="259" max="259" width="9.7109375" style="145" customWidth="1"/>
    <col min="260" max="260" width="9.85546875" style="145" customWidth="1"/>
    <col min="261" max="262" width="10.140625" style="145" customWidth="1"/>
    <col min="263" max="263" width="10.42578125" style="145" customWidth="1"/>
    <col min="264" max="264" width="9.140625" style="145"/>
    <col min="265" max="265" width="13" style="145" customWidth="1"/>
    <col min="266" max="513" width="9.140625" style="145"/>
    <col min="514" max="514" width="37" style="145" customWidth="1"/>
    <col min="515" max="515" width="9.7109375" style="145" customWidth="1"/>
    <col min="516" max="516" width="9.85546875" style="145" customWidth="1"/>
    <col min="517" max="518" width="10.140625" style="145" customWidth="1"/>
    <col min="519" max="519" width="10.42578125" style="145" customWidth="1"/>
    <col min="520" max="520" width="9.140625" style="145"/>
    <col min="521" max="521" width="13" style="145" customWidth="1"/>
    <col min="522" max="769" width="9.140625" style="145"/>
    <col min="770" max="770" width="37" style="145" customWidth="1"/>
    <col min="771" max="771" width="9.7109375" style="145" customWidth="1"/>
    <col min="772" max="772" width="9.85546875" style="145" customWidth="1"/>
    <col min="773" max="774" width="10.140625" style="145" customWidth="1"/>
    <col min="775" max="775" width="10.42578125" style="145" customWidth="1"/>
    <col min="776" max="776" width="9.140625" style="145"/>
    <col min="777" max="777" width="13" style="145" customWidth="1"/>
    <col min="778" max="1025" width="9.140625" style="145"/>
    <col min="1026" max="1026" width="37" style="145" customWidth="1"/>
    <col min="1027" max="1027" width="9.7109375" style="145" customWidth="1"/>
    <col min="1028" max="1028" width="9.85546875" style="145" customWidth="1"/>
    <col min="1029" max="1030" width="10.140625" style="145" customWidth="1"/>
    <col min="1031" max="1031" width="10.42578125" style="145" customWidth="1"/>
    <col min="1032" max="1032" width="9.140625" style="145"/>
    <col min="1033" max="1033" width="13" style="145" customWidth="1"/>
    <col min="1034" max="1281" width="9.140625" style="145"/>
    <col min="1282" max="1282" width="37" style="145" customWidth="1"/>
    <col min="1283" max="1283" width="9.7109375" style="145" customWidth="1"/>
    <col min="1284" max="1284" width="9.85546875" style="145" customWidth="1"/>
    <col min="1285" max="1286" width="10.140625" style="145" customWidth="1"/>
    <col min="1287" max="1287" width="10.42578125" style="145" customWidth="1"/>
    <col min="1288" max="1288" width="9.140625" style="145"/>
    <col min="1289" max="1289" width="13" style="145" customWidth="1"/>
    <col min="1290" max="1537" width="9.140625" style="145"/>
    <col min="1538" max="1538" width="37" style="145" customWidth="1"/>
    <col min="1539" max="1539" width="9.7109375" style="145" customWidth="1"/>
    <col min="1540" max="1540" width="9.85546875" style="145" customWidth="1"/>
    <col min="1541" max="1542" width="10.140625" style="145" customWidth="1"/>
    <col min="1543" max="1543" width="10.42578125" style="145" customWidth="1"/>
    <col min="1544" max="1544" width="9.140625" style="145"/>
    <col min="1545" max="1545" width="13" style="145" customWidth="1"/>
    <col min="1546" max="1793" width="9.140625" style="145"/>
    <col min="1794" max="1794" width="37" style="145" customWidth="1"/>
    <col min="1795" max="1795" width="9.7109375" style="145" customWidth="1"/>
    <col min="1796" max="1796" width="9.85546875" style="145" customWidth="1"/>
    <col min="1797" max="1798" width="10.140625" style="145" customWidth="1"/>
    <col min="1799" max="1799" width="10.42578125" style="145" customWidth="1"/>
    <col min="1800" max="1800" width="9.140625" style="145"/>
    <col min="1801" max="1801" width="13" style="145" customWidth="1"/>
    <col min="1802" max="2049" width="9.140625" style="145"/>
    <col min="2050" max="2050" width="37" style="145" customWidth="1"/>
    <col min="2051" max="2051" width="9.7109375" style="145" customWidth="1"/>
    <col min="2052" max="2052" width="9.85546875" style="145" customWidth="1"/>
    <col min="2053" max="2054" width="10.140625" style="145" customWidth="1"/>
    <col min="2055" max="2055" width="10.42578125" style="145" customWidth="1"/>
    <col min="2056" max="2056" width="9.140625" style="145"/>
    <col min="2057" max="2057" width="13" style="145" customWidth="1"/>
    <col min="2058" max="2305" width="9.140625" style="145"/>
    <col min="2306" max="2306" width="37" style="145" customWidth="1"/>
    <col min="2307" max="2307" width="9.7109375" style="145" customWidth="1"/>
    <col min="2308" max="2308" width="9.85546875" style="145" customWidth="1"/>
    <col min="2309" max="2310" width="10.140625" style="145" customWidth="1"/>
    <col min="2311" max="2311" width="10.42578125" style="145" customWidth="1"/>
    <col min="2312" max="2312" width="9.140625" style="145"/>
    <col min="2313" max="2313" width="13" style="145" customWidth="1"/>
    <col min="2314" max="2561" width="9.140625" style="145"/>
    <col min="2562" max="2562" width="37" style="145" customWidth="1"/>
    <col min="2563" max="2563" width="9.7109375" style="145" customWidth="1"/>
    <col min="2564" max="2564" width="9.85546875" style="145" customWidth="1"/>
    <col min="2565" max="2566" width="10.140625" style="145" customWidth="1"/>
    <col min="2567" max="2567" width="10.42578125" style="145" customWidth="1"/>
    <col min="2568" max="2568" width="9.140625" style="145"/>
    <col min="2569" max="2569" width="13" style="145" customWidth="1"/>
    <col min="2570" max="2817" width="9.140625" style="145"/>
    <col min="2818" max="2818" width="37" style="145" customWidth="1"/>
    <col min="2819" max="2819" width="9.7109375" style="145" customWidth="1"/>
    <col min="2820" max="2820" width="9.85546875" style="145" customWidth="1"/>
    <col min="2821" max="2822" width="10.140625" style="145" customWidth="1"/>
    <col min="2823" max="2823" width="10.42578125" style="145" customWidth="1"/>
    <col min="2824" max="2824" width="9.140625" style="145"/>
    <col min="2825" max="2825" width="13" style="145" customWidth="1"/>
    <col min="2826" max="3073" width="9.140625" style="145"/>
    <col min="3074" max="3074" width="37" style="145" customWidth="1"/>
    <col min="3075" max="3075" width="9.7109375" style="145" customWidth="1"/>
    <col min="3076" max="3076" width="9.85546875" style="145" customWidth="1"/>
    <col min="3077" max="3078" width="10.140625" style="145" customWidth="1"/>
    <col min="3079" max="3079" width="10.42578125" style="145" customWidth="1"/>
    <col min="3080" max="3080" width="9.140625" style="145"/>
    <col min="3081" max="3081" width="13" style="145" customWidth="1"/>
    <col min="3082" max="3329" width="9.140625" style="145"/>
    <col min="3330" max="3330" width="37" style="145" customWidth="1"/>
    <col min="3331" max="3331" width="9.7109375" style="145" customWidth="1"/>
    <col min="3332" max="3332" width="9.85546875" style="145" customWidth="1"/>
    <col min="3333" max="3334" width="10.140625" style="145" customWidth="1"/>
    <col min="3335" max="3335" width="10.42578125" style="145" customWidth="1"/>
    <col min="3336" max="3336" width="9.140625" style="145"/>
    <col min="3337" max="3337" width="13" style="145" customWidth="1"/>
    <col min="3338" max="3585" width="9.140625" style="145"/>
    <col min="3586" max="3586" width="37" style="145" customWidth="1"/>
    <col min="3587" max="3587" width="9.7109375" style="145" customWidth="1"/>
    <col min="3588" max="3588" width="9.85546875" style="145" customWidth="1"/>
    <col min="3589" max="3590" width="10.140625" style="145" customWidth="1"/>
    <col min="3591" max="3591" width="10.42578125" style="145" customWidth="1"/>
    <col min="3592" max="3592" width="9.140625" style="145"/>
    <col min="3593" max="3593" width="13" style="145" customWidth="1"/>
    <col min="3594" max="3841" width="9.140625" style="145"/>
    <col min="3842" max="3842" width="37" style="145" customWidth="1"/>
    <col min="3843" max="3843" width="9.7109375" style="145" customWidth="1"/>
    <col min="3844" max="3844" width="9.85546875" style="145" customWidth="1"/>
    <col min="3845" max="3846" width="10.140625" style="145" customWidth="1"/>
    <col min="3847" max="3847" width="10.42578125" style="145" customWidth="1"/>
    <col min="3848" max="3848" width="9.140625" style="145"/>
    <col min="3849" max="3849" width="13" style="145" customWidth="1"/>
    <col min="3850" max="4097" width="9.140625" style="145"/>
    <col min="4098" max="4098" width="37" style="145" customWidth="1"/>
    <col min="4099" max="4099" width="9.7109375" style="145" customWidth="1"/>
    <col min="4100" max="4100" width="9.85546875" style="145" customWidth="1"/>
    <col min="4101" max="4102" width="10.140625" style="145" customWidth="1"/>
    <col min="4103" max="4103" width="10.42578125" style="145" customWidth="1"/>
    <col min="4104" max="4104" width="9.140625" style="145"/>
    <col min="4105" max="4105" width="13" style="145" customWidth="1"/>
    <col min="4106" max="4353" width="9.140625" style="145"/>
    <col min="4354" max="4354" width="37" style="145" customWidth="1"/>
    <col min="4355" max="4355" width="9.7109375" style="145" customWidth="1"/>
    <col min="4356" max="4356" width="9.85546875" style="145" customWidth="1"/>
    <col min="4357" max="4358" width="10.140625" style="145" customWidth="1"/>
    <col min="4359" max="4359" width="10.42578125" style="145" customWidth="1"/>
    <col min="4360" max="4360" width="9.140625" style="145"/>
    <col min="4361" max="4361" width="13" style="145" customWidth="1"/>
    <col min="4362" max="4609" width="9.140625" style="145"/>
    <col min="4610" max="4610" width="37" style="145" customWidth="1"/>
    <col min="4611" max="4611" width="9.7109375" style="145" customWidth="1"/>
    <col min="4612" max="4612" width="9.85546875" style="145" customWidth="1"/>
    <col min="4613" max="4614" width="10.140625" style="145" customWidth="1"/>
    <col min="4615" max="4615" width="10.42578125" style="145" customWidth="1"/>
    <col min="4616" max="4616" width="9.140625" style="145"/>
    <col min="4617" max="4617" width="13" style="145" customWidth="1"/>
    <col min="4618" max="4865" width="9.140625" style="145"/>
    <col min="4866" max="4866" width="37" style="145" customWidth="1"/>
    <col min="4867" max="4867" width="9.7109375" style="145" customWidth="1"/>
    <col min="4868" max="4868" width="9.85546875" style="145" customWidth="1"/>
    <col min="4869" max="4870" width="10.140625" style="145" customWidth="1"/>
    <col min="4871" max="4871" width="10.42578125" style="145" customWidth="1"/>
    <col min="4872" max="4872" width="9.140625" style="145"/>
    <col min="4873" max="4873" width="13" style="145" customWidth="1"/>
    <col min="4874" max="5121" width="9.140625" style="145"/>
    <col min="5122" max="5122" width="37" style="145" customWidth="1"/>
    <col min="5123" max="5123" width="9.7109375" style="145" customWidth="1"/>
    <col min="5124" max="5124" width="9.85546875" style="145" customWidth="1"/>
    <col min="5125" max="5126" width="10.140625" style="145" customWidth="1"/>
    <col min="5127" max="5127" width="10.42578125" style="145" customWidth="1"/>
    <col min="5128" max="5128" width="9.140625" style="145"/>
    <col min="5129" max="5129" width="13" style="145" customWidth="1"/>
    <col min="5130" max="5377" width="9.140625" style="145"/>
    <col min="5378" max="5378" width="37" style="145" customWidth="1"/>
    <col min="5379" max="5379" width="9.7109375" style="145" customWidth="1"/>
    <col min="5380" max="5380" width="9.85546875" style="145" customWidth="1"/>
    <col min="5381" max="5382" width="10.140625" style="145" customWidth="1"/>
    <col min="5383" max="5383" width="10.42578125" style="145" customWidth="1"/>
    <col min="5384" max="5384" width="9.140625" style="145"/>
    <col min="5385" max="5385" width="13" style="145" customWidth="1"/>
    <col min="5386" max="5633" width="9.140625" style="145"/>
    <col min="5634" max="5634" width="37" style="145" customWidth="1"/>
    <col min="5635" max="5635" width="9.7109375" style="145" customWidth="1"/>
    <col min="5636" max="5636" width="9.85546875" style="145" customWidth="1"/>
    <col min="5637" max="5638" width="10.140625" style="145" customWidth="1"/>
    <col min="5639" max="5639" width="10.42578125" style="145" customWidth="1"/>
    <col min="5640" max="5640" width="9.140625" style="145"/>
    <col min="5641" max="5641" width="13" style="145" customWidth="1"/>
    <col min="5642" max="5889" width="9.140625" style="145"/>
    <col min="5890" max="5890" width="37" style="145" customWidth="1"/>
    <col min="5891" max="5891" width="9.7109375" style="145" customWidth="1"/>
    <col min="5892" max="5892" width="9.85546875" style="145" customWidth="1"/>
    <col min="5893" max="5894" width="10.140625" style="145" customWidth="1"/>
    <col min="5895" max="5895" width="10.42578125" style="145" customWidth="1"/>
    <col min="5896" max="5896" width="9.140625" style="145"/>
    <col min="5897" max="5897" width="13" style="145" customWidth="1"/>
    <col min="5898" max="6145" width="9.140625" style="145"/>
    <col min="6146" max="6146" width="37" style="145" customWidth="1"/>
    <col min="6147" max="6147" width="9.7109375" style="145" customWidth="1"/>
    <col min="6148" max="6148" width="9.85546875" style="145" customWidth="1"/>
    <col min="6149" max="6150" width="10.140625" style="145" customWidth="1"/>
    <col min="6151" max="6151" width="10.42578125" style="145" customWidth="1"/>
    <col min="6152" max="6152" width="9.140625" style="145"/>
    <col min="6153" max="6153" width="13" style="145" customWidth="1"/>
    <col min="6154" max="6401" width="9.140625" style="145"/>
    <col min="6402" max="6402" width="37" style="145" customWidth="1"/>
    <col min="6403" max="6403" width="9.7109375" style="145" customWidth="1"/>
    <col min="6404" max="6404" width="9.85546875" style="145" customWidth="1"/>
    <col min="6405" max="6406" width="10.140625" style="145" customWidth="1"/>
    <col min="6407" max="6407" width="10.42578125" style="145" customWidth="1"/>
    <col min="6408" max="6408" width="9.140625" style="145"/>
    <col min="6409" max="6409" width="13" style="145" customWidth="1"/>
    <col min="6410" max="6657" width="9.140625" style="145"/>
    <col min="6658" max="6658" width="37" style="145" customWidth="1"/>
    <col min="6659" max="6659" width="9.7109375" style="145" customWidth="1"/>
    <col min="6660" max="6660" width="9.85546875" style="145" customWidth="1"/>
    <col min="6661" max="6662" width="10.140625" style="145" customWidth="1"/>
    <col min="6663" max="6663" width="10.42578125" style="145" customWidth="1"/>
    <col min="6664" max="6664" width="9.140625" style="145"/>
    <col min="6665" max="6665" width="13" style="145" customWidth="1"/>
    <col min="6666" max="6913" width="9.140625" style="145"/>
    <col min="6914" max="6914" width="37" style="145" customWidth="1"/>
    <col min="6915" max="6915" width="9.7109375" style="145" customWidth="1"/>
    <col min="6916" max="6916" width="9.85546875" style="145" customWidth="1"/>
    <col min="6917" max="6918" width="10.140625" style="145" customWidth="1"/>
    <col min="6919" max="6919" width="10.42578125" style="145" customWidth="1"/>
    <col min="6920" max="6920" width="9.140625" style="145"/>
    <col min="6921" max="6921" width="13" style="145" customWidth="1"/>
    <col min="6922" max="7169" width="9.140625" style="145"/>
    <col min="7170" max="7170" width="37" style="145" customWidth="1"/>
    <col min="7171" max="7171" width="9.7109375" style="145" customWidth="1"/>
    <col min="7172" max="7172" width="9.85546875" style="145" customWidth="1"/>
    <col min="7173" max="7174" width="10.140625" style="145" customWidth="1"/>
    <col min="7175" max="7175" width="10.42578125" style="145" customWidth="1"/>
    <col min="7176" max="7176" width="9.140625" style="145"/>
    <col min="7177" max="7177" width="13" style="145" customWidth="1"/>
    <col min="7178" max="7425" width="9.140625" style="145"/>
    <col min="7426" max="7426" width="37" style="145" customWidth="1"/>
    <col min="7427" max="7427" width="9.7109375" style="145" customWidth="1"/>
    <col min="7428" max="7428" width="9.85546875" style="145" customWidth="1"/>
    <col min="7429" max="7430" width="10.140625" style="145" customWidth="1"/>
    <col min="7431" max="7431" width="10.42578125" style="145" customWidth="1"/>
    <col min="7432" max="7432" width="9.140625" style="145"/>
    <col min="7433" max="7433" width="13" style="145" customWidth="1"/>
    <col min="7434" max="7681" width="9.140625" style="145"/>
    <col min="7682" max="7682" width="37" style="145" customWidth="1"/>
    <col min="7683" max="7683" width="9.7109375" style="145" customWidth="1"/>
    <col min="7684" max="7684" width="9.85546875" style="145" customWidth="1"/>
    <col min="7685" max="7686" width="10.140625" style="145" customWidth="1"/>
    <col min="7687" max="7687" width="10.42578125" style="145" customWidth="1"/>
    <col min="7688" max="7688" width="9.140625" style="145"/>
    <col min="7689" max="7689" width="13" style="145" customWidth="1"/>
    <col min="7690" max="7937" width="9.140625" style="145"/>
    <col min="7938" max="7938" width="37" style="145" customWidth="1"/>
    <col min="7939" max="7939" width="9.7109375" style="145" customWidth="1"/>
    <col min="7940" max="7940" width="9.85546875" style="145" customWidth="1"/>
    <col min="7941" max="7942" width="10.140625" style="145" customWidth="1"/>
    <col min="7943" max="7943" width="10.42578125" style="145" customWidth="1"/>
    <col min="7944" max="7944" width="9.140625" style="145"/>
    <col min="7945" max="7945" width="13" style="145" customWidth="1"/>
    <col min="7946" max="8193" width="9.140625" style="145"/>
    <col min="8194" max="8194" width="37" style="145" customWidth="1"/>
    <col min="8195" max="8195" width="9.7109375" style="145" customWidth="1"/>
    <col min="8196" max="8196" width="9.85546875" style="145" customWidth="1"/>
    <col min="8197" max="8198" width="10.140625" style="145" customWidth="1"/>
    <col min="8199" max="8199" width="10.42578125" style="145" customWidth="1"/>
    <col min="8200" max="8200" width="9.140625" style="145"/>
    <col min="8201" max="8201" width="13" style="145" customWidth="1"/>
    <col min="8202" max="8449" width="9.140625" style="145"/>
    <col min="8450" max="8450" width="37" style="145" customWidth="1"/>
    <col min="8451" max="8451" width="9.7109375" style="145" customWidth="1"/>
    <col min="8452" max="8452" width="9.85546875" style="145" customWidth="1"/>
    <col min="8453" max="8454" width="10.140625" style="145" customWidth="1"/>
    <col min="8455" max="8455" width="10.42578125" style="145" customWidth="1"/>
    <col min="8456" max="8456" width="9.140625" style="145"/>
    <col min="8457" max="8457" width="13" style="145" customWidth="1"/>
    <col min="8458" max="8705" width="9.140625" style="145"/>
    <col min="8706" max="8706" width="37" style="145" customWidth="1"/>
    <col min="8707" max="8707" width="9.7109375" style="145" customWidth="1"/>
    <col min="8708" max="8708" width="9.85546875" style="145" customWidth="1"/>
    <col min="8709" max="8710" width="10.140625" style="145" customWidth="1"/>
    <col min="8711" max="8711" width="10.42578125" style="145" customWidth="1"/>
    <col min="8712" max="8712" width="9.140625" style="145"/>
    <col min="8713" max="8713" width="13" style="145" customWidth="1"/>
    <col min="8714" max="8961" width="9.140625" style="145"/>
    <col min="8962" max="8962" width="37" style="145" customWidth="1"/>
    <col min="8963" max="8963" width="9.7109375" style="145" customWidth="1"/>
    <col min="8964" max="8964" width="9.85546875" style="145" customWidth="1"/>
    <col min="8965" max="8966" width="10.140625" style="145" customWidth="1"/>
    <col min="8967" max="8967" width="10.42578125" style="145" customWidth="1"/>
    <col min="8968" max="8968" width="9.140625" style="145"/>
    <col min="8969" max="8969" width="13" style="145" customWidth="1"/>
    <col min="8970" max="9217" width="9.140625" style="145"/>
    <col min="9218" max="9218" width="37" style="145" customWidth="1"/>
    <col min="9219" max="9219" width="9.7109375" style="145" customWidth="1"/>
    <col min="9220" max="9220" width="9.85546875" style="145" customWidth="1"/>
    <col min="9221" max="9222" width="10.140625" style="145" customWidth="1"/>
    <col min="9223" max="9223" width="10.42578125" style="145" customWidth="1"/>
    <col min="9224" max="9224" width="9.140625" style="145"/>
    <col min="9225" max="9225" width="13" style="145" customWidth="1"/>
    <col min="9226" max="9473" width="9.140625" style="145"/>
    <col min="9474" max="9474" width="37" style="145" customWidth="1"/>
    <col min="9475" max="9475" width="9.7109375" style="145" customWidth="1"/>
    <col min="9476" max="9476" width="9.85546875" style="145" customWidth="1"/>
    <col min="9477" max="9478" width="10.140625" style="145" customWidth="1"/>
    <col min="9479" max="9479" width="10.42578125" style="145" customWidth="1"/>
    <col min="9480" max="9480" width="9.140625" style="145"/>
    <col min="9481" max="9481" width="13" style="145" customWidth="1"/>
    <col min="9482" max="9729" width="9.140625" style="145"/>
    <col min="9730" max="9730" width="37" style="145" customWidth="1"/>
    <col min="9731" max="9731" width="9.7109375" style="145" customWidth="1"/>
    <col min="9732" max="9732" width="9.85546875" style="145" customWidth="1"/>
    <col min="9733" max="9734" width="10.140625" style="145" customWidth="1"/>
    <col min="9735" max="9735" width="10.42578125" style="145" customWidth="1"/>
    <col min="9736" max="9736" width="9.140625" style="145"/>
    <col min="9737" max="9737" width="13" style="145" customWidth="1"/>
    <col min="9738" max="9985" width="9.140625" style="145"/>
    <col min="9986" max="9986" width="37" style="145" customWidth="1"/>
    <col min="9987" max="9987" width="9.7109375" style="145" customWidth="1"/>
    <col min="9988" max="9988" width="9.85546875" style="145" customWidth="1"/>
    <col min="9989" max="9990" width="10.140625" style="145" customWidth="1"/>
    <col min="9991" max="9991" width="10.42578125" style="145" customWidth="1"/>
    <col min="9992" max="9992" width="9.140625" style="145"/>
    <col min="9993" max="9993" width="13" style="145" customWidth="1"/>
    <col min="9994" max="10241" width="9.140625" style="145"/>
    <col min="10242" max="10242" width="37" style="145" customWidth="1"/>
    <col min="10243" max="10243" width="9.7109375" style="145" customWidth="1"/>
    <col min="10244" max="10244" width="9.85546875" style="145" customWidth="1"/>
    <col min="10245" max="10246" width="10.140625" style="145" customWidth="1"/>
    <col min="10247" max="10247" width="10.42578125" style="145" customWidth="1"/>
    <col min="10248" max="10248" width="9.140625" style="145"/>
    <col min="10249" max="10249" width="13" style="145" customWidth="1"/>
    <col min="10250" max="10497" width="9.140625" style="145"/>
    <col min="10498" max="10498" width="37" style="145" customWidth="1"/>
    <col min="10499" max="10499" width="9.7109375" style="145" customWidth="1"/>
    <col min="10500" max="10500" width="9.85546875" style="145" customWidth="1"/>
    <col min="10501" max="10502" width="10.140625" style="145" customWidth="1"/>
    <col min="10503" max="10503" width="10.42578125" style="145" customWidth="1"/>
    <col min="10504" max="10504" width="9.140625" style="145"/>
    <col min="10505" max="10505" width="13" style="145" customWidth="1"/>
    <col min="10506" max="10753" width="9.140625" style="145"/>
    <col min="10754" max="10754" width="37" style="145" customWidth="1"/>
    <col min="10755" max="10755" width="9.7109375" style="145" customWidth="1"/>
    <col min="10756" max="10756" width="9.85546875" style="145" customWidth="1"/>
    <col min="10757" max="10758" width="10.140625" style="145" customWidth="1"/>
    <col min="10759" max="10759" width="10.42578125" style="145" customWidth="1"/>
    <col min="10760" max="10760" width="9.140625" style="145"/>
    <col min="10761" max="10761" width="13" style="145" customWidth="1"/>
    <col min="10762" max="11009" width="9.140625" style="145"/>
    <col min="11010" max="11010" width="37" style="145" customWidth="1"/>
    <col min="11011" max="11011" width="9.7109375" style="145" customWidth="1"/>
    <col min="11012" max="11012" width="9.85546875" style="145" customWidth="1"/>
    <col min="11013" max="11014" width="10.140625" style="145" customWidth="1"/>
    <col min="11015" max="11015" width="10.42578125" style="145" customWidth="1"/>
    <col min="11016" max="11016" width="9.140625" style="145"/>
    <col min="11017" max="11017" width="13" style="145" customWidth="1"/>
    <col min="11018" max="11265" width="9.140625" style="145"/>
    <col min="11266" max="11266" width="37" style="145" customWidth="1"/>
    <col min="11267" max="11267" width="9.7109375" style="145" customWidth="1"/>
    <col min="11268" max="11268" width="9.85546875" style="145" customWidth="1"/>
    <col min="11269" max="11270" width="10.140625" style="145" customWidth="1"/>
    <col min="11271" max="11271" width="10.42578125" style="145" customWidth="1"/>
    <col min="11272" max="11272" width="9.140625" style="145"/>
    <col min="11273" max="11273" width="13" style="145" customWidth="1"/>
    <col min="11274" max="11521" width="9.140625" style="145"/>
    <col min="11522" max="11522" width="37" style="145" customWidth="1"/>
    <col min="11523" max="11523" width="9.7109375" style="145" customWidth="1"/>
    <col min="11524" max="11524" width="9.85546875" style="145" customWidth="1"/>
    <col min="11525" max="11526" width="10.140625" style="145" customWidth="1"/>
    <col min="11527" max="11527" width="10.42578125" style="145" customWidth="1"/>
    <col min="11528" max="11528" width="9.140625" style="145"/>
    <col min="11529" max="11529" width="13" style="145" customWidth="1"/>
    <col min="11530" max="11777" width="9.140625" style="145"/>
    <col min="11778" max="11778" width="37" style="145" customWidth="1"/>
    <col min="11779" max="11779" width="9.7109375" style="145" customWidth="1"/>
    <col min="11780" max="11780" width="9.85546875" style="145" customWidth="1"/>
    <col min="11781" max="11782" width="10.140625" style="145" customWidth="1"/>
    <col min="11783" max="11783" width="10.42578125" style="145" customWidth="1"/>
    <col min="11784" max="11784" width="9.140625" style="145"/>
    <col min="11785" max="11785" width="13" style="145" customWidth="1"/>
    <col min="11786" max="12033" width="9.140625" style="145"/>
    <col min="12034" max="12034" width="37" style="145" customWidth="1"/>
    <col min="12035" max="12035" width="9.7109375" style="145" customWidth="1"/>
    <col min="12036" max="12036" width="9.85546875" style="145" customWidth="1"/>
    <col min="12037" max="12038" width="10.140625" style="145" customWidth="1"/>
    <col min="12039" max="12039" width="10.42578125" style="145" customWidth="1"/>
    <col min="12040" max="12040" width="9.140625" style="145"/>
    <col min="12041" max="12041" width="13" style="145" customWidth="1"/>
    <col min="12042" max="12289" width="9.140625" style="145"/>
    <col min="12290" max="12290" width="37" style="145" customWidth="1"/>
    <col min="12291" max="12291" width="9.7109375" style="145" customWidth="1"/>
    <col min="12292" max="12292" width="9.85546875" style="145" customWidth="1"/>
    <col min="12293" max="12294" width="10.140625" style="145" customWidth="1"/>
    <col min="12295" max="12295" width="10.42578125" style="145" customWidth="1"/>
    <col min="12296" max="12296" width="9.140625" style="145"/>
    <col min="12297" max="12297" width="13" style="145" customWidth="1"/>
    <col min="12298" max="12545" width="9.140625" style="145"/>
    <col min="12546" max="12546" width="37" style="145" customWidth="1"/>
    <col min="12547" max="12547" width="9.7109375" style="145" customWidth="1"/>
    <col min="12548" max="12548" width="9.85546875" style="145" customWidth="1"/>
    <col min="12549" max="12550" width="10.140625" style="145" customWidth="1"/>
    <col min="12551" max="12551" width="10.42578125" style="145" customWidth="1"/>
    <col min="12552" max="12552" width="9.140625" style="145"/>
    <col min="12553" max="12553" width="13" style="145" customWidth="1"/>
    <col min="12554" max="12801" width="9.140625" style="145"/>
    <col min="12802" max="12802" width="37" style="145" customWidth="1"/>
    <col min="12803" max="12803" width="9.7109375" style="145" customWidth="1"/>
    <col min="12804" max="12804" width="9.85546875" style="145" customWidth="1"/>
    <col min="12805" max="12806" width="10.140625" style="145" customWidth="1"/>
    <col min="12807" max="12807" width="10.42578125" style="145" customWidth="1"/>
    <col min="12808" max="12808" width="9.140625" style="145"/>
    <col min="12809" max="12809" width="13" style="145" customWidth="1"/>
    <col min="12810" max="13057" width="9.140625" style="145"/>
    <col min="13058" max="13058" width="37" style="145" customWidth="1"/>
    <col min="13059" max="13059" width="9.7109375" style="145" customWidth="1"/>
    <col min="13060" max="13060" width="9.85546875" style="145" customWidth="1"/>
    <col min="13061" max="13062" width="10.140625" style="145" customWidth="1"/>
    <col min="13063" max="13063" width="10.42578125" style="145" customWidth="1"/>
    <col min="13064" max="13064" width="9.140625" style="145"/>
    <col min="13065" max="13065" width="13" style="145" customWidth="1"/>
    <col min="13066" max="13313" width="9.140625" style="145"/>
    <col min="13314" max="13314" width="37" style="145" customWidth="1"/>
    <col min="13315" max="13315" width="9.7109375" style="145" customWidth="1"/>
    <col min="13316" max="13316" width="9.85546875" style="145" customWidth="1"/>
    <col min="13317" max="13318" width="10.140625" style="145" customWidth="1"/>
    <col min="13319" max="13319" width="10.42578125" style="145" customWidth="1"/>
    <col min="13320" max="13320" width="9.140625" style="145"/>
    <col min="13321" max="13321" width="13" style="145" customWidth="1"/>
    <col min="13322" max="13569" width="9.140625" style="145"/>
    <col min="13570" max="13570" width="37" style="145" customWidth="1"/>
    <col min="13571" max="13571" width="9.7109375" style="145" customWidth="1"/>
    <col min="13572" max="13572" width="9.85546875" style="145" customWidth="1"/>
    <col min="13573" max="13574" width="10.140625" style="145" customWidth="1"/>
    <col min="13575" max="13575" width="10.42578125" style="145" customWidth="1"/>
    <col min="13576" max="13576" width="9.140625" style="145"/>
    <col min="13577" max="13577" width="13" style="145" customWidth="1"/>
    <col min="13578" max="13825" width="9.140625" style="145"/>
    <col min="13826" max="13826" width="37" style="145" customWidth="1"/>
    <col min="13827" max="13827" width="9.7109375" style="145" customWidth="1"/>
    <col min="13828" max="13828" width="9.85546875" style="145" customWidth="1"/>
    <col min="13829" max="13830" width="10.140625" style="145" customWidth="1"/>
    <col min="13831" max="13831" width="10.42578125" style="145" customWidth="1"/>
    <col min="13832" max="13832" width="9.140625" style="145"/>
    <col min="13833" max="13833" width="13" style="145" customWidth="1"/>
    <col min="13834" max="14081" width="9.140625" style="145"/>
    <col min="14082" max="14082" width="37" style="145" customWidth="1"/>
    <col min="14083" max="14083" width="9.7109375" style="145" customWidth="1"/>
    <col min="14084" max="14084" width="9.85546875" style="145" customWidth="1"/>
    <col min="14085" max="14086" width="10.140625" style="145" customWidth="1"/>
    <col min="14087" max="14087" width="10.42578125" style="145" customWidth="1"/>
    <col min="14088" max="14088" width="9.140625" style="145"/>
    <col min="14089" max="14089" width="13" style="145" customWidth="1"/>
    <col min="14090" max="14337" width="9.140625" style="145"/>
    <col min="14338" max="14338" width="37" style="145" customWidth="1"/>
    <col min="14339" max="14339" width="9.7109375" style="145" customWidth="1"/>
    <col min="14340" max="14340" width="9.85546875" style="145" customWidth="1"/>
    <col min="14341" max="14342" width="10.140625" style="145" customWidth="1"/>
    <col min="14343" max="14343" width="10.42578125" style="145" customWidth="1"/>
    <col min="14344" max="14344" width="9.140625" style="145"/>
    <col min="14345" max="14345" width="13" style="145" customWidth="1"/>
    <col min="14346" max="14593" width="9.140625" style="145"/>
    <col min="14594" max="14594" width="37" style="145" customWidth="1"/>
    <col min="14595" max="14595" width="9.7109375" style="145" customWidth="1"/>
    <col min="14596" max="14596" width="9.85546875" style="145" customWidth="1"/>
    <col min="14597" max="14598" width="10.140625" style="145" customWidth="1"/>
    <col min="14599" max="14599" width="10.42578125" style="145" customWidth="1"/>
    <col min="14600" max="14600" width="9.140625" style="145"/>
    <col min="14601" max="14601" width="13" style="145" customWidth="1"/>
    <col min="14602" max="14849" width="9.140625" style="145"/>
    <col min="14850" max="14850" width="37" style="145" customWidth="1"/>
    <col min="14851" max="14851" width="9.7109375" style="145" customWidth="1"/>
    <col min="14852" max="14852" width="9.85546875" style="145" customWidth="1"/>
    <col min="14853" max="14854" width="10.140625" style="145" customWidth="1"/>
    <col min="14855" max="14855" width="10.42578125" style="145" customWidth="1"/>
    <col min="14856" max="14856" width="9.140625" style="145"/>
    <col min="14857" max="14857" width="13" style="145" customWidth="1"/>
    <col min="14858" max="15105" width="9.140625" style="145"/>
    <col min="15106" max="15106" width="37" style="145" customWidth="1"/>
    <col min="15107" max="15107" width="9.7109375" style="145" customWidth="1"/>
    <col min="15108" max="15108" width="9.85546875" style="145" customWidth="1"/>
    <col min="15109" max="15110" width="10.140625" style="145" customWidth="1"/>
    <col min="15111" max="15111" width="10.42578125" style="145" customWidth="1"/>
    <col min="15112" max="15112" width="9.140625" style="145"/>
    <col min="15113" max="15113" width="13" style="145" customWidth="1"/>
    <col min="15114" max="15361" width="9.140625" style="145"/>
    <col min="15362" max="15362" width="37" style="145" customWidth="1"/>
    <col min="15363" max="15363" width="9.7109375" style="145" customWidth="1"/>
    <col min="15364" max="15364" width="9.85546875" style="145" customWidth="1"/>
    <col min="15365" max="15366" width="10.140625" style="145" customWidth="1"/>
    <col min="15367" max="15367" width="10.42578125" style="145" customWidth="1"/>
    <col min="15368" max="15368" width="9.140625" style="145"/>
    <col min="15369" max="15369" width="13" style="145" customWidth="1"/>
    <col min="15370" max="15617" width="9.140625" style="145"/>
    <col min="15618" max="15618" width="37" style="145" customWidth="1"/>
    <col min="15619" max="15619" width="9.7109375" style="145" customWidth="1"/>
    <col min="15620" max="15620" width="9.85546875" style="145" customWidth="1"/>
    <col min="15621" max="15622" width="10.140625" style="145" customWidth="1"/>
    <col min="15623" max="15623" width="10.42578125" style="145" customWidth="1"/>
    <col min="15624" max="15624" width="9.140625" style="145"/>
    <col min="15625" max="15625" width="13" style="145" customWidth="1"/>
    <col min="15626" max="15873" width="9.140625" style="145"/>
    <col min="15874" max="15874" width="37" style="145" customWidth="1"/>
    <col min="15875" max="15875" width="9.7109375" style="145" customWidth="1"/>
    <col min="15876" max="15876" width="9.85546875" style="145" customWidth="1"/>
    <col min="15877" max="15878" width="10.140625" style="145" customWidth="1"/>
    <col min="15879" max="15879" width="10.42578125" style="145" customWidth="1"/>
    <col min="15880" max="15880" width="9.140625" style="145"/>
    <col min="15881" max="15881" width="13" style="145" customWidth="1"/>
    <col min="15882" max="16129" width="9.140625" style="145"/>
    <col min="16130" max="16130" width="37" style="145" customWidth="1"/>
    <col min="16131" max="16131" width="9.7109375" style="145" customWidth="1"/>
    <col min="16132" max="16132" width="9.85546875" style="145" customWidth="1"/>
    <col min="16133" max="16134" width="10.140625" style="145" customWidth="1"/>
    <col min="16135" max="16135" width="10.42578125" style="145" customWidth="1"/>
    <col min="16136" max="16136" width="9.140625" style="145"/>
    <col min="16137" max="16137" width="13" style="145" customWidth="1"/>
    <col min="16138" max="16384" width="9.140625" style="145"/>
  </cols>
  <sheetData>
    <row r="2" spans="1:9">
      <c r="A2" s="70" t="s">
        <v>0</v>
      </c>
      <c r="B2" s="94" t="s">
        <v>1120</v>
      </c>
    </row>
    <row r="3" spans="1:9">
      <c r="B3" s="146"/>
    </row>
    <row r="4" spans="1:9" s="147" customFormat="1">
      <c r="B4" s="148"/>
      <c r="C4" s="915" t="s">
        <v>143</v>
      </c>
      <c r="D4" s="916"/>
      <c r="E4" s="916"/>
      <c r="F4" s="916"/>
      <c r="G4" s="917"/>
      <c r="H4" s="918" t="s">
        <v>144</v>
      </c>
      <c r="I4" s="918"/>
    </row>
    <row r="5" spans="1:9" s="149" customFormat="1">
      <c r="B5" s="150" t="s">
        <v>145</v>
      </c>
      <c r="C5" s="151">
        <v>39814</v>
      </c>
      <c r="D5" s="151">
        <v>40179</v>
      </c>
      <c r="E5" s="151">
        <v>40544</v>
      </c>
      <c r="F5" s="152" t="s">
        <v>146</v>
      </c>
      <c r="G5" s="152" t="s">
        <v>147</v>
      </c>
      <c r="H5" s="153" t="s">
        <v>148</v>
      </c>
      <c r="I5" s="154">
        <v>41183</v>
      </c>
    </row>
    <row r="6" spans="1:9" ht="11.25" customHeight="1">
      <c r="B6" s="155" t="s">
        <v>914</v>
      </c>
      <c r="C6" s="155"/>
      <c r="D6" s="155"/>
      <c r="E6" s="155"/>
      <c r="F6" s="156"/>
      <c r="G6" s="156"/>
      <c r="H6" s="156"/>
      <c r="I6" s="156"/>
    </row>
    <row r="7" spans="1:9" ht="11.25" customHeight="1">
      <c r="B7" s="148" t="s">
        <v>1238</v>
      </c>
      <c r="C7" s="157">
        <v>84.4</v>
      </c>
      <c r="D7" s="157">
        <v>85.78</v>
      </c>
      <c r="E7" s="157">
        <v>82.9650863034054</v>
      </c>
      <c r="F7" s="158">
        <v>81.087621410661853</v>
      </c>
      <c r="G7" s="158">
        <v>78.168165845624031</v>
      </c>
      <c r="H7" s="158">
        <v>23.534061060113508</v>
      </c>
      <c r="I7" s="158">
        <v>24.590178940558239</v>
      </c>
    </row>
    <row r="8" spans="1:9" ht="11.25" customHeight="1">
      <c r="B8" s="148" t="s">
        <v>1239</v>
      </c>
      <c r="C8" s="157">
        <v>66.459999999999994</v>
      </c>
      <c r="D8" s="157">
        <v>60.21</v>
      </c>
      <c r="E8" s="157">
        <v>57.2964384995892</v>
      </c>
      <c r="F8" s="158">
        <v>52.9030170952445</v>
      </c>
      <c r="G8" s="158">
        <v>48.281356960643407</v>
      </c>
      <c r="H8" s="158">
        <v>28.847432368106183</v>
      </c>
      <c r="I8" s="158">
        <v>29.419343278717047</v>
      </c>
    </row>
    <row r="9" spans="1:9" ht="10.5" customHeight="1">
      <c r="B9" s="148" t="s">
        <v>1240</v>
      </c>
      <c r="C9" s="157">
        <v>73.05</v>
      </c>
      <c r="D9" s="157">
        <v>54.74</v>
      </c>
      <c r="E9" s="157">
        <v>43.932459588203699</v>
      </c>
      <c r="F9" s="158">
        <v>40.285938604781947</v>
      </c>
      <c r="G9" s="158">
        <v>37.145427340242769</v>
      </c>
      <c r="H9" s="158">
        <v>20.422352075861568</v>
      </c>
      <c r="I9" s="158">
        <v>23.223882978628303</v>
      </c>
    </row>
    <row r="10" spans="1:9">
      <c r="B10" s="148" t="s">
        <v>1241</v>
      </c>
      <c r="C10" s="157">
        <v>63.14</v>
      </c>
      <c r="D10" s="157">
        <v>61.28</v>
      </c>
      <c r="E10" s="157">
        <v>66.112977118789203</v>
      </c>
      <c r="F10" s="158">
        <v>62.613182092534892</v>
      </c>
      <c r="G10" s="158">
        <v>59.47245140030747</v>
      </c>
      <c r="H10" s="158">
        <v>32.097103666714702</v>
      </c>
      <c r="I10" s="158">
        <v>32.293335077050095</v>
      </c>
    </row>
    <row r="11" spans="1:9" ht="10.5" customHeight="1">
      <c r="B11" s="159" t="s">
        <v>1242</v>
      </c>
      <c r="C11" s="157">
        <v>63.96</v>
      </c>
      <c r="D11" s="157">
        <v>60.47</v>
      </c>
      <c r="E11" s="157">
        <v>62.6826719570712</v>
      </c>
      <c r="F11" s="158">
        <v>59.796318841347031</v>
      </c>
      <c r="G11" s="158">
        <v>56.876619044053911</v>
      </c>
      <c r="H11" s="158">
        <v>30.191265016635725</v>
      </c>
      <c r="I11" s="158">
        <v>30.98051899005916</v>
      </c>
    </row>
    <row r="12" spans="1:9" ht="11.25" customHeight="1">
      <c r="B12" s="148" t="s">
        <v>1243</v>
      </c>
      <c r="C12" s="160">
        <v>87.85</v>
      </c>
      <c r="D12" s="160">
        <v>91.45</v>
      </c>
      <c r="E12" s="157">
        <v>86.612974861304806</v>
      </c>
      <c r="F12" s="158">
        <v>87.879315730306502</v>
      </c>
      <c r="G12" s="158">
        <v>86.444877958436479</v>
      </c>
      <c r="H12" s="158">
        <v>15.062121282509466</v>
      </c>
      <c r="I12" s="158">
        <v>14.323820495022757</v>
      </c>
    </row>
    <row r="13" spans="1:9" ht="12" customHeight="1">
      <c r="B13" s="148" t="s">
        <v>1244</v>
      </c>
      <c r="C13" s="160">
        <v>79.180000000000007</v>
      </c>
      <c r="D13" s="160">
        <v>80.150000000000006</v>
      </c>
      <c r="E13" s="157">
        <v>73.525565038927297</v>
      </c>
      <c r="F13" s="158">
        <v>69.494351391801573</v>
      </c>
      <c r="G13" s="158">
        <v>66.168748572073952</v>
      </c>
      <c r="H13" s="158">
        <v>23.564903383647142</v>
      </c>
      <c r="I13" s="158">
        <v>25.411366230520049</v>
      </c>
    </row>
    <row r="14" spans="1:9">
      <c r="B14" s="161" t="s">
        <v>149</v>
      </c>
      <c r="C14" s="158">
        <v>74.03</v>
      </c>
      <c r="D14" s="158">
        <v>73.88</v>
      </c>
      <c r="E14" s="158">
        <v>71.83</v>
      </c>
      <c r="F14" s="158">
        <v>65.303027144101705</v>
      </c>
      <c r="G14" s="158">
        <v>60.805076370767502</v>
      </c>
      <c r="H14" s="162" t="s">
        <v>150</v>
      </c>
      <c r="I14" s="162" t="s">
        <v>150</v>
      </c>
    </row>
    <row r="15" spans="1:9" ht="18" customHeight="1">
      <c r="B15" s="159" t="s">
        <v>151</v>
      </c>
      <c r="C15" s="163"/>
      <c r="D15" s="163"/>
      <c r="E15" s="163"/>
      <c r="F15" s="163"/>
      <c r="G15" s="163"/>
      <c r="H15" s="163">
        <v>30.757820865688672</v>
      </c>
      <c r="I15" s="163">
        <v>32.349878303800352</v>
      </c>
    </row>
    <row r="16" spans="1:9" ht="26.25" customHeight="1">
      <c r="B16" s="164" t="s">
        <v>152</v>
      </c>
      <c r="C16" s="160"/>
      <c r="D16" s="165"/>
      <c r="E16" s="160"/>
      <c r="F16" s="158"/>
      <c r="G16" s="158"/>
      <c r="H16" s="158"/>
      <c r="I16" s="158"/>
    </row>
    <row r="17" spans="2:9" s="149" customFormat="1" ht="10.5" customHeight="1">
      <c r="B17" s="148" t="s">
        <v>1245</v>
      </c>
      <c r="C17" s="160">
        <v>57.16</v>
      </c>
      <c r="D17" s="160">
        <v>55.59</v>
      </c>
      <c r="E17" s="166">
        <v>57.648599182468217</v>
      </c>
      <c r="F17" s="167">
        <v>59.925357280938954</v>
      </c>
      <c r="G17" s="167">
        <v>59.9868710139447</v>
      </c>
      <c r="H17" s="167">
        <v>28.672189713444656</v>
      </c>
      <c r="I17" s="167">
        <v>25.610734528625191</v>
      </c>
    </row>
    <row r="18" spans="2:9" ht="12" customHeight="1">
      <c r="B18" s="148" t="s">
        <v>1246</v>
      </c>
      <c r="C18" s="160">
        <v>83.04</v>
      </c>
      <c r="D18" s="160">
        <v>85.97</v>
      </c>
      <c r="E18" s="166">
        <v>86.990808947212827</v>
      </c>
      <c r="F18" s="167">
        <v>86.241012807730783</v>
      </c>
      <c r="G18" s="167">
        <v>85.986223492219636</v>
      </c>
      <c r="H18" s="167">
        <v>6.6421857261310588</v>
      </c>
      <c r="I18" s="167">
        <v>6.5240275520228099</v>
      </c>
    </row>
    <row r="19" spans="2:9">
      <c r="B19" s="168" t="s">
        <v>153</v>
      </c>
      <c r="C19" s="169"/>
      <c r="D19" s="170"/>
      <c r="E19" s="169"/>
      <c r="F19" s="171"/>
      <c r="G19" s="171"/>
      <c r="H19" s="171"/>
      <c r="I19" s="171"/>
    </row>
    <row r="20" spans="2:9">
      <c r="B20" s="148" t="s">
        <v>1247</v>
      </c>
      <c r="C20" s="160">
        <v>78.12</v>
      </c>
      <c r="D20" s="160">
        <v>76.010000000000005</v>
      </c>
      <c r="E20" s="160">
        <v>76.73</v>
      </c>
      <c r="F20" s="158">
        <v>80.990848658124719</v>
      </c>
      <c r="G20" s="158">
        <v>81.012562656240419</v>
      </c>
      <c r="H20" s="162" t="s">
        <v>150</v>
      </c>
      <c r="I20" s="162" t="s">
        <v>150</v>
      </c>
    </row>
    <row r="21" spans="2:9">
      <c r="B21" s="103" t="s">
        <v>77</v>
      </c>
    </row>
    <row r="23" spans="2:9">
      <c r="B23" s="731" t="s">
        <v>10</v>
      </c>
    </row>
  </sheetData>
  <mergeCells count="2">
    <mergeCell ref="C4:G4"/>
    <mergeCell ref="H4:I4"/>
  </mergeCells>
  <hyperlinks>
    <hyperlink ref="B23" location="Содержание!B28" display="к содержанию"/>
  </hyperlinks>
  <pageMargins left="0" right="0" top="0" bottom="0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B13" sqref="B13"/>
    </sheetView>
  </sheetViews>
  <sheetFormatPr defaultRowHeight="15"/>
  <cols>
    <col min="1" max="1" width="9.140625" style="34"/>
    <col min="2" max="2" width="23.28515625" style="34" customWidth="1"/>
    <col min="3" max="3" width="12.28515625" style="34" customWidth="1"/>
    <col min="4" max="4" width="12.42578125" style="34" customWidth="1"/>
    <col min="5" max="5" width="12" style="34" customWidth="1"/>
    <col min="6" max="6" width="11.85546875" style="34" customWidth="1"/>
    <col min="7" max="7" width="12.140625" style="34" customWidth="1"/>
    <col min="8" max="8" width="13" style="34" customWidth="1"/>
    <col min="9" max="9" width="12.140625" style="34" customWidth="1"/>
    <col min="10" max="10" width="12.42578125" style="34" customWidth="1"/>
    <col min="11" max="16384" width="9.140625" style="34"/>
  </cols>
  <sheetData>
    <row r="2" spans="1:10">
      <c r="A2" s="70" t="s">
        <v>0</v>
      </c>
      <c r="B2" s="2" t="s">
        <v>531</v>
      </c>
    </row>
    <row r="4" spans="1:10" ht="24.75" customHeight="1">
      <c r="B4" s="680"/>
      <c r="C4" s="919" t="s">
        <v>532</v>
      </c>
      <c r="D4" s="920"/>
      <c r="E4" s="919" t="s">
        <v>533</v>
      </c>
      <c r="F4" s="920"/>
      <c r="G4" s="919" t="s">
        <v>534</v>
      </c>
      <c r="H4" s="920"/>
      <c r="I4" s="919" t="s">
        <v>535</v>
      </c>
      <c r="J4" s="920"/>
    </row>
    <row r="5" spans="1:10" ht="25.5">
      <c r="B5" s="921" t="s">
        <v>536</v>
      </c>
      <c r="C5" s="921" t="s">
        <v>537</v>
      </c>
      <c r="D5" s="767" t="s">
        <v>538</v>
      </c>
      <c r="E5" s="921" t="s">
        <v>537</v>
      </c>
      <c r="F5" s="767" t="s">
        <v>538</v>
      </c>
      <c r="G5" s="921" t="s">
        <v>537</v>
      </c>
      <c r="H5" s="767" t="s">
        <v>538</v>
      </c>
      <c r="I5" s="921" t="s">
        <v>537</v>
      </c>
      <c r="J5" s="767" t="s">
        <v>538</v>
      </c>
    </row>
    <row r="6" spans="1:10" ht="25.5">
      <c r="B6" s="922"/>
      <c r="C6" s="922"/>
      <c r="D6" s="767" t="s">
        <v>539</v>
      </c>
      <c r="E6" s="922"/>
      <c r="F6" s="767" t="s">
        <v>539</v>
      </c>
      <c r="G6" s="922"/>
      <c r="H6" s="767" t="s">
        <v>539</v>
      </c>
      <c r="I6" s="922"/>
      <c r="J6" s="767" t="s">
        <v>539</v>
      </c>
    </row>
    <row r="7" spans="1:10">
      <c r="B7" s="431" t="s">
        <v>540</v>
      </c>
      <c r="C7" s="766" t="s">
        <v>541</v>
      </c>
      <c r="D7" s="766" t="s">
        <v>542</v>
      </c>
      <c r="E7" s="766" t="s">
        <v>543</v>
      </c>
      <c r="F7" s="766" t="s">
        <v>544</v>
      </c>
      <c r="G7" s="766" t="s">
        <v>545</v>
      </c>
      <c r="H7" s="766" t="s">
        <v>546</v>
      </c>
      <c r="I7" s="766" t="s">
        <v>547</v>
      </c>
      <c r="J7" s="766" t="s">
        <v>548</v>
      </c>
    </row>
    <row r="8" spans="1:10">
      <c r="B8" s="431" t="s">
        <v>549</v>
      </c>
      <c r="C8" s="766" t="s">
        <v>550</v>
      </c>
      <c r="D8" s="766">
        <v>0</v>
      </c>
      <c r="E8" s="432">
        <v>-0.59299999999999997</v>
      </c>
      <c r="F8" s="766" t="s">
        <v>551</v>
      </c>
      <c r="G8" s="766" t="s">
        <v>552</v>
      </c>
      <c r="H8" s="766" t="s">
        <v>551</v>
      </c>
      <c r="I8" s="766" t="s">
        <v>553</v>
      </c>
      <c r="J8" s="766" t="s">
        <v>554</v>
      </c>
    </row>
    <row r="9" spans="1:10">
      <c r="B9" s="431" t="s">
        <v>915</v>
      </c>
      <c r="C9" s="766" t="s">
        <v>555</v>
      </c>
      <c r="D9" s="766">
        <v>0</v>
      </c>
      <c r="E9" s="766" t="s">
        <v>556</v>
      </c>
      <c r="F9" s="766" t="s">
        <v>551</v>
      </c>
      <c r="G9" s="766" t="s">
        <v>557</v>
      </c>
      <c r="H9" s="766" t="s">
        <v>551</v>
      </c>
      <c r="I9" s="766" t="s">
        <v>558</v>
      </c>
      <c r="J9" s="766" t="s">
        <v>559</v>
      </c>
    </row>
    <row r="10" spans="1:10">
      <c r="B10" s="431" t="s">
        <v>560</v>
      </c>
      <c r="C10" s="766" t="s">
        <v>561</v>
      </c>
      <c r="D10" s="766" t="s">
        <v>562</v>
      </c>
      <c r="E10" s="766" t="s">
        <v>563</v>
      </c>
      <c r="F10" s="766">
        <v>0</v>
      </c>
      <c r="G10" s="766" t="s">
        <v>564</v>
      </c>
      <c r="H10" s="766" t="s">
        <v>551</v>
      </c>
      <c r="I10" s="766" t="s">
        <v>565</v>
      </c>
      <c r="J10" s="766" t="s">
        <v>559</v>
      </c>
    </row>
    <row r="11" spans="1:10">
      <c r="B11" s="430" t="s">
        <v>77</v>
      </c>
      <c r="C11" s="430"/>
      <c r="D11" s="430"/>
      <c r="E11" s="430"/>
      <c r="F11" s="430"/>
      <c r="G11" s="430"/>
      <c r="H11" s="430"/>
      <c r="I11" s="430"/>
      <c r="J11" s="430"/>
    </row>
    <row r="12" spans="1:10">
      <c r="B12" s="429"/>
      <c r="C12" s="429"/>
      <c r="D12" s="429"/>
      <c r="E12" s="429"/>
      <c r="F12" s="429"/>
      <c r="G12" s="429"/>
      <c r="H12" s="429"/>
      <c r="I12" s="429"/>
      <c r="J12" s="429"/>
    </row>
    <row r="13" spans="1:10">
      <c r="B13" s="731" t="s">
        <v>10</v>
      </c>
    </row>
  </sheetData>
  <mergeCells count="9">
    <mergeCell ref="C4:D4"/>
    <mergeCell ref="E4:F4"/>
    <mergeCell ref="G4:H4"/>
    <mergeCell ref="I4:J4"/>
    <mergeCell ref="B5:B6"/>
    <mergeCell ref="C5:C6"/>
    <mergeCell ref="E5:E6"/>
    <mergeCell ref="G5:G6"/>
    <mergeCell ref="I5:I6"/>
  </mergeCells>
  <hyperlinks>
    <hyperlink ref="B13" location="Содержание!B29" display="к содержанию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B27" sqref="B27"/>
    </sheetView>
  </sheetViews>
  <sheetFormatPr defaultRowHeight="12.75"/>
  <cols>
    <col min="1" max="1" width="8.7109375" style="83" customWidth="1"/>
    <col min="2" max="2" width="34.5703125" style="83" customWidth="1"/>
    <col min="3" max="3" width="10.140625" style="83" customWidth="1"/>
    <col min="4" max="4" width="9.140625" style="83"/>
    <col min="5" max="5" width="11" style="83" customWidth="1"/>
    <col min="6" max="256" width="9.140625" style="83"/>
    <col min="257" max="257" width="8.7109375" style="83" customWidth="1"/>
    <col min="258" max="258" width="34.5703125" style="83" customWidth="1"/>
    <col min="259" max="259" width="10.140625" style="83" customWidth="1"/>
    <col min="260" max="512" width="9.140625" style="83"/>
    <col min="513" max="513" width="8.7109375" style="83" customWidth="1"/>
    <col min="514" max="514" width="34.5703125" style="83" customWidth="1"/>
    <col min="515" max="515" width="10.140625" style="83" customWidth="1"/>
    <col min="516" max="768" width="9.140625" style="83"/>
    <col min="769" max="769" width="8.7109375" style="83" customWidth="1"/>
    <col min="770" max="770" width="34.5703125" style="83" customWidth="1"/>
    <col min="771" max="771" width="10.140625" style="83" customWidth="1"/>
    <col min="772" max="1024" width="9.140625" style="83"/>
    <col min="1025" max="1025" width="8.7109375" style="83" customWidth="1"/>
    <col min="1026" max="1026" width="34.5703125" style="83" customWidth="1"/>
    <col min="1027" max="1027" width="10.140625" style="83" customWidth="1"/>
    <col min="1028" max="1280" width="9.140625" style="83"/>
    <col min="1281" max="1281" width="8.7109375" style="83" customWidth="1"/>
    <col min="1282" max="1282" width="34.5703125" style="83" customWidth="1"/>
    <col min="1283" max="1283" width="10.140625" style="83" customWidth="1"/>
    <col min="1284" max="1536" width="9.140625" style="83"/>
    <col min="1537" max="1537" width="8.7109375" style="83" customWidth="1"/>
    <col min="1538" max="1538" width="34.5703125" style="83" customWidth="1"/>
    <col min="1539" max="1539" width="10.140625" style="83" customWidth="1"/>
    <col min="1540" max="1792" width="9.140625" style="83"/>
    <col min="1793" max="1793" width="8.7109375" style="83" customWidth="1"/>
    <col min="1794" max="1794" width="34.5703125" style="83" customWidth="1"/>
    <col min="1795" max="1795" width="10.140625" style="83" customWidth="1"/>
    <col min="1796" max="2048" width="9.140625" style="83"/>
    <col min="2049" max="2049" width="8.7109375" style="83" customWidth="1"/>
    <col min="2050" max="2050" width="34.5703125" style="83" customWidth="1"/>
    <col min="2051" max="2051" width="10.140625" style="83" customWidth="1"/>
    <col min="2052" max="2304" width="9.140625" style="83"/>
    <col min="2305" max="2305" width="8.7109375" style="83" customWidth="1"/>
    <col min="2306" max="2306" width="34.5703125" style="83" customWidth="1"/>
    <col min="2307" max="2307" width="10.140625" style="83" customWidth="1"/>
    <col min="2308" max="2560" width="9.140625" style="83"/>
    <col min="2561" max="2561" width="8.7109375" style="83" customWidth="1"/>
    <col min="2562" max="2562" width="34.5703125" style="83" customWidth="1"/>
    <col min="2563" max="2563" width="10.140625" style="83" customWidth="1"/>
    <col min="2564" max="2816" width="9.140625" style="83"/>
    <col min="2817" max="2817" width="8.7109375" style="83" customWidth="1"/>
    <col min="2818" max="2818" width="34.5703125" style="83" customWidth="1"/>
    <col min="2819" max="2819" width="10.140625" style="83" customWidth="1"/>
    <col min="2820" max="3072" width="9.140625" style="83"/>
    <col min="3073" max="3073" width="8.7109375" style="83" customWidth="1"/>
    <col min="3074" max="3074" width="34.5703125" style="83" customWidth="1"/>
    <col min="3075" max="3075" width="10.140625" style="83" customWidth="1"/>
    <col min="3076" max="3328" width="9.140625" style="83"/>
    <col min="3329" max="3329" width="8.7109375" style="83" customWidth="1"/>
    <col min="3330" max="3330" width="34.5703125" style="83" customWidth="1"/>
    <col min="3331" max="3331" width="10.140625" style="83" customWidth="1"/>
    <col min="3332" max="3584" width="9.140625" style="83"/>
    <col min="3585" max="3585" width="8.7109375" style="83" customWidth="1"/>
    <col min="3586" max="3586" width="34.5703125" style="83" customWidth="1"/>
    <col min="3587" max="3587" width="10.140625" style="83" customWidth="1"/>
    <col min="3588" max="3840" width="9.140625" style="83"/>
    <col min="3841" max="3841" width="8.7109375" style="83" customWidth="1"/>
    <col min="3842" max="3842" width="34.5703125" style="83" customWidth="1"/>
    <col min="3843" max="3843" width="10.140625" style="83" customWidth="1"/>
    <col min="3844" max="4096" width="9.140625" style="83"/>
    <col min="4097" max="4097" width="8.7109375" style="83" customWidth="1"/>
    <col min="4098" max="4098" width="34.5703125" style="83" customWidth="1"/>
    <col min="4099" max="4099" width="10.140625" style="83" customWidth="1"/>
    <col min="4100" max="4352" width="9.140625" style="83"/>
    <col min="4353" max="4353" width="8.7109375" style="83" customWidth="1"/>
    <col min="4354" max="4354" width="34.5703125" style="83" customWidth="1"/>
    <col min="4355" max="4355" width="10.140625" style="83" customWidth="1"/>
    <col min="4356" max="4608" width="9.140625" style="83"/>
    <col min="4609" max="4609" width="8.7109375" style="83" customWidth="1"/>
    <col min="4610" max="4610" width="34.5703125" style="83" customWidth="1"/>
    <col min="4611" max="4611" width="10.140625" style="83" customWidth="1"/>
    <col min="4612" max="4864" width="9.140625" style="83"/>
    <col min="4865" max="4865" width="8.7109375" style="83" customWidth="1"/>
    <col min="4866" max="4866" width="34.5703125" style="83" customWidth="1"/>
    <col min="4867" max="4867" width="10.140625" style="83" customWidth="1"/>
    <col min="4868" max="5120" width="9.140625" style="83"/>
    <col min="5121" max="5121" width="8.7109375" style="83" customWidth="1"/>
    <col min="5122" max="5122" width="34.5703125" style="83" customWidth="1"/>
    <col min="5123" max="5123" width="10.140625" style="83" customWidth="1"/>
    <col min="5124" max="5376" width="9.140625" style="83"/>
    <col min="5377" max="5377" width="8.7109375" style="83" customWidth="1"/>
    <col min="5378" max="5378" width="34.5703125" style="83" customWidth="1"/>
    <col min="5379" max="5379" width="10.140625" style="83" customWidth="1"/>
    <col min="5380" max="5632" width="9.140625" style="83"/>
    <col min="5633" max="5633" width="8.7109375" style="83" customWidth="1"/>
    <col min="5634" max="5634" width="34.5703125" style="83" customWidth="1"/>
    <col min="5635" max="5635" width="10.140625" style="83" customWidth="1"/>
    <col min="5636" max="5888" width="9.140625" style="83"/>
    <col min="5889" max="5889" width="8.7109375" style="83" customWidth="1"/>
    <col min="5890" max="5890" width="34.5703125" style="83" customWidth="1"/>
    <col min="5891" max="5891" width="10.140625" style="83" customWidth="1"/>
    <col min="5892" max="6144" width="9.140625" style="83"/>
    <col min="6145" max="6145" width="8.7109375" style="83" customWidth="1"/>
    <col min="6146" max="6146" width="34.5703125" style="83" customWidth="1"/>
    <col min="6147" max="6147" width="10.140625" style="83" customWidth="1"/>
    <col min="6148" max="6400" width="9.140625" style="83"/>
    <col min="6401" max="6401" width="8.7109375" style="83" customWidth="1"/>
    <col min="6402" max="6402" width="34.5703125" style="83" customWidth="1"/>
    <col min="6403" max="6403" width="10.140625" style="83" customWidth="1"/>
    <col min="6404" max="6656" width="9.140625" style="83"/>
    <col min="6657" max="6657" width="8.7109375" style="83" customWidth="1"/>
    <col min="6658" max="6658" width="34.5703125" style="83" customWidth="1"/>
    <col min="6659" max="6659" width="10.140625" style="83" customWidth="1"/>
    <col min="6660" max="6912" width="9.140625" style="83"/>
    <col min="6913" max="6913" width="8.7109375" style="83" customWidth="1"/>
    <col min="6914" max="6914" width="34.5703125" style="83" customWidth="1"/>
    <col min="6915" max="6915" width="10.140625" style="83" customWidth="1"/>
    <col min="6916" max="7168" width="9.140625" style="83"/>
    <col min="7169" max="7169" width="8.7109375" style="83" customWidth="1"/>
    <col min="7170" max="7170" width="34.5703125" style="83" customWidth="1"/>
    <col min="7171" max="7171" width="10.140625" style="83" customWidth="1"/>
    <col min="7172" max="7424" width="9.140625" style="83"/>
    <col min="7425" max="7425" width="8.7109375" style="83" customWidth="1"/>
    <col min="7426" max="7426" width="34.5703125" style="83" customWidth="1"/>
    <col min="7427" max="7427" width="10.140625" style="83" customWidth="1"/>
    <col min="7428" max="7680" width="9.140625" style="83"/>
    <col min="7681" max="7681" width="8.7109375" style="83" customWidth="1"/>
    <col min="7682" max="7682" width="34.5703125" style="83" customWidth="1"/>
    <col min="7683" max="7683" width="10.140625" style="83" customWidth="1"/>
    <col min="7684" max="7936" width="9.140625" style="83"/>
    <col min="7937" max="7937" width="8.7109375" style="83" customWidth="1"/>
    <col min="7938" max="7938" width="34.5703125" style="83" customWidth="1"/>
    <col min="7939" max="7939" width="10.140625" style="83" customWidth="1"/>
    <col min="7940" max="8192" width="9.140625" style="83"/>
    <col min="8193" max="8193" width="8.7109375" style="83" customWidth="1"/>
    <col min="8194" max="8194" width="34.5703125" style="83" customWidth="1"/>
    <col min="8195" max="8195" width="10.140625" style="83" customWidth="1"/>
    <col min="8196" max="8448" width="9.140625" style="83"/>
    <col min="8449" max="8449" width="8.7109375" style="83" customWidth="1"/>
    <col min="8450" max="8450" width="34.5703125" style="83" customWidth="1"/>
    <col min="8451" max="8451" width="10.140625" style="83" customWidth="1"/>
    <col min="8452" max="8704" width="9.140625" style="83"/>
    <col min="8705" max="8705" width="8.7109375" style="83" customWidth="1"/>
    <col min="8706" max="8706" width="34.5703125" style="83" customWidth="1"/>
    <col min="8707" max="8707" width="10.140625" style="83" customWidth="1"/>
    <col min="8708" max="8960" width="9.140625" style="83"/>
    <col min="8961" max="8961" width="8.7109375" style="83" customWidth="1"/>
    <col min="8962" max="8962" width="34.5703125" style="83" customWidth="1"/>
    <col min="8963" max="8963" width="10.140625" style="83" customWidth="1"/>
    <col min="8964" max="9216" width="9.140625" style="83"/>
    <col min="9217" max="9217" width="8.7109375" style="83" customWidth="1"/>
    <col min="9218" max="9218" width="34.5703125" style="83" customWidth="1"/>
    <col min="9219" max="9219" width="10.140625" style="83" customWidth="1"/>
    <col min="9220" max="9472" width="9.140625" style="83"/>
    <col min="9473" max="9473" width="8.7109375" style="83" customWidth="1"/>
    <col min="9474" max="9474" width="34.5703125" style="83" customWidth="1"/>
    <col min="9475" max="9475" width="10.140625" style="83" customWidth="1"/>
    <col min="9476" max="9728" width="9.140625" style="83"/>
    <col min="9729" max="9729" width="8.7109375" style="83" customWidth="1"/>
    <col min="9730" max="9730" width="34.5703125" style="83" customWidth="1"/>
    <col min="9731" max="9731" width="10.140625" style="83" customWidth="1"/>
    <col min="9732" max="9984" width="9.140625" style="83"/>
    <col min="9985" max="9985" width="8.7109375" style="83" customWidth="1"/>
    <col min="9986" max="9986" width="34.5703125" style="83" customWidth="1"/>
    <col min="9987" max="9987" width="10.140625" style="83" customWidth="1"/>
    <col min="9988" max="10240" width="9.140625" style="83"/>
    <col min="10241" max="10241" width="8.7109375" style="83" customWidth="1"/>
    <col min="10242" max="10242" width="34.5703125" style="83" customWidth="1"/>
    <col min="10243" max="10243" width="10.140625" style="83" customWidth="1"/>
    <col min="10244" max="10496" width="9.140625" style="83"/>
    <col min="10497" max="10497" width="8.7109375" style="83" customWidth="1"/>
    <col min="10498" max="10498" width="34.5703125" style="83" customWidth="1"/>
    <col min="10499" max="10499" width="10.140625" style="83" customWidth="1"/>
    <col min="10500" max="10752" width="9.140625" style="83"/>
    <col min="10753" max="10753" width="8.7109375" style="83" customWidth="1"/>
    <col min="10754" max="10754" width="34.5703125" style="83" customWidth="1"/>
    <col min="10755" max="10755" width="10.140625" style="83" customWidth="1"/>
    <col min="10756" max="11008" width="9.140625" style="83"/>
    <col min="11009" max="11009" width="8.7109375" style="83" customWidth="1"/>
    <col min="11010" max="11010" width="34.5703125" style="83" customWidth="1"/>
    <col min="11011" max="11011" width="10.140625" style="83" customWidth="1"/>
    <col min="11012" max="11264" width="9.140625" style="83"/>
    <col min="11265" max="11265" width="8.7109375" style="83" customWidth="1"/>
    <col min="11266" max="11266" width="34.5703125" style="83" customWidth="1"/>
    <col min="11267" max="11267" width="10.140625" style="83" customWidth="1"/>
    <col min="11268" max="11520" width="9.140625" style="83"/>
    <col min="11521" max="11521" width="8.7109375" style="83" customWidth="1"/>
    <col min="11522" max="11522" width="34.5703125" style="83" customWidth="1"/>
    <col min="11523" max="11523" width="10.140625" style="83" customWidth="1"/>
    <col min="11524" max="11776" width="9.140625" style="83"/>
    <col min="11777" max="11777" width="8.7109375" style="83" customWidth="1"/>
    <col min="11778" max="11778" width="34.5703125" style="83" customWidth="1"/>
    <col min="11779" max="11779" width="10.140625" style="83" customWidth="1"/>
    <col min="11780" max="12032" width="9.140625" style="83"/>
    <col min="12033" max="12033" width="8.7109375" style="83" customWidth="1"/>
    <col min="12034" max="12034" width="34.5703125" style="83" customWidth="1"/>
    <col min="12035" max="12035" width="10.140625" style="83" customWidth="1"/>
    <col min="12036" max="12288" width="9.140625" style="83"/>
    <col min="12289" max="12289" width="8.7109375" style="83" customWidth="1"/>
    <col min="12290" max="12290" width="34.5703125" style="83" customWidth="1"/>
    <col min="12291" max="12291" width="10.140625" style="83" customWidth="1"/>
    <col min="12292" max="12544" width="9.140625" style="83"/>
    <col min="12545" max="12545" width="8.7109375" style="83" customWidth="1"/>
    <col min="12546" max="12546" width="34.5703125" style="83" customWidth="1"/>
    <col min="12547" max="12547" width="10.140625" style="83" customWidth="1"/>
    <col min="12548" max="12800" width="9.140625" style="83"/>
    <col min="12801" max="12801" width="8.7109375" style="83" customWidth="1"/>
    <col min="12802" max="12802" width="34.5703125" style="83" customWidth="1"/>
    <col min="12803" max="12803" width="10.140625" style="83" customWidth="1"/>
    <col min="12804" max="13056" width="9.140625" style="83"/>
    <col min="13057" max="13057" width="8.7109375" style="83" customWidth="1"/>
    <col min="13058" max="13058" width="34.5703125" style="83" customWidth="1"/>
    <col min="13059" max="13059" width="10.140625" style="83" customWidth="1"/>
    <col min="13060" max="13312" width="9.140625" style="83"/>
    <col min="13313" max="13313" width="8.7109375" style="83" customWidth="1"/>
    <col min="13314" max="13314" width="34.5703125" style="83" customWidth="1"/>
    <col min="13315" max="13315" width="10.140625" style="83" customWidth="1"/>
    <col min="13316" max="13568" width="9.140625" style="83"/>
    <col min="13569" max="13569" width="8.7109375" style="83" customWidth="1"/>
    <col min="13570" max="13570" width="34.5703125" style="83" customWidth="1"/>
    <col min="13571" max="13571" width="10.140625" style="83" customWidth="1"/>
    <col min="13572" max="13824" width="9.140625" style="83"/>
    <col min="13825" max="13825" width="8.7109375" style="83" customWidth="1"/>
    <col min="13826" max="13826" width="34.5703125" style="83" customWidth="1"/>
    <col min="13827" max="13827" width="10.140625" style="83" customWidth="1"/>
    <col min="13828" max="14080" width="9.140625" style="83"/>
    <col min="14081" max="14081" width="8.7109375" style="83" customWidth="1"/>
    <col min="14082" max="14082" width="34.5703125" style="83" customWidth="1"/>
    <col min="14083" max="14083" width="10.140625" style="83" customWidth="1"/>
    <col min="14084" max="14336" width="9.140625" style="83"/>
    <col min="14337" max="14337" width="8.7109375" style="83" customWidth="1"/>
    <col min="14338" max="14338" width="34.5703125" style="83" customWidth="1"/>
    <col min="14339" max="14339" width="10.140625" style="83" customWidth="1"/>
    <col min="14340" max="14592" width="9.140625" style="83"/>
    <col min="14593" max="14593" width="8.7109375" style="83" customWidth="1"/>
    <col min="14594" max="14594" width="34.5703125" style="83" customWidth="1"/>
    <col min="14595" max="14595" width="10.140625" style="83" customWidth="1"/>
    <col min="14596" max="14848" width="9.140625" style="83"/>
    <col min="14849" max="14849" width="8.7109375" style="83" customWidth="1"/>
    <col min="14850" max="14850" width="34.5703125" style="83" customWidth="1"/>
    <col min="14851" max="14851" width="10.140625" style="83" customWidth="1"/>
    <col min="14852" max="15104" width="9.140625" style="83"/>
    <col min="15105" max="15105" width="8.7109375" style="83" customWidth="1"/>
    <col min="15106" max="15106" width="34.5703125" style="83" customWidth="1"/>
    <col min="15107" max="15107" width="10.140625" style="83" customWidth="1"/>
    <col min="15108" max="15360" width="9.140625" style="83"/>
    <col min="15361" max="15361" width="8.7109375" style="83" customWidth="1"/>
    <col min="15362" max="15362" width="34.5703125" style="83" customWidth="1"/>
    <col min="15363" max="15363" width="10.140625" style="83" customWidth="1"/>
    <col min="15364" max="15616" width="9.140625" style="83"/>
    <col min="15617" max="15617" width="8.7109375" style="83" customWidth="1"/>
    <col min="15618" max="15618" width="34.5703125" style="83" customWidth="1"/>
    <col min="15619" max="15619" width="10.140625" style="83" customWidth="1"/>
    <col min="15620" max="15872" width="9.140625" style="83"/>
    <col min="15873" max="15873" width="8.7109375" style="83" customWidth="1"/>
    <col min="15874" max="15874" width="34.5703125" style="83" customWidth="1"/>
    <col min="15875" max="15875" width="10.140625" style="83" customWidth="1"/>
    <col min="15876" max="16128" width="9.140625" style="83"/>
    <col min="16129" max="16129" width="8.7109375" style="83" customWidth="1"/>
    <col min="16130" max="16130" width="34.5703125" style="83" customWidth="1"/>
    <col min="16131" max="16131" width="10.140625" style="83" customWidth="1"/>
    <col min="16132" max="16384" width="9.140625" style="83"/>
  </cols>
  <sheetData>
    <row r="1" spans="1:19">
      <c r="A1" s="83" t="s">
        <v>120</v>
      </c>
    </row>
    <row r="2" spans="1:19">
      <c r="A2" s="83" t="s">
        <v>0</v>
      </c>
      <c r="B2" s="105" t="s">
        <v>1251</v>
      </c>
      <c r="C2" s="105"/>
      <c r="D2" s="105"/>
      <c r="E2" s="105"/>
      <c r="F2" s="105"/>
      <c r="G2" s="105"/>
      <c r="H2" s="105"/>
    </row>
    <row r="3" spans="1:19">
      <c r="B3" s="105"/>
      <c r="C3" s="105"/>
      <c r="D3" s="105"/>
      <c r="E3" s="105"/>
      <c r="F3" s="105"/>
      <c r="G3" s="105"/>
      <c r="H3" s="105"/>
    </row>
    <row r="4" spans="1:19">
      <c r="B4" s="114" t="s">
        <v>109</v>
      </c>
      <c r="C4" s="172">
        <v>39722</v>
      </c>
      <c r="D4" s="172">
        <v>39814</v>
      </c>
      <c r="E4" s="172">
        <v>39904</v>
      </c>
      <c r="F4" s="172">
        <v>39995</v>
      </c>
      <c r="G4" s="172">
        <v>40087</v>
      </c>
      <c r="H4" s="172">
        <v>40179</v>
      </c>
      <c r="I4" s="172">
        <v>40269</v>
      </c>
      <c r="J4" s="172">
        <v>40360</v>
      </c>
      <c r="K4" s="172">
        <v>40452</v>
      </c>
      <c r="L4" s="172">
        <v>40544</v>
      </c>
      <c r="M4" s="172">
        <v>40634</v>
      </c>
      <c r="N4" s="172">
        <v>40725</v>
      </c>
      <c r="O4" s="172">
        <v>40817</v>
      </c>
      <c r="P4" s="172">
        <v>40909</v>
      </c>
      <c r="Q4" s="172">
        <v>41000</v>
      </c>
      <c r="R4" s="172">
        <v>41091</v>
      </c>
      <c r="S4" s="172">
        <v>41183</v>
      </c>
    </row>
    <row r="5" spans="1:19" ht="25.5">
      <c r="B5" s="173" t="s">
        <v>154</v>
      </c>
      <c r="C5" s="625">
        <f>-66925.5514091234/1000</f>
        <v>-66.925551409123401</v>
      </c>
      <c r="D5" s="625">
        <f>69000.231291118/1000</f>
        <v>69.000231291117998</v>
      </c>
      <c r="E5" s="625">
        <f>668476.093056352/1000</f>
        <v>668.47609305635194</v>
      </c>
      <c r="F5" s="625">
        <f>536324.791131393/1000</f>
        <v>536.324791131393</v>
      </c>
      <c r="G5" s="625">
        <f>319930.022611092/1000</f>
        <v>319.930022611092</v>
      </c>
      <c r="H5" s="625">
        <f>-98532.7245286312/1000</f>
        <v>-98.532724528631192</v>
      </c>
      <c r="I5" s="625">
        <f>-228170.690230597/1000</f>
        <v>-228.17069023059702</v>
      </c>
      <c r="J5" s="625">
        <f>-457878.311113907/1000</f>
        <v>-457.87831111390705</v>
      </c>
      <c r="K5" s="625">
        <f>-584432.94170806/1000</f>
        <v>-584.43294170805996</v>
      </c>
      <c r="L5" s="625">
        <f>-530365.912722593/1000</f>
        <v>-530.36591272259307</v>
      </c>
      <c r="M5" s="625">
        <f>-562348.603933077/1000</f>
        <v>-562.3486039330769</v>
      </c>
      <c r="N5" s="625">
        <f>-417430.664048756/1000</f>
        <v>-417.430664048756</v>
      </c>
      <c r="O5" s="625">
        <f>-88801.296493221/1000</f>
        <v>-88.801296493221002</v>
      </c>
      <c r="P5" s="625">
        <f>208162.999350484/1000</f>
        <v>208.162999350484</v>
      </c>
      <c r="Q5" s="625">
        <f>248033.173255031/1000</f>
        <v>248.03317325503099</v>
      </c>
      <c r="R5" s="625">
        <f>436148.874489372/1000</f>
        <v>436.14887448937202</v>
      </c>
      <c r="S5" s="625">
        <f>548810.510997377/1000</f>
        <v>548.81051099737704</v>
      </c>
    </row>
    <row r="6" spans="1:19" ht="26.25" customHeight="1">
      <c r="B6" s="173" t="s">
        <v>155</v>
      </c>
      <c r="C6" s="625">
        <v>-0.63952437142466101</v>
      </c>
      <c r="D6" s="625">
        <v>3.8499421069775601</v>
      </c>
      <c r="E6" s="625">
        <v>11.6295417653721</v>
      </c>
      <c r="F6" s="625">
        <v>13.3508409158179</v>
      </c>
      <c r="G6" s="625">
        <v>6.4172271751334797</v>
      </c>
      <c r="H6" s="625">
        <v>-2.93131760467636</v>
      </c>
      <c r="I6" s="625">
        <v>-8.0603145794606199</v>
      </c>
      <c r="J6" s="625">
        <v>-10.047928040755201</v>
      </c>
      <c r="K6" s="625">
        <v>-10.4549717398922</v>
      </c>
      <c r="L6" s="625">
        <v>-8.8128117661547094</v>
      </c>
      <c r="M6" s="625">
        <v>-10.2019267340723</v>
      </c>
      <c r="N6" s="625">
        <v>-10.944402188488899</v>
      </c>
      <c r="O6" s="625">
        <v>-5.3696346108781698</v>
      </c>
      <c r="P6" s="625">
        <v>0.60402818617957899</v>
      </c>
      <c r="Q6" s="625">
        <v>6.6607733527541901</v>
      </c>
      <c r="R6" s="625">
        <v>9.9889422358216997</v>
      </c>
      <c r="S6" s="625">
        <v>14.961535897746799</v>
      </c>
    </row>
    <row r="7" spans="1:19" ht="13.5" customHeight="1">
      <c r="B7" s="174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</row>
    <row r="8" spans="1:19">
      <c r="B8" s="116"/>
      <c r="C8" s="112"/>
      <c r="D8" s="112"/>
      <c r="E8" s="112"/>
      <c r="F8" s="112"/>
      <c r="G8" s="112"/>
      <c r="H8" s="112"/>
      <c r="I8" s="112"/>
    </row>
    <row r="9" spans="1:19">
      <c r="B9" s="912" t="s">
        <v>1251</v>
      </c>
      <c r="C9" s="912"/>
      <c r="D9" s="912"/>
      <c r="E9" s="912"/>
      <c r="F9" s="112"/>
      <c r="G9" s="112"/>
      <c r="H9" s="112"/>
      <c r="I9" s="112"/>
    </row>
    <row r="10" spans="1:19">
      <c r="B10" s="105"/>
      <c r="F10" s="112"/>
      <c r="G10" s="112"/>
      <c r="H10" s="112"/>
      <c r="I10" s="112"/>
    </row>
    <row r="11" spans="1:19">
      <c r="B11" s="105"/>
      <c r="F11" s="112"/>
      <c r="G11" s="112"/>
      <c r="H11" s="112"/>
      <c r="I11" s="112"/>
    </row>
    <row r="12" spans="1:19">
      <c r="B12" s="105"/>
      <c r="F12" s="112"/>
      <c r="G12" s="112"/>
      <c r="H12" s="112"/>
      <c r="I12" s="112"/>
    </row>
    <row r="13" spans="1:19">
      <c r="B13" s="105"/>
      <c r="F13" s="112"/>
      <c r="G13" s="112"/>
      <c r="H13" s="112"/>
      <c r="I13" s="112"/>
    </row>
    <row r="14" spans="1:19">
      <c r="B14" s="105"/>
      <c r="F14" s="112"/>
      <c r="G14" s="112"/>
      <c r="H14" s="112"/>
      <c r="I14" s="112"/>
    </row>
    <row r="15" spans="1:19">
      <c r="B15" s="105"/>
      <c r="F15" s="112"/>
      <c r="G15" s="112"/>
      <c r="H15" s="112"/>
      <c r="I15" s="112"/>
    </row>
    <row r="16" spans="1:19">
      <c r="B16" s="105"/>
      <c r="F16" s="112"/>
      <c r="G16" s="112"/>
      <c r="H16" s="112"/>
      <c r="I16" s="112"/>
    </row>
    <row r="17" spans="2:25">
      <c r="B17" s="105"/>
      <c r="F17" s="112"/>
      <c r="G17" s="112"/>
      <c r="H17" s="112"/>
      <c r="I17" s="112"/>
    </row>
    <row r="18" spans="2:25">
      <c r="B18" s="105"/>
      <c r="F18" s="112"/>
      <c r="G18" s="112"/>
      <c r="H18" s="112"/>
      <c r="I18" s="112"/>
    </row>
    <row r="19" spans="2:25">
      <c r="B19" s="105"/>
      <c r="F19" s="112"/>
      <c r="G19" s="112"/>
      <c r="H19" s="112"/>
    </row>
    <row r="20" spans="2:25">
      <c r="B20" s="105"/>
      <c r="F20" s="112"/>
      <c r="G20" s="112"/>
      <c r="H20" s="112"/>
      <c r="Y20" s="796"/>
    </row>
    <row r="21" spans="2:25">
      <c r="D21" s="422"/>
      <c r="Y21" s="796"/>
    </row>
    <row r="22" spans="2:25" ht="12.75" customHeight="1">
      <c r="D22" s="422"/>
      <c r="E22" s="422"/>
      <c r="Y22" s="796"/>
    </row>
    <row r="23" spans="2:25">
      <c r="B23" s="422"/>
      <c r="C23" s="422"/>
      <c r="D23" s="422"/>
      <c r="E23" s="422"/>
      <c r="Y23" s="796"/>
    </row>
    <row r="24" spans="2:25" ht="25.5" customHeight="1">
      <c r="B24" s="911" t="s">
        <v>156</v>
      </c>
      <c r="C24" s="911"/>
      <c r="D24" s="422"/>
      <c r="E24" s="422"/>
      <c r="Y24" s="796"/>
    </row>
    <row r="25" spans="2:25">
      <c r="B25" s="422" t="s">
        <v>77</v>
      </c>
      <c r="Y25" s="796"/>
    </row>
    <row r="26" spans="2:25">
      <c r="B26" s="422"/>
      <c r="Y26" s="796"/>
    </row>
    <row r="27" spans="2:25">
      <c r="B27" s="731" t="s">
        <v>10</v>
      </c>
      <c r="Y27" s="796"/>
    </row>
    <row r="28" spans="2:25">
      <c r="B28" s="176"/>
      <c r="Y28" s="796"/>
    </row>
    <row r="29" spans="2:25">
      <c r="B29" s="93"/>
      <c r="Y29" s="796"/>
    </row>
    <row r="30" spans="2:25">
      <c r="Y30" s="796"/>
    </row>
    <row r="31" spans="2:25">
      <c r="Y31" s="796"/>
    </row>
    <row r="32" spans="2:25">
      <c r="Y32" s="796"/>
    </row>
    <row r="33" spans="25:25">
      <c r="Y33" s="796"/>
    </row>
    <row r="34" spans="25:25">
      <c r="Y34" s="796"/>
    </row>
    <row r="35" spans="25:25">
      <c r="Y35" s="796"/>
    </row>
  </sheetData>
  <mergeCells count="2">
    <mergeCell ref="B9:E9"/>
    <mergeCell ref="B24:C24"/>
  </mergeCells>
  <hyperlinks>
    <hyperlink ref="B27" location="Содержание!B3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B27" sqref="B27"/>
    </sheetView>
  </sheetViews>
  <sheetFormatPr defaultRowHeight="12.75"/>
  <cols>
    <col min="1" max="1" width="8.7109375" style="83" customWidth="1"/>
    <col min="2" max="2" width="34.5703125" style="83" customWidth="1"/>
    <col min="3" max="3" width="10.140625" style="83" customWidth="1"/>
    <col min="4" max="256" width="9.140625" style="83"/>
    <col min="257" max="257" width="8.7109375" style="83" customWidth="1"/>
    <col min="258" max="258" width="34.5703125" style="83" customWidth="1"/>
    <col min="259" max="259" width="10.140625" style="83" customWidth="1"/>
    <col min="260" max="512" width="9.140625" style="83"/>
    <col min="513" max="513" width="8.7109375" style="83" customWidth="1"/>
    <col min="514" max="514" width="34.5703125" style="83" customWidth="1"/>
    <col min="515" max="515" width="10.140625" style="83" customWidth="1"/>
    <col min="516" max="768" width="9.140625" style="83"/>
    <col min="769" max="769" width="8.7109375" style="83" customWidth="1"/>
    <col min="770" max="770" width="34.5703125" style="83" customWidth="1"/>
    <col min="771" max="771" width="10.140625" style="83" customWidth="1"/>
    <col min="772" max="1024" width="9.140625" style="83"/>
    <col min="1025" max="1025" width="8.7109375" style="83" customWidth="1"/>
    <col min="1026" max="1026" width="34.5703125" style="83" customWidth="1"/>
    <col min="1027" max="1027" width="10.140625" style="83" customWidth="1"/>
    <col min="1028" max="1280" width="9.140625" style="83"/>
    <col min="1281" max="1281" width="8.7109375" style="83" customWidth="1"/>
    <col min="1282" max="1282" width="34.5703125" style="83" customWidth="1"/>
    <col min="1283" max="1283" width="10.140625" style="83" customWidth="1"/>
    <col min="1284" max="1536" width="9.140625" style="83"/>
    <col min="1537" max="1537" width="8.7109375" style="83" customWidth="1"/>
    <col min="1538" max="1538" width="34.5703125" style="83" customWidth="1"/>
    <col min="1539" max="1539" width="10.140625" style="83" customWidth="1"/>
    <col min="1540" max="1792" width="9.140625" style="83"/>
    <col min="1793" max="1793" width="8.7109375" style="83" customWidth="1"/>
    <col min="1794" max="1794" width="34.5703125" style="83" customWidth="1"/>
    <col min="1795" max="1795" width="10.140625" style="83" customWidth="1"/>
    <col min="1796" max="2048" width="9.140625" style="83"/>
    <col min="2049" max="2049" width="8.7109375" style="83" customWidth="1"/>
    <col min="2050" max="2050" width="34.5703125" style="83" customWidth="1"/>
    <col min="2051" max="2051" width="10.140625" style="83" customWidth="1"/>
    <col min="2052" max="2304" width="9.140625" style="83"/>
    <col min="2305" max="2305" width="8.7109375" style="83" customWidth="1"/>
    <col min="2306" max="2306" width="34.5703125" style="83" customWidth="1"/>
    <col min="2307" max="2307" width="10.140625" style="83" customWidth="1"/>
    <col min="2308" max="2560" width="9.140625" style="83"/>
    <col min="2561" max="2561" width="8.7109375" style="83" customWidth="1"/>
    <col min="2562" max="2562" width="34.5703125" style="83" customWidth="1"/>
    <col min="2563" max="2563" width="10.140625" style="83" customWidth="1"/>
    <col min="2564" max="2816" width="9.140625" style="83"/>
    <col min="2817" max="2817" width="8.7109375" style="83" customWidth="1"/>
    <col min="2818" max="2818" width="34.5703125" style="83" customWidth="1"/>
    <col min="2819" max="2819" width="10.140625" style="83" customWidth="1"/>
    <col min="2820" max="3072" width="9.140625" style="83"/>
    <col min="3073" max="3073" width="8.7109375" style="83" customWidth="1"/>
    <col min="3074" max="3074" width="34.5703125" style="83" customWidth="1"/>
    <col min="3075" max="3075" width="10.140625" style="83" customWidth="1"/>
    <col min="3076" max="3328" width="9.140625" style="83"/>
    <col min="3329" max="3329" width="8.7109375" style="83" customWidth="1"/>
    <col min="3330" max="3330" width="34.5703125" style="83" customWidth="1"/>
    <col min="3331" max="3331" width="10.140625" style="83" customWidth="1"/>
    <col min="3332" max="3584" width="9.140625" style="83"/>
    <col min="3585" max="3585" width="8.7109375" style="83" customWidth="1"/>
    <col min="3586" max="3586" width="34.5703125" style="83" customWidth="1"/>
    <col min="3587" max="3587" width="10.140625" style="83" customWidth="1"/>
    <col min="3588" max="3840" width="9.140625" style="83"/>
    <col min="3841" max="3841" width="8.7109375" style="83" customWidth="1"/>
    <col min="3842" max="3842" width="34.5703125" style="83" customWidth="1"/>
    <col min="3843" max="3843" width="10.140625" style="83" customWidth="1"/>
    <col min="3844" max="4096" width="9.140625" style="83"/>
    <col min="4097" max="4097" width="8.7109375" style="83" customWidth="1"/>
    <col min="4098" max="4098" width="34.5703125" style="83" customWidth="1"/>
    <col min="4099" max="4099" width="10.140625" style="83" customWidth="1"/>
    <col min="4100" max="4352" width="9.140625" style="83"/>
    <col min="4353" max="4353" width="8.7109375" style="83" customWidth="1"/>
    <col min="4354" max="4354" width="34.5703125" style="83" customWidth="1"/>
    <col min="4355" max="4355" width="10.140625" style="83" customWidth="1"/>
    <col min="4356" max="4608" width="9.140625" style="83"/>
    <col min="4609" max="4609" width="8.7109375" style="83" customWidth="1"/>
    <col min="4610" max="4610" width="34.5703125" style="83" customWidth="1"/>
    <col min="4611" max="4611" width="10.140625" style="83" customWidth="1"/>
    <col min="4612" max="4864" width="9.140625" style="83"/>
    <col min="4865" max="4865" width="8.7109375" style="83" customWidth="1"/>
    <col min="4866" max="4866" width="34.5703125" style="83" customWidth="1"/>
    <col min="4867" max="4867" width="10.140625" style="83" customWidth="1"/>
    <col min="4868" max="5120" width="9.140625" style="83"/>
    <col min="5121" max="5121" width="8.7109375" style="83" customWidth="1"/>
    <col min="5122" max="5122" width="34.5703125" style="83" customWidth="1"/>
    <col min="5123" max="5123" width="10.140625" style="83" customWidth="1"/>
    <col min="5124" max="5376" width="9.140625" style="83"/>
    <col min="5377" max="5377" width="8.7109375" style="83" customWidth="1"/>
    <col min="5378" max="5378" width="34.5703125" style="83" customWidth="1"/>
    <col min="5379" max="5379" width="10.140625" style="83" customWidth="1"/>
    <col min="5380" max="5632" width="9.140625" style="83"/>
    <col min="5633" max="5633" width="8.7109375" style="83" customWidth="1"/>
    <col min="5634" max="5634" width="34.5703125" style="83" customWidth="1"/>
    <col min="5635" max="5635" width="10.140625" style="83" customWidth="1"/>
    <col min="5636" max="5888" width="9.140625" style="83"/>
    <col min="5889" max="5889" width="8.7109375" style="83" customWidth="1"/>
    <col min="5890" max="5890" width="34.5703125" style="83" customWidth="1"/>
    <col min="5891" max="5891" width="10.140625" style="83" customWidth="1"/>
    <col min="5892" max="6144" width="9.140625" style="83"/>
    <col min="6145" max="6145" width="8.7109375" style="83" customWidth="1"/>
    <col min="6146" max="6146" width="34.5703125" style="83" customWidth="1"/>
    <col min="6147" max="6147" width="10.140625" style="83" customWidth="1"/>
    <col min="6148" max="6400" width="9.140625" style="83"/>
    <col min="6401" max="6401" width="8.7109375" style="83" customWidth="1"/>
    <col min="6402" max="6402" width="34.5703125" style="83" customWidth="1"/>
    <col min="6403" max="6403" width="10.140625" style="83" customWidth="1"/>
    <col min="6404" max="6656" width="9.140625" style="83"/>
    <col min="6657" max="6657" width="8.7109375" style="83" customWidth="1"/>
    <col min="6658" max="6658" width="34.5703125" style="83" customWidth="1"/>
    <col min="6659" max="6659" width="10.140625" style="83" customWidth="1"/>
    <col min="6660" max="6912" width="9.140625" style="83"/>
    <col min="6913" max="6913" width="8.7109375" style="83" customWidth="1"/>
    <col min="6914" max="6914" width="34.5703125" style="83" customWidth="1"/>
    <col min="6915" max="6915" width="10.140625" style="83" customWidth="1"/>
    <col min="6916" max="7168" width="9.140625" style="83"/>
    <col min="7169" max="7169" width="8.7109375" style="83" customWidth="1"/>
    <col min="7170" max="7170" width="34.5703125" style="83" customWidth="1"/>
    <col min="7171" max="7171" width="10.140625" style="83" customWidth="1"/>
    <col min="7172" max="7424" width="9.140625" style="83"/>
    <col min="7425" max="7425" width="8.7109375" style="83" customWidth="1"/>
    <col min="7426" max="7426" width="34.5703125" style="83" customWidth="1"/>
    <col min="7427" max="7427" width="10.140625" style="83" customWidth="1"/>
    <col min="7428" max="7680" width="9.140625" style="83"/>
    <col min="7681" max="7681" width="8.7109375" style="83" customWidth="1"/>
    <col min="7682" max="7682" width="34.5703125" style="83" customWidth="1"/>
    <col min="7683" max="7683" width="10.140625" style="83" customWidth="1"/>
    <col min="7684" max="7936" width="9.140625" style="83"/>
    <col min="7937" max="7937" width="8.7109375" style="83" customWidth="1"/>
    <col min="7938" max="7938" width="34.5703125" style="83" customWidth="1"/>
    <col min="7939" max="7939" width="10.140625" style="83" customWidth="1"/>
    <col min="7940" max="8192" width="9.140625" style="83"/>
    <col min="8193" max="8193" width="8.7109375" style="83" customWidth="1"/>
    <col min="8194" max="8194" width="34.5703125" style="83" customWidth="1"/>
    <col min="8195" max="8195" width="10.140625" style="83" customWidth="1"/>
    <col min="8196" max="8448" width="9.140625" style="83"/>
    <col min="8449" max="8449" width="8.7109375" style="83" customWidth="1"/>
    <col min="8450" max="8450" width="34.5703125" style="83" customWidth="1"/>
    <col min="8451" max="8451" width="10.140625" style="83" customWidth="1"/>
    <col min="8452" max="8704" width="9.140625" style="83"/>
    <col min="8705" max="8705" width="8.7109375" style="83" customWidth="1"/>
    <col min="8706" max="8706" width="34.5703125" style="83" customWidth="1"/>
    <col min="8707" max="8707" width="10.140625" style="83" customWidth="1"/>
    <col min="8708" max="8960" width="9.140625" style="83"/>
    <col min="8961" max="8961" width="8.7109375" style="83" customWidth="1"/>
    <col min="8962" max="8962" width="34.5703125" style="83" customWidth="1"/>
    <col min="8963" max="8963" width="10.140625" style="83" customWidth="1"/>
    <col min="8964" max="9216" width="9.140625" style="83"/>
    <col min="9217" max="9217" width="8.7109375" style="83" customWidth="1"/>
    <col min="9218" max="9218" width="34.5703125" style="83" customWidth="1"/>
    <col min="9219" max="9219" width="10.140625" style="83" customWidth="1"/>
    <col min="9220" max="9472" width="9.140625" style="83"/>
    <col min="9473" max="9473" width="8.7109375" style="83" customWidth="1"/>
    <col min="9474" max="9474" width="34.5703125" style="83" customWidth="1"/>
    <col min="9475" max="9475" width="10.140625" style="83" customWidth="1"/>
    <col min="9476" max="9728" width="9.140625" style="83"/>
    <col min="9729" max="9729" width="8.7109375" style="83" customWidth="1"/>
    <col min="9730" max="9730" width="34.5703125" style="83" customWidth="1"/>
    <col min="9731" max="9731" width="10.140625" style="83" customWidth="1"/>
    <col min="9732" max="9984" width="9.140625" style="83"/>
    <col min="9985" max="9985" width="8.7109375" style="83" customWidth="1"/>
    <col min="9986" max="9986" width="34.5703125" style="83" customWidth="1"/>
    <col min="9987" max="9987" width="10.140625" style="83" customWidth="1"/>
    <col min="9988" max="10240" width="9.140625" style="83"/>
    <col min="10241" max="10241" width="8.7109375" style="83" customWidth="1"/>
    <col min="10242" max="10242" width="34.5703125" style="83" customWidth="1"/>
    <col min="10243" max="10243" width="10.140625" style="83" customWidth="1"/>
    <col min="10244" max="10496" width="9.140625" style="83"/>
    <col min="10497" max="10497" width="8.7109375" style="83" customWidth="1"/>
    <col min="10498" max="10498" width="34.5703125" style="83" customWidth="1"/>
    <col min="10499" max="10499" width="10.140625" style="83" customWidth="1"/>
    <col min="10500" max="10752" width="9.140625" style="83"/>
    <col min="10753" max="10753" width="8.7109375" style="83" customWidth="1"/>
    <col min="10754" max="10754" width="34.5703125" style="83" customWidth="1"/>
    <col min="10755" max="10755" width="10.140625" style="83" customWidth="1"/>
    <col min="10756" max="11008" width="9.140625" style="83"/>
    <col min="11009" max="11009" width="8.7109375" style="83" customWidth="1"/>
    <col min="11010" max="11010" width="34.5703125" style="83" customWidth="1"/>
    <col min="11011" max="11011" width="10.140625" style="83" customWidth="1"/>
    <col min="11012" max="11264" width="9.140625" style="83"/>
    <col min="11265" max="11265" width="8.7109375" style="83" customWidth="1"/>
    <col min="11266" max="11266" width="34.5703125" style="83" customWidth="1"/>
    <col min="11267" max="11267" width="10.140625" style="83" customWidth="1"/>
    <col min="11268" max="11520" width="9.140625" style="83"/>
    <col min="11521" max="11521" width="8.7109375" style="83" customWidth="1"/>
    <col min="11522" max="11522" width="34.5703125" style="83" customWidth="1"/>
    <col min="11523" max="11523" width="10.140625" style="83" customWidth="1"/>
    <col min="11524" max="11776" width="9.140625" style="83"/>
    <col min="11777" max="11777" width="8.7109375" style="83" customWidth="1"/>
    <col min="11778" max="11778" width="34.5703125" style="83" customWidth="1"/>
    <col min="11779" max="11779" width="10.140625" style="83" customWidth="1"/>
    <col min="11780" max="12032" width="9.140625" style="83"/>
    <col min="12033" max="12033" width="8.7109375" style="83" customWidth="1"/>
    <col min="12034" max="12034" width="34.5703125" style="83" customWidth="1"/>
    <col min="12035" max="12035" width="10.140625" style="83" customWidth="1"/>
    <col min="12036" max="12288" width="9.140625" style="83"/>
    <col min="12289" max="12289" width="8.7109375" style="83" customWidth="1"/>
    <col min="12290" max="12290" width="34.5703125" style="83" customWidth="1"/>
    <col min="12291" max="12291" width="10.140625" style="83" customWidth="1"/>
    <col min="12292" max="12544" width="9.140625" style="83"/>
    <col min="12545" max="12545" width="8.7109375" style="83" customWidth="1"/>
    <col min="12546" max="12546" width="34.5703125" style="83" customWidth="1"/>
    <col min="12547" max="12547" width="10.140625" style="83" customWidth="1"/>
    <col min="12548" max="12800" width="9.140625" style="83"/>
    <col min="12801" max="12801" width="8.7109375" style="83" customWidth="1"/>
    <col min="12802" max="12802" width="34.5703125" style="83" customWidth="1"/>
    <col min="12803" max="12803" width="10.140625" style="83" customWidth="1"/>
    <col min="12804" max="13056" width="9.140625" style="83"/>
    <col min="13057" max="13057" width="8.7109375" style="83" customWidth="1"/>
    <col min="13058" max="13058" width="34.5703125" style="83" customWidth="1"/>
    <col min="13059" max="13059" width="10.140625" style="83" customWidth="1"/>
    <col min="13060" max="13312" width="9.140625" style="83"/>
    <col min="13313" max="13313" width="8.7109375" style="83" customWidth="1"/>
    <col min="13314" max="13314" width="34.5703125" style="83" customWidth="1"/>
    <col min="13315" max="13315" width="10.140625" style="83" customWidth="1"/>
    <col min="13316" max="13568" width="9.140625" style="83"/>
    <col min="13569" max="13569" width="8.7109375" style="83" customWidth="1"/>
    <col min="13570" max="13570" width="34.5703125" style="83" customWidth="1"/>
    <col min="13571" max="13571" width="10.140625" style="83" customWidth="1"/>
    <col min="13572" max="13824" width="9.140625" style="83"/>
    <col min="13825" max="13825" width="8.7109375" style="83" customWidth="1"/>
    <col min="13826" max="13826" width="34.5703125" style="83" customWidth="1"/>
    <col min="13827" max="13827" width="10.140625" style="83" customWidth="1"/>
    <col min="13828" max="14080" width="9.140625" style="83"/>
    <col min="14081" max="14081" width="8.7109375" style="83" customWidth="1"/>
    <col min="14082" max="14082" width="34.5703125" style="83" customWidth="1"/>
    <col min="14083" max="14083" width="10.140625" style="83" customWidth="1"/>
    <col min="14084" max="14336" width="9.140625" style="83"/>
    <col min="14337" max="14337" width="8.7109375" style="83" customWidth="1"/>
    <col min="14338" max="14338" width="34.5703125" style="83" customWidth="1"/>
    <col min="14339" max="14339" width="10.140625" style="83" customWidth="1"/>
    <col min="14340" max="14592" width="9.140625" style="83"/>
    <col min="14593" max="14593" width="8.7109375" style="83" customWidth="1"/>
    <col min="14594" max="14594" width="34.5703125" style="83" customWidth="1"/>
    <col min="14595" max="14595" width="10.140625" style="83" customWidth="1"/>
    <col min="14596" max="14848" width="9.140625" style="83"/>
    <col min="14849" max="14849" width="8.7109375" style="83" customWidth="1"/>
    <col min="14850" max="14850" width="34.5703125" style="83" customWidth="1"/>
    <col min="14851" max="14851" width="10.140625" style="83" customWidth="1"/>
    <col min="14852" max="15104" width="9.140625" style="83"/>
    <col min="15105" max="15105" width="8.7109375" style="83" customWidth="1"/>
    <col min="15106" max="15106" width="34.5703125" style="83" customWidth="1"/>
    <col min="15107" max="15107" width="10.140625" style="83" customWidth="1"/>
    <col min="15108" max="15360" width="9.140625" style="83"/>
    <col min="15361" max="15361" width="8.7109375" style="83" customWidth="1"/>
    <col min="15362" max="15362" width="34.5703125" style="83" customWidth="1"/>
    <col min="15363" max="15363" width="10.140625" style="83" customWidth="1"/>
    <col min="15364" max="15616" width="9.140625" style="83"/>
    <col min="15617" max="15617" width="8.7109375" style="83" customWidth="1"/>
    <col min="15618" max="15618" width="34.5703125" style="83" customWidth="1"/>
    <col min="15619" max="15619" width="10.140625" style="83" customWidth="1"/>
    <col min="15620" max="15872" width="9.140625" style="83"/>
    <col min="15873" max="15873" width="8.7109375" style="83" customWidth="1"/>
    <col min="15874" max="15874" width="34.5703125" style="83" customWidth="1"/>
    <col min="15875" max="15875" width="10.140625" style="83" customWidth="1"/>
    <col min="15876" max="16128" width="9.140625" style="83"/>
    <col min="16129" max="16129" width="8.7109375" style="83" customWidth="1"/>
    <col min="16130" max="16130" width="34.5703125" style="83" customWidth="1"/>
    <col min="16131" max="16131" width="10.140625" style="83" customWidth="1"/>
    <col min="16132" max="16384" width="9.140625" style="83"/>
  </cols>
  <sheetData>
    <row r="1" spans="1:19">
      <c r="A1" s="83" t="s">
        <v>120</v>
      </c>
    </row>
    <row r="2" spans="1:19">
      <c r="A2" s="83" t="s">
        <v>0</v>
      </c>
      <c r="B2" s="105" t="s">
        <v>1252</v>
      </c>
      <c r="C2" s="105"/>
      <c r="D2" s="105"/>
      <c r="E2" s="105"/>
      <c r="F2" s="105"/>
      <c r="G2" s="105"/>
      <c r="H2" s="105"/>
    </row>
    <row r="3" spans="1:19">
      <c r="B3" s="105"/>
      <c r="C3" s="105"/>
      <c r="D3" s="105"/>
      <c r="E3" s="105"/>
      <c r="F3" s="105"/>
      <c r="G3" s="105"/>
      <c r="H3" s="105"/>
    </row>
    <row r="4" spans="1:19">
      <c r="B4" s="114" t="s">
        <v>109</v>
      </c>
      <c r="C4" s="172">
        <v>39722</v>
      </c>
      <c r="D4" s="172">
        <v>39814</v>
      </c>
      <c r="E4" s="172">
        <v>39904</v>
      </c>
      <c r="F4" s="172">
        <v>39995</v>
      </c>
      <c r="G4" s="172">
        <v>40087</v>
      </c>
      <c r="H4" s="172">
        <v>40179</v>
      </c>
      <c r="I4" s="172">
        <v>40269</v>
      </c>
      <c r="J4" s="172">
        <v>40360</v>
      </c>
      <c r="K4" s="172">
        <v>40452</v>
      </c>
      <c r="L4" s="172">
        <v>40544</v>
      </c>
      <c r="M4" s="172">
        <v>40634</v>
      </c>
      <c r="N4" s="172">
        <v>40725</v>
      </c>
      <c r="O4" s="172">
        <v>40817</v>
      </c>
      <c r="P4" s="172">
        <v>40909</v>
      </c>
      <c r="Q4" s="172">
        <v>41000</v>
      </c>
      <c r="R4" s="172">
        <v>41091</v>
      </c>
      <c r="S4" s="172">
        <v>41183</v>
      </c>
    </row>
    <row r="5" spans="1:19" ht="25.5">
      <c r="B5" s="173" t="s">
        <v>158</v>
      </c>
      <c r="C5" s="625">
        <v>-300.15731661392101</v>
      </c>
      <c r="D5" s="625">
        <v>-78.488848085623204</v>
      </c>
      <c r="E5" s="625">
        <v>850.67211328825704</v>
      </c>
      <c r="F5" s="625">
        <v>817.65692696410895</v>
      </c>
      <c r="G5" s="625">
        <v>501.40990487451398</v>
      </c>
      <c r="H5" s="625">
        <v>73.111505020201207</v>
      </c>
      <c r="I5" s="625">
        <v>-176.647800138436</v>
      </c>
      <c r="J5" s="625">
        <v>-528.76956467633295</v>
      </c>
      <c r="K5" s="625">
        <v>-637.43797924644105</v>
      </c>
      <c r="L5" s="625">
        <v>-772.61564387608507</v>
      </c>
      <c r="M5" s="625">
        <v>-811.03863920550396</v>
      </c>
      <c r="N5" s="625">
        <v>-607.22140994217898</v>
      </c>
      <c r="O5" s="625">
        <v>-128.37344509718901</v>
      </c>
      <c r="P5" s="625">
        <v>289.333871347252</v>
      </c>
      <c r="Q5" s="625">
        <v>287.34298146236102</v>
      </c>
      <c r="R5" s="625">
        <v>626.11724980479596</v>
      </c>
      <c r="S5" s="625">
        <v>595.10609411501105</v>
      </c>
    </row>
    <row r="6" spans="1:19">
      <c r="B6" s="84" t="s">
        <v>157</v>
      </c>
      <c r="C6" s="625">
        <v>-2.42957775014355</v>
      </c>
      <c r="D6" s="625">
        <v>3.63536690221131</v>
      </c>
      <c r="E6" s="625">
        <v>2.30311528518429</v>
      </c>
      <c r="F6" s="625">
        <v>2.9502999903293698</v>
      </c>
      <c r="G6" s="625">
        <v>0.58551932298531395</v>
      </c>
      <c r="H6" s="625">
        <v>-3.1254956816005399</v>
      </c>
      <c r="I6" s="625">
        <v>-3.8101806847402901</v>
      </c>
      <c r="J6" s="625">
        <v>-9.0330412583791109</v>
      </c>
      <c r="K6" s="625">
        <v>-3.7974361876676901</v>
      </c>
      <c r="L6" s="625">
        <v>-1.0564845223093</v>
      </c>
      <c r="M6" s="625">
        <v>6.0723435049480399</v>
      </c>
      <c r="N6" s="625">
        <v>7.4613745184354103</v>
      </c>
      <c r="O6" s="625">
        <v>5.4705827920687602</v>
      </c>
      <c r="P6" s="625">
        <v>2.6559787356792901</v>
      </c>
      <c r="Q6" s="625">
        <v>-1.3738692937694099</v>
      </c>
      <c r="R6" s="625">
        <v>-2.56995585473289</v>
      </c>
      <c r="S6" s="625">
        <v>-3.9385398184989802</v>
      </c>
    </row>
    <row r="7" spans="1:19">
      <c r="B7" s="177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</row>
    <row r="8" spans="1:19">
      <c r="B8" s="116"/>
      <c r="C8" s="112"/>
      <c r="D8" s="112"/>
      <c r="E8" s="112"/>
      <c r="F8" s="112"/>
      <c r="G8" s="112"/>
      <c r="H8" s="112"/>
      <c r="I8" s="112"/>
    </row>
    <row r="9" spans="1:19">
      <c r="B9" s="912" t="s">
        <v>1252</v>
      </c>
      <c r="C9" s="912"/>
      <c r="D9" s="912"/>
      <c r="E9" s="912"/>
      <c r="F9" s="112"/>
      <c r="G9" s="112"/>
      <c r="H9" s="112"/>
      <c r="I9" s="112"/>
    </row>
    <row r="10" spans="1:19">
      <c r="B10" s="105"/>
      <c r="F10" s="112"/>
      <c r="G10" s="112"/>
      <c r="H10" s="112"/>
      <c r="I10" s="112"/>
    </row>
    <row r="11" spans="1:19">
      <c r="B11" s="105"/>
      <c r="F11" s="112"/>
      <c r="G11" s="112"/>
      <c r="H11" s="112"/>
      <c r="I11" s="112"/>
    </row>
    <row r="12" spans="1:19">
      <c r="B12" s="105"/>
      <c r="F12" s="112"/>
      <c r="G12" s="112"/>
      <c r="H12" s="112"/>
      <c r="I12" s="112"/>
    </row>
    <row r="13" spans="1:19">
      <c r="B13" s="105"/>
      <c r="F13" s="112"/>
      <c r="G13" s="112"/>
      <c r="H13" s="112"/>
      <c r="I13" s="112"/>
    </row>
    <row r="14" spans="1:19">
      <c r="B14" s="105"/>
      <c r="F14" s="112"/>
      <c r="G14" s="112"/>
      <c r="H14" s="112"/>
      <c r="I14" s="112"/>
    </row>
    <row r="15" spans="1:19">
      <c r="B15" s="105"/>
      <c r="F15" s="112"/>
      <c r="G15" s="112"/>
      <c r="H15" s="112"/>
      <c r="I15" s="112"/>
    </row>
    <row r="16" spans="1:19">
      <c r="B16" s="105"/>
      <c r="F16" s="112"/>
      <c r="G16" s="112"/>
      <c r="H16" s="112"/>
      <c r="I16" s="112"/>
    </row>
    <row r="17" spans="2:25">
      <c r="B17" s="105"/>
      <c r="F17" s="112"/>
      <c r="G17" s="112"/>
      <c r="H17" s="112"/>
      <c r="I17" s="112"/>
    </row>
    <row r="18" spans="2:25">
      <c r="B18" s="105"/>
      <c r="F18" s="112"/>
      <c r="G18" s="112"/>
      <c r="H18" s="112"/>
      <c r="I18" s="112"/>
    </row>
    <row r="19" spans="2:25">
      <c r="B19" s="105"/>
      <c r="F19" s="112"/>
      <c r="G19" s="112"/>
      <c r="H19" s="112"/>
    </row>
    <row r="20" spans="2:25">
      <c r="B20" s="105"/>
      <c r="F20" s="112"/>
      <c r="G20" s="112"/>
      <c r="H20" s="112"/>
      <c r="Y20" s="796"/>
    </row>
    <row r="21" spans="2:25">
      <c r="D21" s="422"/>
      <c r="Y21" s="796"/>
    </row>
    <row r="22" spans="2:25" ht="12.75" customHeight="1">
      <c r="D22" s="422"/>
      <c r="E22" s="422"/>
      <c r="Y22" s="796"/>
    </row>
    <row r="23" spans="2:25">
      <c r="B23" s="422"/>
      <c r="C23" s="422"/>
      <c r="D23" s="422"/>
      <c r="E23" s="422"/>
      <c r="Y23" s="796"/>
    </row>
    <row r="24" spans="2:25" ht="26.25" customHeight="1">
      <c r="B24" s="911" t="s">
        <v>159</v>
      </c>
      <c r="C24" s="911"/>
      <c r="D24" s="422"/>
      <c r="E24" s="422"/>
      <c r="Y24" s="796"/>
    </row>
    <row r="25" spans="2:25">
      <c r="B25" s="422" t="s">
        <v>77</v>
      </c>
      <c r="Y25" s="796"/>
    </row>
    <row r="26" spans="2:25">
      <c r="B26" s="422"/>
      <c r="Y26" s="796"/>
    </row>
    <row r="27" spans="2:25">
      <c r="B27" s="731" t="s">
        <v>10</v>
      </c>
      <c r="Y27" s="796"/>
    </row>
    <row r="28" spans="2:25">
      <c r="B28" s="176"/>
      <c r="Y28" s="796"/>
    </row>
    <row r="29" spans="2:25">
      <c r="B29" s="93"/>
      <c r="Y29" s="796"/>
    </row>
    <row r="30" spans="2:25">
      <c r="Y30" s="796"/>
    </row>
    <row r="31" spans="2:25">
      <c r="Y31" s="796"/>
    </row>
    <row r="32" spans="2:25">
      <c r="Y32" s="796"/>
    </row>
    <row r="33" spans="25:25">
      <c r="Y33" s="796"/>
    </row>
    <row r="34" spans="25:25">
      <c r="Y34" s="796"/>
    </row>
    <row r="35" spans="25:25">
      <c r="Y35" s="796"/>
    </row>
  </sheetData>
  <mergeCells count="2">
    <mergeCell ref="B9:E9"/>
    <mergeCell ref="B24:C24"/>
  </mergeCells>
  <hyperlinks>
    <hyperlink ref="B27" location="Содержание!B3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1"/>
  <sheetViews>
    <sheetView workbookViewId="0">
      <selection activeCell="H18" sqref="H18"/>
    </sheetView>
  </sheetViews>
  <sheetFormatPr defaultRowHeight="15"/>
  <cols>
    <col min="1" max="1" width="9.140625" style="34"/>
    <col min="2" max="2" width="7.28515625" style="34" customWidth="1"/>
    <col min="3" max="3" width="13.5703125" style="34" customWidth="1"/>
    <col min="4" max="4" width="14.140625" style="34" customWidth="1"/>
    <col min="5" max="5" width="8.7109375" style="34" customWidth="1"/>
    <col min="6" max="6" width="12.5703125" style="34" customWidth="1"/>
    <col min="7" max="9" width="9.140625" style="34"/>
    <col min="10" max="10" width="26.42578125" style="34" bestFit="1" customWidth="1"/>
    <col min="11" max="11" width="19.7109375" style="34" bestFit="1" customWidth="1"/>
    <col min="12" max="12" width="15" style="34" bestFit="1" customWidth="1"/>
    <col min="13" max="13" width="12.42578125" style="34" bestFit="1" customWidth="1"/>
    <col min="14" max="16384" width="9.140625" style="34"/>
  </cols>
  <sheetData>
    <row r="1" spans="1:18">
      <c r="B1" s="45"/>
      <c r="C1" s="45"/>
      <c r="D1" s="45"/>
      <c r="E1" s="45"/>
      <c r="F1" s="45"/>
    </row>
    <row r="2" spans="1:18">
      <c r="A2" s="178" t="s">
        <v>0</v>
      </c>
      <c r="B2" s="179" t="s">
        <v>160</v>
      </c>
      <c r="E2" s="797"/>
      <c r="F2" s="798"/>
      <c r="H2" s="179" t="s">
        <v>160</v>
      </c>
    </row>
    <row r="3" spans="1:18">
      <c r="A3" s="180"/>
      <c r="F3" s="798"/>
      <c r="R3" s="797"/>
    </row>
    <row r="4" spans="1:18" ht="51">
      <c r="B4" s="668"/>
      <c r="C4" s="767" t="s">
        <v>161</v>
      </c>
      <c r="D4" s="767" t="s">
        <v>162</v>
      </c>
      <c r="E4" s="767" t="s">
        <v>1191</v>
      </c>
      <c r="F4" s="767" t="s">
        <v>855</v>
      </c>
    </row>
    <row r="5" spans="1:18">
      <c r="B5" s="181">
        <v>40179</v>
      </c>
      <c r="C5" s="182">
        <v>515.14341400000001</v>
      </c>
      <c r="D5" s="182">
        <v>1367</v>
      </c>
      <c r="E5" s="183">
        <v>4052</v>
      </c>
      <c r="F5" s="184">
        <v>148.21</v>
      </c>
      <c r="R5" s="797"/>
    </row>
    <row r="6" spans="1:18">
      <c r="B6" s="181">
        <v>40210</v>
      </c>
      <c r="C6" s="182">
        <v>512.32745599999998</v>
      </c>
      <c r="D6" s="182">
        <v>1427</v>
      </c>
      <c r="E6" s="183">
        <v>5055</v>
      </c>
      <c r="F6" s="184">
        <v>147.32</v>
      </c>
    </row>
    <row r="7" spans="1:18">
      <c r="B7" s="181">
        <v>40238</v>
      </c>
      <c r="C7" s="182">
        <v>585.40833500000008</v>
      </c>
      <c r="D7" s="182">
        <v>1508</v>
      </c>
      <c r="E7" s="183">
        <v>3096</v>
      </c>
      <c r="F7" s="184">
        <v>146.97999999999999</v>
      </c>
    </row>
    <row r="8" spans="1:18">
      <c r="B8" s="181">
        <v>40269</v>
      </c>
      <c r="C8" s="182">
        <v>604.47598099999993</v>
      </c>
      <c r="D8" s="182">
        <v>1552</v>
      </c>
      <c r="E8" s="183">
        <v>5276</v>
      </c>
      <c r="F8" s="184">
        <v>146.07</v>
      </c>
    </row>
    <row r="9" spans="1:18">
      <c r="B9" s="181">
        <v>40299</v>
      </c>
      <c r="C9" s="182">
        <v>751.47224099999994</v>
      </c>
      <c r="D9" s="182">
        <v>1667</v>
      </c>
      <c r="E9" s="183">
        <v>5097</v>
      </c>
      <c r="F9" s="184">
        <v>146.69</v>
      </c>
    </row>
    <row r="10" spans="1:18">
      <c r="B10" s="181">
        <v>40330</v>
      </c>
      <c r="C10" s="182">
        <v>844.50680899999998</v>
      </c>
      <c r="D10" s="182">
        <v>1805</v>
      </c>
      <c r="E10" s="183">
        <v>5495</v>
      </c>
      <c r="F10" s="184">
        <v>147.55000000000001</v>
      </c>
    </row>
    <row r="11" spans="1:18">
      <c r="B11" s="181">
        <v>40360</v>
      </c>
      <c r="C11" s="182">
        <v>886.81295099999988</v>
      </c>
      <c r="D11" s="182">
        <v>1867</v>
      </c>
      <c r="E11" s="183">
        <v>4829</v>
      </c>
      <c r="F11" s="184">
        <v>147.69</v>
      </c>
    </row>
    <row r="12" spans="1:18">
      <c r="B12" s="181">
        <v>40391</v>
      </c>
      <c r="C12" s="182">
        <v>1010.0207310000001</v>
      </c>
      <c r="D12" s="182">
        <v>2098</v>
      </c>
      <c r="E12" s="183">
        <v>5888</v>
      </c>
      <c r="F12" s="184">
        <v>147.33000000000001</v>
      </c>
    </row>
    <row r="13" spans="1:18">
      <c r="B13" s="181">
        <v>40422</v>
      </c>
      <c r="C13" s="182">
        <v>1030.0928719999999</v>
      </c>
      <c r="D13" s="182">
        <v>2096</v>
      </c>
      <c r="E13" s="183">
        <v>5097</v>
      </c>
      <c r="F13" s="184">
        <v>147.57</v>
      </c>
    </row>
    <row r="14" spans="1:18">
      <c r="B14" s="181">
        <v>40452</v>
      </c>
      <c r="C14" s="182">
        <v>1133.5454279999999</v>
      </c>
      <c r="D14" s="182">
        <v>2198</v>
      </c>
      <c r="E14" s="183">
        <v>4478</v>
      </c>
      <c r="F14" s="184">
        <v>147.51</v>
      </c>
    </row>
    <row r="15" spans="1:18">
      <c r="B15" s="181">
        <v>40483</v>
      </c>
      <c r="C15" s="182">
        <v>1145.0753830000001</v>
      </c>
      <c r="D15" s="182">
        <v>2209</v>
      </c>
      <c r="E15" s="183">
        <v>5703</v>
      </c>
      <c r="F15" s="184">
        <v>147.58000000000001</v>
      </c>
    </row>
    <row r="16" spans="1:18">
      <c r="B16" s="181">
        <v>40513</v>
      </c>
      <c r="C16" s="182">
        <v>1268.7929429999999</v>
      </c>
      <c r="D16" s="182">
        <v>2371</v>
      </c>
      <c r="E16" s="183">
        <v>6505</v>
      </c>
      <c r="F16" s="184">
        <v>147.5</v>
      </c>
      <c r="H16" s="185" t="s">
        <v>163</v>
      </c>
      <c r="R16" s="797"/>
    </row>
    <row r="17" spans="2:18">
      <c r="B17" s="181">
        <v>40544</v>
      </c>
      <c r="C17" s="182">
        <v>934.22660800000006</v>
      </c>
      <c r="D17" s="182">
        <v>1806</v>
      </c>
      <c r="E17" s="183">
        <v>5549</v>
      </c>
      <c r="F17" s="184">
        <v>146.87</v>
      </c>
      <c r="H17" s="178"/>
    </row>
    <row r="18" spans="2:18">
      <c r="B18" s="181">
        <v>40575</v>
      </c>
      <c r="C18" s="182">
        <v>833.20276799999999</v>
      </c>
      <c r="D18" s="182">
        <v>1859</v>
      </c>
      <c r="E18" s="183">
        <v>7094</v>
      </c>
      <c r="F18" s="184">
        <v>146.02000000000001</v>
      </c>
      <c r="H18" s="731" t="s">
        <v>10</v>
      </c>
      <c r="R18" s="797"/>
    </row>
    <row r="19" spans="2:18">
      <c r="B19" s="181">
        <v>40603</v>
      </c>
      <c r="C19" s="182">
        <v>941.05798800000002</v>
      </c>
      <c r="D19" s="182">
        <v>2003</v>
      </c>
      <c r="E19" s="183">
        <v>7069</v>
      </c>
      <c r="F19" s="184">
        <v>145.69999999999999</v>
      </c>
    </row>
    <row r="20" spans="2:18">
      <c r="B20" s="181">
        <v>40634</v>
      </c>
      <c r="C20" s="182">
        <v>955.51501699999994</v>
      </c>
      <c r="D20" s="182">
        <v>2128</v>
      </c>
      <c r="E20" s="183">
        <v>6005</v>
      </c>
      <c r="F20" s="184">
        <v>145.54</v>
      </c>
    </row>
    <row r="21" spans="2:18">
      <c r="B21" s="181">
        <v>40664</v>
      </c>
      <c r="C21" s="182">
        <v>860.826819</v>
      </c>
      <c r="D21" s="182">
        <v>1967</v>
      </c>
      <c r="E21" s="183">
        <v>4672</v>
      </c>
      <c r="F21" s="184">
        <v>145.43</v>
      </c>
    </row>
    <row r="22" spans="2:18">
      <c r="B22" s="181">
        <v>40695</v>
      </c>
      <c r="C22" s="182">
        <v>905.58119899999997</v>
      </c>
      <c r="D22" s="182">
        <v>2046</v>
      </c>
      <c r="E22" s="183">
        <v>5685</v>
      </c>
      <c r="F22" s="184">
        <v>145.83000000000001</v>
      </c>
    </row>
    <row r="23" spans="2:18">
      <c r="B23" s="181">
        <v>40725</v>
      </c>
      <c r="C23" s="182">
        <v>716.86836600000004</v>
      </c>
      <c r="D23" s="182">
        <v>1925</v>
      </c>
      <c r="E23" s="183">
        <v>4728</v>
      </c>
      <c r="F23" s="184">
        <v>146.13999999999999</v>
      </c>
    </row>
    <row r="24" spans="2:18">
      <c r="B24" s="181">
        <v>40756</v>
      </c>
      <c r="C24" s="182">
        <v>931.208933</v>
      </c>
      <c r="D24" s="182">
        <v>2180</v>
      </c>
      <c r="E24" s="183">
        <v>7356</v>
      </c>
      <c r="F24" s="184">
        <v>146.46</v>
      </c>
    </row>
    <row r="25" spans="2:18">
      <c r="B25" s="181">
        <v>40787</v>
      </c>
      <c r="C25" s="182">
        <v>1122.7480250000001</v>
      </c>
      <c r="D25" s="182">
        <v>2328</v>
      </c>
      <c r="E25" s="183">
        <v>7041</v>
      </c>
      <c r="F25" s="184">
        <v>147.99</v>
      </c>
      <c r="O25" s="799"/>
    </row>
    <row r="26" spans="2:18">
      <c r="B26" s="181">
        <v>40817</v>
      </c>
      <c r="C26" s="182">
        <v>1303.6379240000001</v>
      </c>
      <c r="D26" s="182">
        <v>2527</v>
      </c>
      <c r="E26" s="183">
        <v>4920</v>
      </c>
      <c r="F26" s="184">
        <v>147.77000000000001</v>
      </c>
    </row>
    <row r="27" spans="2:18">
      <c r="B27" s="181">
        <v>40848</v>
      </c>
      <c r="C27" s="182">
        <v>1414.9340380000001</v>
      </c>
      <c r="D27" s="182">
        <v>2607</v>
      </c>
      <c r="E27" s="183">
        <v>4993</v>
      </c>
      <c r="F27" s="184">
        <v>147.69</v>
      </c>
    </row>
    <row r="28" spans="2:18">
      <c r="B28" s="181">
        <v>40878</v>
      </c>
      <c r="C28" s="182">
        <v>1493.829424</v>
      </c>
      <c r="D28" s="182">
        <v>2708</v>
      </c>
      <c r="E28" s="183">
        <v>5548</v>
      </c>
      <c r="F28" s="184">
        <v>148.4</v>
      </c>
    </row>
    <row r="29" spans="2:18">
      <c r="B29" s="181">
        <v>40909</v>
      </c>
      <c r="C29" s="182">
        <v>1060.6079930000001</v>
      </c>
      <c r="D29" s="182">
        <v>2062</v>
      </c>
      <c r="E29" s="183">
        <v>3200</v>
      </c>
      <c r="F29" s="184">
        <v>148.56</v>
      </c>
      <c r="R29" s="797"/>
    </row>
    <row r="30" spans="2:18">
      <c r="B30" s="181">
        <v>40940</v>
      </c>
      <c r="C30" s="182">
        <v>917.75761899999998</v>
      </c>
      <c r="D30" s="182">
        <v>1960</v>
      </c>
      <c r="E30" s="183">
        <v>4896</v>
      </c>
      <c r="F30" s="184">
        <v>147.74</v>
      </c>
    </row>
    <row r="31" spans="2:18">
      <c r="B31" s="181">
        <v>40969</v>
      </c>
      <c r="C31" s="182">
        <v>860.46652200000005</v>
      </c>
      <c r="D31" s="182">
        <v>1936</v>
      </c>
      <c r="E31" s="183">
        <v>4703</v>
      </c>
      <c r="F31" s="184">
        <v>147.77000000000001</v>
      </c>
      <c r="R31" s="797"/>
    </row>
    <row r="32" spans="2:18">
      <c r="B32" s="181">
        <v>41000</v>
      </c>
      <c r="C32" s="182">
        <v>852.68361800000002</v>
      </c>
      <c r="D32" s="182">
        <v>2065</v>
      </c>
      <c r="E32" s="183">
        <v>4710</v>
      </c>
      <c r="F32" s="184">
        <v>147.88999999999999</v>
      </c>
    </row>
    <row r="33" spans="2:18">
      <c r="B33" s="181">
        <v>41030</v>
      </c>
      <c r="C33" s="182">
        <v>1020.799773</v>
      </c>
      <c r="D33" s="182">
        <v>2311</v>
      </c>
      <c r="E33" s="183">
        <v>4440</v>
      </c>
      <c r="F33" s="184">
        <v>148.06</v>
      </c>
    </row>
    <row r="34" spans="2:18">
      <c r="B34" s="181">
        <v>41061</v>
      </c>
      <c r="C34" s="182">
        <v>1348.6819170000001</v>
      </c>
      <c r="D34" s="182">
        <v>2629</v>
      </c>
      <c r="E34" s="183">
        <v>4134</v>
      </c>
      <c r="F34" s="184">
        <v>149.41999999999999</v>
      </c>
      <c r="O34" s="799"/>
    </row>
    <row r="35" spans="2:18">
      <c r="B35" s="181">
        <v>41091</v>
      </c>
      <c r="C35" s="182">
        <v>1224.4339179999999</v>
      </c>
      <c r="D35" s="182">
        <v>2460</v>
      </c>
      <c r="E35" s="183">
        <v>4936</v>
      </c>
      <c r="F35" s="184">
        <v>150.01</v>
      </c>
      <c r="I35" s="800"/>
    </row>
    <row r="36" spans="2:18">
      <c r="B36" s="181">
        <v>41122</v>
      </c>
      <c r="C36" s="182">
        <v>1203.177725</v>
      </c>
      <c r="D36" s="182">
        <v>2561</v>
      </c>
      <c r="E36" s="183">
        <v>6107</v>
      </c>
      <c r="F36" s="184">
        <v>149.57</v>
      </c>
    </row>
    <row r="37" spans="2:18">
      <c r="B37" s="181">
        <v>41153</v>
      </c>
      <c r="C37" s="182">
        <v>981.85338200000001</v>
      </c>
      <c r="D37" s="182">
        <v>2292.7346520000001</v>
      </c>
      <c r="E37" s="183">
        <v>4250</v>
      </c>
      <c r="F37" s="184">
        <v>149.86000000000001</v>
      </c>
      <c r="I37" s="800"/>
    </row>
    <row r="42" spans="2:18">
      <c r="R42" s="797"/>
    </row>
    <row r="44" spans="2:18">
      <c r="R44" s="797"/>
    </row>
    <row r="55" spans="18:18">
      <c r="R55" s="797"/>
    </row>
    <row r="57" spans="18:18">
      <c r="R57" s="797"/>
    </row>
    <row r="68" spans="18:18">
      <c r="R68" s="797"/>
    </row>
    <row r="70" spans="18:18">
      <c r="R70" s="797"/>
    </row>
    <row r="81" spans="18:18">
      <c r="R81" s="797"/>
    </row>
    <row r="83" spans="18:18">
      <c r="R83" s="797"/>
    </row>
    <row r="94" spans="18:18">
      <c r="R94" s="797"/>
    </row>
    <row r="96" spans="18:18">
      <c r="R96" s="797"/>
    </row>
    <row r="107" spans="18:18">
      <c r="R107" s="797"/>
    </row>
    <row r="109" spans="18:18">
      <c r="R109" s="797"/>
    </row>
    <row r="120" spans="18:18">
      <c r="R120" s="797"/>
    </row>
    <row r="133" spans="18:18">
      <c r="R133" s="797"/>
    </row>
    <row r="135" spans="18:18">
      <c r="R135" s="797"/>
    </row>
    <row r="146" spans="18:18">
      <c r="R146" s="797"/>
    </row>
    <row r="148" spans="18:18">
      <c r="R148" s="797"/>
    </row>
    <row r="159" spans="18:18">
      <c r="R159" s="797"/>
    </row>
    <row r="161" spans="18:18">
      <c r="R161" s="797"/>
    </row>
    <row r="172" spans="18:18">
      <c r="R172" s="797"/>
    </row>
    <row r="174" spans="18:18">
      <c r="R174" s="797"/>
    </row>
    <row r="185" spans="18:18">
      <c r="R185" s="797"/>
    </row>
    <row r="187" spans="18:18">
      <c r="R187" s="797"/>
    </row>
    <row r="198" spans="18:18">
      <c r="R198" s="797"/>
    </row>
    <row r="211" spans="18:18">
      <c r="R211" s="797"/>
    </row>
    <row r="213" spans="18:18">
      <c r="R213" s="797"/>
    </row>
    <row r="224" spans="18:18">
      <c r="R224" s="797"/>
    </row>
    <row r="237" spans="18:18">
      <c r="R237" s="797"/>
    </row>
    <row r="250" spans="18:18">
      <c r="R250" s="797"/>
    </row>
    <row r="252" spans="18:18">
      <c r="R252" s="797"/>
    </row>
    <row r="263" spans="18:18">
      <c r="R263" s="797"/>
    </row>
    <row r="265" spans="18:18">
      <c r="R265" s="797"/>
    </row>
    <row r="276" spans="18:18">
      <c r="R276" s="797"/>
    </row>
    <row r="289" spans="18:18">
      <c r="R289" s="797"/>
    </row>
    <row r="291" spans="18:18">
      <c r="R291" s="797"/>
    </row>
    <row r="302" spans="18:18">
      <c r="R302" s="797"/>
    </row>
    <row r="315" spans="18:18">
      <c r="R315" s="797"/>
    </row>
    <row r="328" spans="18:18">
      <c r="R328" s="797"/>
    </row>
    <row r="332" spans="18:18">
      <c r="R332" s="797"/>
    </row>
    <row r="341" spans="18:18">
      <c r="R341" s="797"/>
    </row>
    <row r="343" spans="18:18">
      <c r="R343" s="797"/>
    </row>
    <row r="345" spans="18:18">
      <c r="R345" s="797"/>
    </row>
    <row r="354" spans="18:18">
      <c r="R354" s="797"/>
    </row>
    <row r="367" spans="18:18">
      <c r="R367" s="797"/>
    </row>
    <row r="369" spans="18:18">
      <c r="R369" s="797"/>
    </row>
    <row r="380" spans="18:18">
      <c r="R380" s="797"/>
    </row>
    <row r="393" spans="18:18">
      <c r="R393" s="797"/>
    </row>
    <row r="395" spans="18:18">
      <c r="R395" s="797"/>
    </row>
    <row r="397" spans="18:18">
      <c r="R397" s="797"/>
    </row>
    <row r="406" spans="18:18">
      <c r="R406" s="797"/>
    </row>
    <row r="408" spans="18:18">
      <c r="R408" s="797"/>
    </row>
    <row r="419" spans="18:18">
      <c r="R419" s="797"/>
    </row>
    <row r="421" spans="18:18">
      <c r="R421" s="797"/>
    </row>
  </sheetData>
  <hyperlinks>
    <hyperlink ref="H18" location="Содержание!B34" display="к содержанию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44"/>
  <sheetViews>
    <sheetView workbookViewId="0">
      <selection activeCell="I23" sqref="I23"/>
    </sheetView>
  </sheetViews>
  <sheetFormatPr defaultRowHeight="12.75"/>
  <cols>
    <col min="1" max="1" width="8.85546875" style="83" bestFit="1" customWidth="1"/>
    <col min="2" max="2" width="9.28515625" style="83" customWidth="1"/>
    <col min="3" max="3" width="12.42578125" style="83" bestFit="1" customWidth="1"/>
    <col min="4" max="4" width="11.5703125" style="83" bestFit="1" customWidth="1"/>
    <col min="5" max="5" width="9.140625" style="83" customWidth="1"/>
    <col min="6" max="6" width="9" style="83" bestFit="1" customWidth="1"/>
    <col min="7" max="7" width="10" style="83" bestFit="1" customWidth="1"/>
    <col min="8" max="8" width="9.140625" style="83" customWidth="1"/>
    <col min="9" max="224" width="9.140625" style="83"/>
    <col min="225" max="225" width="10.140625" style="83" bestFit="1" customWidth="1"/>
    <col min="226" max="228" width="12.140625" style="83" customWidth="1"/>
    <col min="229" max="229" width="11.85546875" style="83" customWidth="1"/>
    <col min="230" max="233" width="16.28515625" style="83" customWidth="1"/>
    <col min="234" max="234" width="20.42578125" style="83" customWidth="1"/>
    <col min="235" max="235" width="7.5703125" style="83" customWidth="1"/>
    <col min="236" max="236" width="6" style="83" customWidth="1"/>
    <col min="237" max="238" width="10" style="83" customWidth="1"/>
    <col min="239" max="239" width="8.5703125" style="83" customWidth="1"/>
    <col min="240" max="241" width="9.140625" style="83" customWidth="1"/>
    <col min="242" max="242" width="10.140625" style="83" bestFit="1" customWidth="1"/>
    <col min="243" max="243" width="11.28515625" style="83" bestFit="1" customWidth="1"/>
    <col min="244" max="245" width="9.140625" style="83" customWidth="1"/>
    <col min="246" max="246" width="10.140625" style="83" bestFit="1" customWidth="1"/>
    <col min="247" max="247" width="11.5703125" style="83" bestFit="1" customWidth="1"/>
    <col min="248" max="249" width="9.140625" style="83" customWidth="1"/>
    <col min="250" max="250" width="10.140625" style="83" bestFit="1" customWidth="1"/>
    <col min="251" max="251" width="11.5703125" style="83" bestFit="1" customWidth="1"/>
    <col min="252" max="252" width="9" style="83" bestFit="1" customWidth="1"/>
    <col min="253" max="253" width="3.5703125" style="83" customWidth="1"/>
    <col min="254" max="254" width="7.5703125" style="83" customWidth="1"/>
    <col min="255" max="255" width="4.5703125" style="83" customWidth="1"/>
    <col min="256" max="256" width="5" style="83" customWidth="1"/>
    <col min="257" max="257" width="9.140625" style="83"/>
    <col min="258" max="258" width="10.140625" style="83" bestFit="1" customWidth="1"/>
    <col min="259" max="259" width="11.5703125" style="83" bestFit="1" customWidth="1"/>
    <col min="260" max="260" width="9.140625" style="83" customWidth="1"/>
    <col min="261" max="261" width="11.5703125" style="83" bestFit="1" customWidth="1"/>
    <col min="262" max="262" width="9" style="83" bestFit="1" customWidth="1"/>
    <col min="263" max="480" width="9.140625" style="83"/>
    <col min="481" max="481" width="10.140625" style="83" bestFit="1" customWidth="1"/>
    <col min="482" max="484" width="12.140625" style="83" customWidth="1"/>
    <col min="485" max="485" width="11.85546875" style="83" customWidth="1"/>
    <col min="486" max="489" width="16.28515625" style="83" customWidth="1"/>
    <col min="490" max="490" width="20.42578125" style="83" customWidth="1"/>
    <col min="491" max="491" width="7.5703125" style="83" customWidth="1"/>
    <col min="492" max="492" width="6" style="83" customWidth="1"/>
    <col min="493" max="494" width="10" style="83" customWidth="1"/>
    <col min="495" max="495" width="8.5703125" style="83" customWidth="1"/>
    <col min="496" max="497" width="9.140625" style="83" customWidth="1"/>
    <col min="498" max="498" width="10.140625" style="83" bestFit="1" customWidth="1"/>
    <col min="499" max="499" width="11.28515625" style="83" bestFit="1" customWidth="1"/>
    <col min="500" max="501" width="9.140625" style="83" customWidth="1"/>
    <col min="502" max="502" width="10.140625" style="83" bestFit="1" customWidth="1"/>
    <col min="503" max="503" width="11.5703125" style="83" bestFit="1" customWidth="1"/>
    <col min="504" max="505" width="9.140625" style="83" customWidth="1"/>
    <col min="506" max="506" width="10.140625" style="83" bestFit="1" customWidth="1"/>
    <col min="507" max="507" width="11.5703125" style="83" bestFit="1" customWidth="1"/>
    <col min="508" max="508" width="9" style="83" bestFit="1" customWidth="1"/>
    <col min="509" max="509" width="3.5703125" style="83" customWidth="1"/>
    <col min="510" max="510" width="7.5703125" style="83" customWidth="1"/>
    <col min="511" max="511" width="4.5703125" style="83" customWidth="1"/>
    <col min="512" max="512" width="5" style="83" customWidth="1"/>
    <col min="513" max="513" width="9.140625" style="83"/>
    <col min="514" max="514" width="10.140625" style="83" bestFit="1" customWidth="1"/>
    <col min="515" max="515" width="11.5703125" style="83" bestFit="1" customWidth="1"/>
    <col min="516" max="516" width="9.140625" style="83" customWidth="1"/>
    <col min="517" max="517" width="11.5703125" style="83" bestFit="1" customWidth="1"/>
    <col min="518" max="518" width="9" style="83" bestFit="1" customWidth="1"/>
    <col min="519" max="736" width="9.140625" style="83"/>
    <col min="737" max="737" width="10.140625" style="83" bestFit="1" customWidth="1"/>
    <col min="738" max="740" width="12.140625" style="83" customWidth="1"/>
    <col min="741" max="741" width="11.85546875" style="83" customWidth="1"/>
    <col min="742" max="745" width="16.28515625" style="83" customWidth="1"/>
    <col min="746" max="746" width="20.42578125" style="83" customWidth="1"/>
    <col min="747" max="747" width="7.5703125" style="83" customWidth="1"/>
    <col min="748" max="748" width="6" style="83" customWidth="1"/>
    <col min="749" max="750" width="10" style="83" customWidth="1"/>
    <col min="751" max="751" width="8.5703125" style="83" customWidth="1"/>
    <col min="752" max="753" width="9.140625" style="83" customWidth="1"/>
    <col min="754" max="754" width="10.140625" style="83" bestFit="1" customWidth="1"/>
    <col min="755" max="755" width="11.28515625" style="83" bestFit="1" customWidth="1"/>
    <col min="756" max="757" width="9.140625" style="83" customWidth="1"/>
    <col min="758" max="758" width="10.140625" style="83" bestFit="1" customWidth="1"/>
    <col min="759" max="759" width="11.5703125" style="83" bestFit="1" customWidth="1"/>
    <col min="760" max="761" width="9.140625" style="83" customWidth="1"/>
    <col min="762" max="762" width="10.140625" style="83" bestFit="1" customWidth="1"/>
    <col min="763" max="763" width="11.5703125" style="83" bestFit="1" customWidth="1"/>
    <col min="764" max="764" width="9" style="83" bestFit="1" customWidth="1"/>
    <col min="765" max="765" width="3.5703125" style="83" customWidth="1"/>
    <col min="766" max="766" width="7.5703125" style="83" customWidth="1"/>
    <col min="767" max="767" width="4.5703125" style="83" customWidth="1"/>
    <col min="768" max="768" width="5" style="83" customWidth="1"/>
    <col min="769" max="769" width="9.140625" style="83"/>
    <col min="770" max="770" width="10.140625" style="83" bestFit="1" customWidth="1"/>
    <col min="771" max="771" width="11.5703125" style="83" bestFit="1" customWidth="1"/>
    <col min="772" max="772" width="9.140625" style="83" customWidth="1"/>
    <col min="773" max="773" width="11.5703125" style="83" bestFit="1" customWidth="1"/>
    <col min="774" max="774" width="9" style="83" bestFit="1" customWidth="1"/>
    <col min="775" max="992" width="9.140625" style="83"/>
    <col min="993" max="993" width="10.140625" style="83" bestFit="1" customWidth="1"/>
    <col min="994" max="996" width="12.140625" style="83" customWidth="1"/>
    <col min="997" max="997" width="11.85546875" style="83" customWidth="1"/>
    <col min="998" max="1001" width="16.28515625" style="83" customWidth="1"/>
    <col min="1002" max="1002" width="20.42578125" style="83" customWidth="1"/>
    <col min="1003" max="1003" width="7.5703125" style="83" customWidth="1"/>
    <col min="1004" max="1004" width="6" style="83" customWidth="1"/>
    <col min="1005" max="1006" width="10" style="83" customWidth="1"/>
    <col min="1007" max="1007" width="8.5703125" style="83" customWidth="1"/>
    <col min="1008" max="1009" width="9.140625" style="83" customWidth="1"/>
    <col min="1010" max="1010" width="10.140625" style="83" bestFit="1" customWidth="1"/>
    <col min="1011" max="1011" width="11.28515625" style="83" bestFit="1" customWidth="1"/>
    <col min="1012" max="1013" width="9.140625" style="83" customWidth="1"/>
    <col min="1014" max="1014" width="10.140625" style="83" bestFit="1" customWidth="1"/>
    <col min="1015" max="1015" width="11.5703125" style="83" bestFit="1" customWidth="1"/>
    <col min="1016" max="1017" width="9.140625" style="83" customWidth="1"/>
    <col min="1018" max="1018" width="10.140625" style="83" bestFit="1" customWidth="1"/>
    <col min="1019" max="1019" width="11.5703125" style="83" bestFit="1" customWidth="1"/>
    <col min="1020" max="1020" width="9" style="83" bestFit="1" customWidth="1"/>
    <col min="1021" max="1021" width="3.5703125" style="83" customWidth="1"/>
    <col min="1022" max="1022" width="7.5703125" style="83" customWidth="1"/>
    <col min="1023" max="1023" width="4.5703125" style="83" customWidth="1"/>
    <col min="1024" max="1024" width="5" style="83" customWidth="1"/>
    <col min="1025" max="1025" width="9.140625" style="83"/>
    <col min="1026" max="1026" width="10.140625" style="83" bestFit="1" customWidth="1"/>
    <col min="1027" max="1027" width="11.5703125" style="83" bestFit="1" customWidth="1"/>
    <col min="1028" max="1028" width="9.140625" style="83" customWidth="1"/>
    <col min="1029" max="1029" width="11.5703125" style="83" bestFit="1" customWidth="1"/>
    <col min="1030" max="1030" width="9" style="83" bestFit="1" customWidth="1"/>
    <col min="1031" max="1248" width="9.140625" style="83"/>
    <col min="1249" max="1249" width="10.140625" style="83" bestFit="1" customWidth="1"/>
    <col min="1250" max="1252" width="12.140625" style="83" customWidth="1"/>
    <col min="1253" max="1253" width="11.85546875" style="83" customWidth="1"/>
    <col min="1254" max="1257" width="16.28515625" style="83" customWidth="1"/>
    <col min="1258" max="1258" width="20.42578125" style="83" customWidth="1"/>
    <col min="1259" max="1259" width="7.5703125" style="83" customWidth="1"/>
    <col min="1260" max="1260" width="6" style="83" customWidth="1"/>
    <col min="1261" max="1262" width="10" style="83" customWidth="1"/>
    <col min="1263" max="1263" width="8.5703125" style="83" customWidth="1"/>
    <col min="1264" max="1265" width="9.140625" style="83" customWidth="1"/>
    <col min="1266" max="1266" width="10.140625" style="83" bestFit="1" customWidth="1"/>
    <col min="1267" max="1267" width="11.28515625" style="83" bestFit="1" customWidth="1"/>
    <col min="1268" max="1269" width="9.140625" style="83" customWidth="1"/>
    <col min="1270" max="1270" width="10.140625" style="83" bestFit="1" customWidth="1"/>
    <col min="1271" max="1271" width="11.5703125" style="83" bestFit="1" customWidth="1"/>
    <col min="1272" max="1273" width="9.140625" style="83" customWidth="1"/>
    <col min="1274" max="1274" width="10.140625" style="83" bestFit="1" customWidth="1"/>
    <col min="1275" max="1275" width="11.5703125" style="83" bestFit="1" customWidth="1"/>
    <col min="1276" max="1276" width="9" style="83" bestFit="1" customWidth="1"/>
    <col min="1277" max="1277" width="3.5703125" style="83" customWidth="1"/>
    <col min="1278" max="1278" width="7.5703125" style="83" customWidth="1"/>
    <col min="1279" max="1279" width="4.5703125" style="83" customWidth="1"/>
    <col min="1280" max="1280" width="5" style="83" customWidth="1"/>
    <col min="1281" max="1281" width="9.140625" style="83"/>
    <col min="1282" max="1282" width="10.140625" style="83" bestFit="1" customWidth="1"/>
    <col min="1283" max="1283" width="11.5703125" style="83" bestFit="1" customWidth="1"/>
    <col min="1284" max="1284" width="9.140625" style="83" customWidth="1"/>
    <col min="1285" max="1285" width="11.5703125" style="83" bestFit="1" customWidth="1"/>
    <col min="1286" max="1286" width="9" style="83" bestFit="1" customWidth="1"/>
    <col min="1287" max="1504" width="9.140625" style="83"/>
    <col min="1505" max="1505" width="10.140625" style="83" bestFit="1" customWidth="1"/>
    <col min="1506" max="1508" width="12.140625" style="83" customWidth="1"/>
    <col min="1509" max="1509" width="11.85546875" style="83" customWidth="1"/>
    <col min="1510" max="1513" width="16.28515625" style="83" customWidth="1"/>
    <col min="1514" max="1514" width="20.42578125" style="83" customWidth="1"/>
    <col min="1515" max="1515" width="7.5703125" style="83" customWidth="1"/>
    <col min="1516" max="1516" width="6" style="83" customWidth="1"/>
    <col min="1517" max="1518" width="10" style="83" customWidth="1"/>
    <col min="1519" max="1519" width="8.5703125" style="83" customWidth="1"/>
    <col min="1520" max="1521" width="9.140625" style="83" customWidth="1"/>
    <col min="1522" max="1522" width="10.140625" style="83" bestFit="1" customWidth="1"/>
    <col min="1523" max="1523" width="11.28515625" style="83" bestFit="1" customWidth="1"/>
    <col min="1524" max="1525" width="9.140625" style="83" customWidth="1"/>
    <col min="1526" max="1526" width="10.140625" style="83" bestFit="1" customWidth="1"/>
    <col min="1527" max="1527" width="11.5703125" style="83" bestFit="1" customWidth="1"/>
    <col min="1528" max="1529" width="9.140625" style="83" customWidth="1"/>
    <col min="1530" max="1530" width="10.140625" style="83" bestFit="1" customWidth="1"/>
    <col min="1531" max="1531" width="11.5703125" style="83" bestFit="1" customWidth="1"/>
    <col min="1532" max="1532" width="9" style="83" bestFit="1" customWidth="1"/>
    <col min="1533" max="1533" width="3.5703125" style="83" customWidth="1"/>
    <col min="1534" max="1534" width="7.5703125" style="83" customWidth="1"/>
    <col min="1535" max="1535" width="4.5703125" style="83" customWidth="1"/>
    <col min="1536" max="1536" width="5" style="83" customWidth="1"/>
    <col min="1537" max="1537" width="9.140625" style="83"/>
    <col min="1538" max="1538" width="10.140625" style="83" bestFit="1" customWidth="1"/>
    <col min="1539" max="1539" width="11.5703125" style="83" bestFit="1" customWidth="1"/>
    <col min="1540" max="1540" width="9.140625" style="83" customWidth="1"/>
    <col min="1541" max="1541" width="11.5703125" style="83" bestFit="1" customWidth="1"/>
    <col min="1542" max="1542" width="9" style="83" bestFit="1" customWidth="1"/>
    <col min="1543" max="1760" width="9.140625" style="83"/>
    <col min="1761" max="1761" width="10.140625" style="83" bestFit="1" customWidth="1"/>
    <col min="1762" max="1764" width="12.140625" style="83" customWidth="1"/>
    <col min="1765" max="1765" width="11.85546875" style="83" customWidth="1"/>
    <col min="1766" max="1769" width="16.28515625" style="83" customWidth="1"/>
    <col min="1770" max="1770" width="20.42578125" style="83" customWidth="1"/>
    <col min="1771" max="1771" width="7.5703125" style="83" customWidth="1"/>
    <col min="1772" max="1772" width="6" style="83" customWidth="1"/>
    <col min="1773" max="1774" width="10" style="83" customWidth="1"/>
    <col min="1775" max="1775" width="8.5703125" style="83" customWidth="1"/>
    <col min="1776" max="1777" width="9.140625" style="83" customWidth="1"/>
    <col min="1778" max="1778" width="10.140625" style="83" bestFit="1" customWidth="1"/>
    <col min="1779" max="1779" width="11.28515625" style="83" bestFit="1" customWidth="1"/>
    <col min="1780" max="1781" width="9.140625" style="83" customWidth="1"/>
    <col min="1782" max="1782" width="10.140625" style="83" bestFit="1" customWidth="1"/>
    <col min="1783" max="1783" width="11.5703125" style="83" bestFit="1" customWidth="1"/>
    <col min="1784" max="1785" width="9.140625" style="83" customWidth="1"/>
    <col min="1786" max="1786" width="10.140625" style="83" bestFit="1" customWidth="1"/>
    <col min="1787" max="1787" width="11.5703125" style="83" bestFit="1" customWidth="1"/>
    <col min="1788" max="1788" width="9" style="83" bestFit="1" customWidth="1"/>
    <col min="1789" max="1789" width="3.5703125" style="83" customWidth="1"/>
    <col min="1790" max="1790" width="7.5703125" style="83" customWidth="1"/>
    <col min="1791" max="1791" width="4.5703125" style="83" customWidth="1"/>
    <col min="1792" max="1792" width="5" style="83" customWidth="1"/>
    <col min="1793" max="1793" width="9.140625" style="83"/>
    <col min="1794" max="1794" width="10.140625" style="83" bestFit="1" customWidth="1"/>
    <col min="1795" max="1795" width="11.5703125" style="83" bestFit="1" customWidth="1"/>
    <col min="1796" max="1796" width="9.140625" style="83" customWidth="1"/>
    <col min="1797" max="1797" width="11.5703125" style="83" bestFit="1" customWidth="1"/>
    <col min="1798" max="1798" width="9" style="83" bestFit="1" customWidth="1"/>
    <col min="1799" max="2016" width="9.140625" style="83"/>
    <col min="2017" max="2017" width="10.140625" style="83" bestFit="1" customWidth="1"/>
    <col min="2018" max="2020" width="12.140625" style="83" customWidth="1"/>
    <col min="2021" max="2021" width="11.85546875" style="83" customWidth="1"/>
    <col min="2022" max="2025" width="16.28515625" style="83" customWidth="1"/>
    <col min="2026" max="2026" width="20.42578125" style="83" customWidth="1"/>
    <col min="2027" max="2027" width="7.5703125" style="83" customWidth="1"/>
    <col min="2028" max="2028" width="6" style="83" customWidth="1"/>
    <col min="2029" max="2030" width="10" style="83" customWidth="1"/>
    <col min="2031" max="2031" width="8.5703125" style="83" customWidth="1"/>
    <col min="2032" max="2033" width="9.140625" style="83" customWidth="1"/>
    <col min="2034" max="2034" width="10.140625" style="83" bestFit="1" customWidth="1"/>
    <col min="2035" max="2035" width="11.28515625" style="83" bestFit="1" customWidth="1"/>
    <col min="2036" max="2037" width="9.140625" style="83" customWidth="1"/>
    <col min="2038" max="2038" width="10.140625" style="83" bestFit="1" customWidth="1"/>
    <col min="2039" max="2039" width="11.5703125" style="83" bestFit="1" customWidth="1"/>
    <col min="2040" max="2041" width="9.140625" style="83" customWidth="1"/>
    <col min="2042" max="2042" width="10.140625" style="83" bestFit="1" customWidth="1"/>
    <col min="2043" max="2043" width="11.5703125" style="83" bestFit="1" customWidth="1"/>
    <col min="2044" max="2044" width="9" style="83" bestFit="1" customWidth="1"/>
    <col min="2045" max="2045" width="3.5703125" style="83" customWidth="1"/>
    <col min="2046" max="2046" width="7.5703125" style="83" customWidth="1"/>
    <col min="2047" max="2047" width="4.5703125" style="83" customWidth="1"/>
    <col min="2048" max="2048" width="5" style="83" customWidth="1"/>
    <col min="2049" max="2049" width="9.140625" style="83"/>
    <col min="2050" max="2050" width="10.140625" style="83" bestFit="1" customWidth="1"/>
    <col min="2051" max="2051" width="11.5703125" style="83" bestFit="1" customWidth="1"/>
    <col min="2052" max="2052" width="9.140625" style="83" customWidth="1"/>
    <col min="2053" max="2053" width="11.5703125" style="83" bestFit="1" customWidth="1"/>
    <col min="2054" max="2054" width="9" style="83" bestFit="1" customWidth="1"/>
    <col min="2055" max="2272" width="9.140625" style="83"/>
    <col min="2273" max="2273" width="10.140625" style="83" bestFit="1" customWidth="1"/>
    <col min="2274" max="2276" width="12.140625" style="83" customWidth="1"/>
    <col min="2277" max="2277" width="11.85546875" style="83" customWidth="1"/>
    <col min="2278" max="2281" width="16.28515625" style="83" customWidth="1"/>
    <col min="2282" max="2282" width="20.42578125" style="83" customWidth="1"/>
    <col min="2283" max="2283" width="7.5703125" style="83" customWidth="1"/>
    <col min="2284" max="2284" width="6" style="83" customWidth="1"/>
    <col min="2285" max="2286" width="10" style="83" customWidth="1"/>
    <col min="2287" max="2287" width="8.5703125" style="83" customWidth="1"/>
    <col min="2288" max="2289" width="9.140625" style="83" customWidth="1"/>
    <col min="2290" max="2290" width="10.140625" style="83" bestFit="1" customWidth="1"/>
    <col min="2291" max="2291" width="11.28515625" style="83" bestFit="1" customWidth="1"/>
    <col min="2292" max="2293" width="9.140625" style="83" customWidth="1"/>
    <col min="2294" max="2294" width="10.140625" style="83" bestFit="1" customWidth="1"/>
    <col min="2295" max="2295" width="11.5703125" style="83" bestFit="1" customWidth="1"/>
    <col min="2296" max="2297" width="9.140625" style="83" customWidth="1"/>
    <col min="2298" max="2298" width="10.140625" style="83" bestFit="1" customWidth="1"/>
    <col min="2299" max="2299" width="11.5703125" style="83" bestFit="1" customWidth="1"/>
    <col min="2300" max="2300" width="9" style="83" bestFit="1" customWidth="1"/>
    <col min="2301" max="2301" width="3.5703125" style="83" customWidth="1"/>
    <col min="2302" max="2302" width="7.5703125" style="83" customWidth="1"/>
    <col min="2303" max="2303" width="4.5703125" style="83" customWidth="1"/>
    <col min="2304" max="2304" width="5" style="83" customWidth="1"/>
    <col min="2305" max="2305" width="9.140625" style="83"/>
    <col min="2306" max="2306" width="10.140625" style="83" bestFit="1" customWidth="1"/>
    <col min="2307" max="2307" width="11.5703125" style="83" bestFit="1" customWidth="1"/>
    <col min="2308" max="2308" width="9.140625" style="83" customWidth="1"/>
    <col min="2309" max="2309" width="11.5703125" style="83" bestFit="1" customWidth="1"/>
    <col min="2310" max="2310" width="9" style="83" bestFit="1" customWidth="1"/>
    <col min="2311" max="2528" width="9.140625" style="83"/>
    <col min="2529" max="2529" width="10.140625" style="83" bestFit="1" customWidth="1"/>
    <col min="2530" max="2532" width="12.140625" style="83" customWidth="1"/>
    <col min="2533" max="2533" width="11.85546875" style="83" customWidth="1"/>
    <col min="2534" max="2537" width="16.28515625" style="83" customWidth="1"/>
    <col min="2538" max="2538" width="20.42578125" style="83" customWidth="1"/>
    <col min="2539" max="2539" width="7.5703125" style="83" customWidth="1"/>
    <col min="2540" max="2540" width="6" style="83" customWidth="1"/>
    <col min="2541" max="2542" width="10" style="83" customWidth="1"/>
    <col min="2543" max="2543" width="8.5703125" style="83" customWidth="1"/>
    <col min="2544" max="2545" width="9.140625" style="83" customWidth="1"/>
    <col min="2546" max="2546" width="10.140625" style="83" bestFit="1" customWidth="1"/>
    <col min="2547" max="2547" width="11.28515625" style="83" bestFit="1" customWidth="1"/>
    <col min="2548" max="2549" width="9.140625" style="83" customWidth="1"/>
    <col min="2550" max="2550" width="10.140625" style="83" bestFit="1" customWidth="1"/>
    <col min="2551" max="2551" width="11.5703125" style="83" bestFit="1" customWidth="1"/>
    <col min="2552" max="2553" width="9.140625" style="83" customWidth="1"/>
    <col min="2554" max="2554" width="10.140625" style="83" bestFit="1" customWidth="1"/>
    <col min="2555" max="2555" width="11.5703125" style="83" bestFit="1" customWidth="1"/>
    <col min="2556" max="2556" width="9" style="83" bestFit="1" customWidth="1"/>
    <col min="2557" max="2557" width="3.5703125" style="83" customWidth="1"/>
    <col min="2558" max="2558" width="7.5703125" style="83" customWidth="1"/>
    <col min="2559" max="2559" width="4.5703125" style="83" customWidth="1"/>
    <col min="2560" max="2560" width="5" style="83" customWidth="1"/>
    <col min="2561" max="2561" width="9.140625" style="83"/>
    <col min="2562" max="2562" width="10.140625" style="83" bestFit="1" customWidth="1"/>
    <col min="2563" max="2563" width="11.5703125" style="83" bestFit="1" customWidth="1"/>
    <col min="2564" max="2564" width="9.140625" style="83" customWidth="1"/>
    <col min="2565" max="2565" width="11.5703125" style="83" bestFit="1" customWidth="1"/>
    <col min="2566" max="2566" width="9" style="83" bestFit="1" customWidth="1"/>
    <col min="2567" max="2784" width="9.140625" style="83"/>
    <col min="2785" max="2785" width="10.140625" style="83" bestFit="1" customWidth="1"/>
    <col min="2786" max="2788" width="12.140625" style="83" customWidth="1"/>
    <col min="2789" max="2789" width="11.85546875" style="83" customWidth="1"/>
    <col min="2790" max="2793" width="16.28515625" style="83" customWidth="1"/>
    <col min="2794" max="2794" width="20.42578125" style="83" customWidth="1"/>
    <col min="2795" max="2795" width="7.5703125" style="83" customWidth="1"/>
    <col min="2796" max="2796" width="6" style="83" customWidth="1"/>
    <col min="2797" max="2798" width="10" style="83" customWidth="1"/>
    <col min="2799" max="2799" width="8.5703125" style="83" customWidth="1"/>
    <col min="2800" max="2801" width="9.140625" style="83" customWidth="1"/>
    <col min="2802" max="2802" width="10.140625" style="83" bestFit="1" customWidth="1"/>
    <col min="2803" max="2803" width="11.28515625" style="83" bestFit="1" customWidth="1"/>
    <col min="2804" max="2805" width="9.140625" style="83" customWidth="1"/>
    <col min="2806" max="2806" width="10.140625" style="83" bestFit="1" customWidth="1"/>
    <col min="2807" max="2807" width="11.5703125" style="83" bestFit="1" customWidth="1"/>
    <col min="2808" max="2809" width="9.140625" style="83" customWidth="1"/>
    <col min="2810" max="2810" width="10.140625" style="83" bestFit="1" customWidth="1"/>
    <col min="2811" max="2811" width="11.5703125" style="83" bestFit="1" customWidth="1"/>
    <col min="2812" max="2812" width="9" style="83" bestFit="1" customWidth="1"/>
    <col min="2813" max="2813" width="3.5703125" style="83" customWidth="1"/>
    <col min="2814" max="2814" width="7.5703125" style="83" customWidth="1"/>
    <col min="2815" max="2815" width="4.5703125" style="83" customWidth="1"/>
    <col min="2816" max="2816" width="5" style="83" customWidth="1"/>
    <col min="2817" max="2817" width="9.140625" style="83"/>
    <col min="2818" max="2818" width="10.140625" style="83" bestFit="1" customWidth="1"/>
    <col min="2819" max="2819" width="11.5703125" style="83" bestFit="1" customWidth="1"/>
    <col min="2820" max="2820" width="9.140625" style="83" customWidth="1"/>
    <col min="2821" max="2821" width="11.5703125" style="83" bestFit="1" customWidth="1"/>
    <col min="2822" max="2822" width="9" style="83" bestFit="1" customWidth="1"/>
    <col min="2823" max="3040" width="9.140625" style="83"/>
    <col min="3041" max="3041" width="10.140625" style="83" bestFit="1" customWidth="1"/>
    <col min="3042" max="3044" width="12.140625" style="83" customWidth="1"/>
    <col min="3045" max="3045" width="11.85546875" style="83" customWidth="1"/>
    <col min="3046" max="3049" width="16.28515625" style="83" customWidth="1"/>
    <col min="3050" max="3050" width="20.42578125" style="83" customWidth="1"/>
    <col min="3051" max="3051" width="7.5703125" style="83" customWidth="1"/>
    <col min="3052" max="3052" width="6" style="83" customWidth="1"/>
    <col min="3053" max="3054" width="10" style="83" customWidth="1"/>
    <col min="3055" max="3055" width="8.5703125" style="83" customWidth="1"/>
    <col min="3056" max="3057" width="9.140625" style="83" customWidth="1"/>
    <col min="3058" max="3058" width="10.140625" style="83" bestFit="1" customWidth="1"/>
    <col min="3059" max="3059" width="11.28515625" style="83" bestFit="1" customWidth="1"/>
    <col min="3060" max="3061" width="9.140625" style="83" customWidth="1"/>
    <col min="3062" max="3062" width="10.140625" style="83" bestFit="1" customWidth="1"/>
    <col min="3063" max="3063" width="11.5703125" style="83" bestFit="1" customWidth="1"/>
    <col min="3064" max="3065" width="9.140625" style="83" customWidth="1"/>
    <col min="3066" max="3066" width="10.140625" style="83" bestFit="1" customWidth="1"/>
    <col min="3067" max="3067" width="11.5703125" style="83" bestFit="1" customWidth="1"/>
    <col min="3068" max="3068" width="9" style="83" bestFit="1" customWidth="1"/>
    <col min="3069" max="3069" width="3.5703125" style="83" customWidth="1"/>
    <col min="3070" max="3070" width="7.5703125" style="83" customWidth="1"/>
    <col min="3071" max="3071" width="4.5703125" style="83" customWidth="1"/>
    <col min="3072" max="3072" width="5" style="83" customWidth="1"/>
    <col min="3073" max="3073" width="9.140625" style="83"/>
    <col min="3074" max="3074" width="10.140625" style="83" bestFit="1" customWidth="1"/>
    <col min="3075" max="3075" width="11.5703125" style="83" bestFit="1" customWidth="1"/>
    <col min="3076" max="3076" width="9.140625" style="83" customWidth="1"/>
    <col min="3077" max="3077" width="11.5703125" style="83" bestFit="1" customWidth="1"/>
    <col min="3078" max="3078" width="9" style="83" bestFit="1" customWidth="1"/>
    <col min="3079" max="3296" width="9.140625" style="83"/>
    <col min="3297" max="3297" width="10.140625" style="83" bestFit="1" customWidth="1"/>
    <col min="3298" max="3300" width="12.140625" style="83" customWidth="1"/>
    <col min="3301" max="3301" width="11.85546875" style="83" customWidth="1"/>
    <col min="3302" max="3305" width="16.28515625" style="83" customWidth="1"/>
    <col min="3306" max="3306" width="20.42578125" style="83" customWidth="1"/>
    <col min="3307" max="3307" width="7.5703125" style="83" customWidth="1"/>
    <col min="3308" max="3308" width="6" style="83" customWidth="1"/>
    <col min="3309" max="3310" width="10" style="83" customWidth="1"/>
    <col min="3311" max="3311" width="8.5703125" style="83" customWidth="1"/>
    <col min="3312" max="3313" width="9.140625" style="83" customWidth="1"/>
    <col min="3314" max="3314" width="10.140625" style="83" bestFit="1" customWidth="1"/>
    <col min="3315" max="3315" width="11.28515625" style="83" bestFit="1" customWidth="1"/>
    <col min="3316" max="3317" width="9.140625" style="83" customWidth="1"/>
    <col min="3318" max="3318" width="10.140625" style="83" bestFit="1" customWidth="1"/>
    <col min="3319" max="3319" width="11.5703125" style="83" bestFit="1" customWidth="1"/>
    <col min="3320" max="3321" width="9.140625" style="83" customWidth="1"/>
    <col min="3322" max="3322" width="10.140625" style="83" bestFit="1" customWidth="1"/>
    <col min="3323" max="3323" width="11.5703125" style="83" bestFit="1" customWidth="1"/>
    <col min="3324" max="3324" width="9" style="83" bestFit="1" customWidth="1"/>
    <col min="3325" max="3325" width="3.5703125" style="83" customWidth="1"/>
    <col min="3326" max="3326" width="7.5703125" style="83" customWidth="1"/>
    <col min="3327" max="3327" width="4.5703125" style="83" customWidth="1"/>
    <col min="3328" max="3328" width="5" style="83" customWidth="1"/>
    <col min="3329" max="3329" width="9.140625" style="83"/>
    <col min="3330" max="3330" width="10.140625" style="83" bestFit="1" customWidth="1"/>
    <col min="3331" max="3331" width="11.5703125" style="83" bestFit="1" customWidth="1"/>
    <col min="3332" max="3332" width="9.140625" style="83" customWidth="1"/>
    <col min="3333" max="3333" width="11.5703125" style="83" bestFit="1" customWidth="1"/>
    <col min="3334" max="3334" width="9" style="83" bestFit="1" customWidth="1"/>
    <col min="3335" max="3552" width="9.140625" style="83"/>
    <col min="3553" max="3553" width="10.140625" style="83" bestFit="1" customWidth="1"/>
    <col min="3554" max="3556" width="12.140625" style="83" customWidth="1"/>
    <col min="3557" max="3557" width="11.85546875" style="83" customWidth="1"/>
    <col min="3558" max="3561" width="16.28515625" style="83" customWidth="1"/>
    <col min="3562" max="3562" width="20.42578125" style="83" customWidth="1"/>
    <col min="3563" max="3563" width="7.5703125" style="83" customWidth="1"/>
    <col min="3564" max="3564" width="6" style="83" customWidth="1"/>
    <col min="3565" max="3566" width="10" style="83" customWidth="1"/>
    <col min="3567" max="3567" width="8.5703125" style="83" customWidth="1"/>
    <col min="3568" max="3569" width="9.140625" style="83" customWidth="1"/>
    <col min="3570" max="3570" width="10.140625" style="83" bestFit="1" customWidth="1"/>
    <col min="3571" max="3571" width="11.28515625" style="83" bestFit="1" customWidth="1"/>
    <col min="3572" max="3573" width="9.140625" style="83" customWidth="1"/>
    <col min="3574" max="3574" width="10.140625" style="83" bestFit="1" customWidth="1"/>
    <col min="3575" max="3575" width="11.5703125" style="83" bestFit="1" customWidth="1"/>
    <col min="3576" max="3577" width="9.140625" style="83" customWidth="1"/>
    <col min="3578" max="3578" width="10.140625" style="83" bestFit="1" customWidth="1"/>
    <col min="3579" max="3579" width="11.5703125" style="83" bestFit="1" customWidth="1"/>
    <col min="3580" max="3580" width="9" style="83" bestFit="1" customWidth="1"/>
    <col min="3581" max="3581" width="3.5703125" style="83" customWidth="1"/>
    <col min="3582" max="3582" width="7.5703125" style="83" customWidth="1"/>
    <col min="3583" max="3583" width="4.5703125" style="83" customWidth="1"/>
    <col min="3584" max="3584" width="5" style="83" customWidth="1"/>
    <col min="3585" max="3585" width="9.140625" style="83"/>
    <col min="3586" max="3586" width="10.140625" style="83" bestFit="1" customWidth="1"/>
    <col min="3587" max="3587" width="11.5703125" style="83" bestFit="1" customWidth="1"/>
    <col min="3588" max="3588" width="9.140625" style="83" customWidth="1"/>
    <col min="3589" max="3589" width="11.5703125" style="83" bestFit="1" customWidth="1"/>
    <col min="3590" max="3590" width="9" style="83" bestFit="1" customWidth="1"/>
    <col min="3591" max="3808" width="9.140625" style="83"/>
    <col min="3809" max="3809" width="10.140625" style="83" bestFit="1" customWidth="1"/>
    <col min="3810" max="3812" width="12.140625" style="83" customWidth="1"/>
    <col min="3813" max="3813" width="11.85546875" style="83" customWidth="1"/>
    <col min="3814" max="3817" width="16.28515625" style="83" customWidth="1"/>
    <col min="3818" max="3818" width="20.42578125" style="83" customWidth="1"/>
    <col min="3819" max="3819" width="7.5703125" style="83" customWidth="1"/>
    <col min="3820" max="3820" width="6" style="83" customWidth="1"/>
    <col min="3821" max="3822" width="10" style="83" customWidth="1"/>
    <col min="3823" max="3823" width="8.5703125" style="83" customWidth="1"/>
    <col min="3824" max="3825" width="9.140625" style="83" customWidth="1"/>
    <col min="3826" max="3826" width="10.140625" style="83" bestFit="1" customWidth="1"/>
    <col min="3827" max="3827" width="11.28515625" style="83" bestFit="1" customWidth="1"/>
    <col min="3828" max="3829" width="9.140625" style="83" customWidth="1"/>
    <col min="3830" max="3830" width="10.140625" style="83" bestFit="1" customWidth="1"/>
    <col min="3831" max="3831" width="11.5703125" style="83" bestFit="1" customWidth="1"/>
    <col min="3832" max="3833" width="9.140625" style="83" customWidth="1"/>
    <col min="3834" max="3834" width="10.140625" style="83" bestFit="1" customWidth="1"/>
    <col min="3835" max="3835" width="11.5703125" style="83" bestFit="1" customWidth="1"/>
    <col min="3836" max="3836" width="9" style="83" bestFit="1" customWidth="1"/>
    <col min="3837" max="3837" width="3.5703125" style="83" customWidth="1"/>
    <col min="3838" max="3838" width="7.5703125" style="83" customWidth="1"/>
    <col min="3839" max="3839" width="4.5703125" style="83" customWidth="1"/>
    <col min="3840" max="3840" width="5" style="83" customWidth="1"/>
    <col min="3841" max="3841" width="9.140625" style="83"/>
    <col min="3842" max="3842" width="10.140625" style="83" bestFit="1" customWidth="1"/>
    <col min="3843" max="3843" width="11.5703125" style="83" bestFit="1" customWidth="1"/>
    <col min="3844" max="3844" width="9.140625" style="83" customWidth="1"/>
    <col min="3845" max="3845" width="11.5703125" style="83" bestFit="1" customWidth="1"/>
    <col min="3846" max="3846" width="9" style="83" bestFit="1" customWidth="1"/>
    <col min="3847" max="4064" width="9.140625" style="83"/>
    <col min="4065" max="4065" width="10.140625" style="83" bestFit="1" customWidth="1"/>
    <col min="4066" max="4068" width="12.140625" style="83" customWidth="1"/>
    <col min="4069" max="4069" width="11.85546875" style="83" customWidth="1"/>
    <col min="4070" max="4073" width="16.28515625" style="83" customWidth="1"/>
    <col min="4074" max="4074" width="20.42578125" style="83" customWidth="1"/>
    <col min="4075" max="4075" width="7.5703125" style="83" customWidth="1"/>
    <col min="4076" max="4076" width="6" style="83" customWidth="1"/>
    <col min="4077" max="4078" width="10" style="83" customWidth="1"/>
    <col min="4079" max="4079" width="8.5703125" style="83" customWidth="1"/>
    <col min="4080" max="4081" width="9.140625" style="83" customWidth="1"/>
    <col min="4082" max="4082" width="10.140625" style="83" bestFit="1" customWidth="1"/>
    <col min="4083" max="4083" width="11.28515625" style="83" bestFit="1" customWidth="1"/>
    <col min="4084" max="4085" width="9.140625" style="83" customWidth="1"/>
    <col min="4086" max="4086" width="10.140625" style="83" bestFit="1" customWidth="1"/>
    <col min="4087" max="4087" width="11.5703125" style="83" bestFit="1" customWidth="1"/>
    <col min="4088" max="4089" width="9.140625" style="83" customWidth="1"/>
    <col min="4090" max="4090" width="10.140625" style="83" bestFit="1" customWidth="1"/>
    <col min="4091" max="4091" width="11.5703125" style="83" bestFit="1" customWidth="1"/>
    <col min="4092" max="4092" width="9" style="83" bestFit="1" customWidth="1"/>
    <col min="4093" max="4093" width="3.5703125" style="83" customWidth="1"/>
    <col min="4094" max="4094" width="7.5703125" style="83" customWidth="1"/>
    <col min="4095" max="4095" width="4.5703125" style="83" customWidth="1"/>
    <col min="4096" max="4096" width="5" style="83" customWidth="1"/>
    <col min="4097" max="4097" width="9.140625" style="83"/>
    <col min="4098" max="4098" width="10.140625" style="83" bestFit="1" customWidth="1"/>
    <col min="4099" max="4099" width="11.5703125" style="83" bestFit="1" customWidth="1"/>
    <col min="4100" max="4100" width="9.140625" style="83" customWidth="1"/>
    <col min="4101" max="4101" width="11.5703125" style="83" bestFit="1" customWidth="1"/>
    <col min="4102" max="4102" width="9" style="83" bestFit="1" customWidth="1"/>
    <col min="4103" max="4320" width="9.140625" style="83"/>
    <col min="4321" max="4321" width="10.140625" style="83" bestFit="1" customWidth="1"/>
    <col min="4322" max="4324" width="12.140625" style="83" customWidth="1"/>
    <col min="4325" max="4325" width="11.85546875" style="83" customWidth="1"/>
    <col min="4326" max="4329" width="16.28515625" style="83" customWidth="1"/>
    <col min="4330" max="4330" width="20.42578125" style="83" customWidth="1"/>
    <col min="4331" max="4331" width="7.5703125" style="83" customWidth="1"/>
    <col min="4332" max="4332" width="6" style="83" customWidth="1"/>
    <col min="4333" max="4334" width="10" style="83" customWidth="1"/>
    <col min="4335" max="4335" width="8.5703125" style="83" customWidth="1"/>
    <col min="4336" max="4337" width="9.140625" style="83" customWidth="1"/>
    <col min="4338" max="4338" width="10.140625" style="83" bestFit="1" customWidth="1"/>
    <col min="4339" max="4339" width="11.28515625" style="83" bestFit="1" customWidth="1"/>
    <col min="4340" max="4341" width="9.140625" style="83" customWidth="1"/>
    <col min="4342" max="4342" width="10.140625" style="83" bestFit="1" customWidth="1"/>
    <col min="4343" max="4343" width="11.5703125" style="83" bestFit="1" customWidth="1"/>
    <col min="4344" max="4345" width="9.140625" style="83" customWidth="1"/>
    <col min="4346" max="4346" width="10.140625" style="83" bestFit="1" customWidth="1"/>
    <col min="4347" max="4347" width="11.5703125" style="83" bestFit="1" customWidth="1"/>
    <col min="4348" max="4348" width="9" style="83" bestFit="1" customWidth="1"/>
    <col min="4349" max="4349" width="3.5703125" style="83" customWidth="1"/>
    <col min="4350" max="4350" width="7.5703125" style="83" customWidth="1"/>
    <col min="4351" max="4351" width="4.5703125" style="83" customWidth="1"/>
    <col min="4352" max="4352" width="5" style="83" customWidth="1"/>
    <col min="4353" max="4353" width="9.140625" style="83"/>
    <col min="4354" max="4354" width="10.140625" style="83" bestFit="1" customWidth="1"/>
    <col min="4355" max="4355" width="11.5703125" style="83" bestFit="1" customWidth="1"/>
    <col min="4356" max="4356" width="9.140625" style="83" customWidth="1"/>
    <col min="4357" max="4357" width="11.5703125" style="83" bestFit="1" customWidth="1"/>
    <col min="4358" max="4358" width="9" style="83" bestFit="1" customWidth="1"/>
    <col min="4359" max="4576" width="9.140625" style="83"/>
    <col min="4577" max="4577" width="10.140625" style="83" bestFit="1" customWidth="1"/>
    <col min="4578" max="4580" width="12.140625" style="83" customWidth="1"/>
    <col min="4581" max="4581" width="11.85546875" style="83" customWidth="1"/>
    <col min="4582" max="4585" width="16.28515625" style="83" customWidth="1"/>
    <col min="4586" max="4586" width="20.42578125" style="83" customWidth="1"/>
    <col min="4587" max="4587" width="7.5703125" style="83" customWidth="1"/>
    <col min="4588" max="4588" width="6" style="83" customWidth="1"/>
    <col min="4589" max="4590" width="10" style="83" customWidth="1"/>
    <col min="4591" max="4591" width="8.5703125" style="83" customWidth="1"/>
    <col min="4592" max="4593" width="9.140625" style="83" customWidth="1"/>
    <col min="4594" max="4594" width="10.140625" style="83" bestFit="1" customWidth="1"/>
    <col min="4595" max="4595" width="11.28515625" style="83" bestFit="1" customWidth="1"/>
    <col min="4596" max="4597" width="9.140625" style="83" customWidth="1"/>
    <col min="4598" max="4598" width="10.140625" style="83" bestFit="1" customWidth="1"/>
    <col min="4599" max="4599" width="11.5703125" style="83" bestFit="1" customWidth="1"/>
    <col min="4600" max="4601" width="9.140625" style="83" customWidth="1"/>
    <col min="4602" max="4602" width="10.140625" style="83" bestFit="1" customWidth="1"/>
    <col min="4603" max="4603" width="11.5703125" style="83" bestFit="1" customWidth="1"/>
    <col min="4604" max="4604" width="9" style="83" bestFit="1" customWidth="1"/>
    <col min="4605" max="4605" width="3.5703125" style="83" customWidth="1"/>
    <col min="4606" max="4606" width="7.5703125" style="83" customWidth="1"/>
    <col min="4607" max="4607" width="4.5703125" style="83" customWidth="1"/>
    <col min="4608" max="4608" width="5" style="83" customWidth="1"/>
    <col min="4609" max="4609" width="9.140625" style="83"/>
    <col min="4610" max="4610" width="10.140625" style="83" bestFit="1" customWidth="1"/>
    <col min="4611" max="4611" width="11.5703125" style="83" bestFit="1" customWidth="1"/>
    <col min="4612" max="4612" width="9.140625" style="83" customWidth="1"/>
    <col min="4613" max="4613" width="11.5703125" style="83" bestFit="1" customWidth="1"/>
    <col min="4614" max="4614" width="9" style="83" bestFit="1" customWidth="1"/>
    <col min="4615" max="4832" width="9.140625" style="83"/>
    <col min="4833" max="4833" width="10.140625" style="83" bestFit="1" customWidth="1"/>
    <col min="4834" max="4836" width="12.140625" style="83" customWidth="1"/>
    <col min="4837" max="4837" width="11.85546875" style="83" customWidth="1"/>
    <col min="4838" max="4841" width="16.28515625" style="83" customWidth="1"/>
    <col min="4842" max="4842" width="20.42578125" style="83" customWidth="1"/>
    <col min="4843" max="4843" width="7.5703125" style="83" customWidth="1"/>
    <col min="4844" max="4844" width="6" style="83" customWidth="1"/>
    <col min="4845" max="4846" width="10" style="83" customWidth="1"/>
    <col min="4847" max="4847" width="8.5703125" style="83" customWidth="1"/>
    <col min="4848" max="4849" width="9.140625" style="83" customWidth="1"/>
    <col min="4850" max="4850" width="10.140625" style="83" bestFit="1" customWidth="1"/>
    <col min="4851" max="4851" width="11.28515625" style="83" bestFit="1" customWidth="1"/>
    <col min="4852" max="4853" width="9.140625" style="83" customWidth="1"/>
    <col min="4854" max="4854" width="10.140625" style="83" bestFit="1" customWidth="1"/>
    <col min="4855" max="4855" width="11.5703125" style="83" bestFit="1" customWidth="1"/>
    <col min="4856" max="4857" width="9.140625" style="83" customWidth="1"/>
    <col min="4858" max="4858" width="10.140625" style="83" bestFit="1" customWidth="1"/>
    <col min="4859" max="4859" width="11.5703125" style="83" bestFit="1" customWidth="1"/>
    <col min="4860" max="4860" width="9" style="83" bestFit="1" customWidth="1"/>
    <col min="4861" max="4861" width="3.5703125" style="83" customWidth="1"/>
    <col min="4862" max="4862" width="7.5703125" style="83" customWidth="1"/>
    <col min="4863" max="4863" width="4.5703125" style="83" customWidth="1"/>
    <col min="4864" max="4864" width="5" style="83" customWidth="1"/>
    <col min="4865" max="4865" width="9.140625" style="83"/>
    <col min="4866" max="4866" width="10.140625" style="83" bestFit="1" customWidth="1"/>
    <col min="4867" max="4867" width="11.5703125" style="83" bestFit="1" customWidth="1"/>
    <col min="4868" max="4868" width="9.140625" style="83" customWidth="1"/>
    <col min="4869" max="4869" width="11.5703125" style="83" bestFit="1" customWidth="1"/>
    <col min="4870" max="4870" width="9" style="83" bestFit="1" customWidth="1"/>
    <col min="4871" max="5088" width="9.140625" style="83"/>
    <col min="5089" max="5089" width="10.140625" style="83" bestFit="1" customWidth="1"/>
    <col min="5090" max="5092" width="12.140625" style="83" customWidth="1"/>
    <col min="5093" max="5093" width="11.85546875" style="83" customWidth="1"/>
    <col min="5094" max="5097" width="16.28515625" style="83" customWidth="1"/>
    <col min="5098" max="5098" width="20.42578125" style="83" customWidth="1"/>
    <col min="5099" max="5099" width="7.5703125" style="83" customWidth="1"/>
    <col min="5100" max="5100" width="6" style="83" customWidth="1"/>
    <col min="5101" max="5102" width="10" style="83" customWidth="1"/>
    <col min="5103" max="5103" width="8.5703125" style="83" customWidth="1"/>
    <col min="5104" max="5105" width="9.140625" style="83" customWidth="1"/>
    <col min="5106" max="5106" width="10.140625" style="83" bestFit="1" customWidth="1"/>
    <col min="5107" max="5107" width="11.28515625" style="83" bestFit="1" customWidth="1"/>
    <col min="5108" max="5109" width="9.140625" style="83" customWidth="1"/>
    <col min="5110" max="5110" width="10.140625" style="83" bestFit="1" customWidth="1"/>
    <col min="5111" max="5111" width="11.5703125" style="83" bestFit="1" customWidth="1"/>
    <col min="5112" max="5113" width="9.140625" style="83" customWidth="1"/>
    <col min="5114" max="5114" width="10.140625" style="83" bestFit="1" customWidth="1"/>
    <col min="5115" max="5115" width="11.5703125" style="83" bestFit="1" customWidth="1"/>
    <col min="5116" max="5116" width="9" style="83" bestFit="1" customWidth="1"/>
    <col min="5117" max="5117" width="3.5703125" style="83" customWidth="1"/>
    <col min="5118" max="5118" width="7.5703125" style="83" customWidth="1"/>
    <col min="5119" max="5119" width="4.5703125" style="83" customWidth="1"/>
    <col min="5120" max="5120" width="5" style="83" customWidth="1"/>
    <col min="5121" max="5121" width="9.140625" style="83"/>
    <col min="5122" max="5122" width="10.140625" style="83" bestFit="1" customWidth="1"/>
    <col min="5123" max="5123" width="11.5703125" style="83" bestFit="1" customWidth="1"/>
    <col min="5124" max="5124" width="9.140625" style="83" customWidth="1"/>
    <col min="5125" max="5125" width="11.5703125" style="83" bestFit="1" customWidth="1"/>
    <col min="5126" max="5126" width="9" style="83" bestFit="1" customWidth="1"/>
    <col min="5127" max="5344" width="9.140625" style="83"/>
    <col min="5345" max="5345" width="10.140625" style="83" bestFit="1" customWidth="1"/>
    <col min="5346" max="5348" width="12.140625" style="83" customWidth="1"/>
    <col min="5349" max="5349" width="11.85546875" style="83" customWidth="1"/>
    <col min="5350" max="5353" width="16.28515625" style="83" customWidth="1"/>
    <col min="5354" max="5354" width="20.42578125" style="83" customWidth="1"/>
    <col min="5355" max="5355" width="7.5703125" style="83" customWidth="1"/>
    <col min="5356" max="5356" width="6" style="83" customWidth="1"/>
    <col min="5357" max="5358" width="10" style="83" customWidth="1"/>
    <col min="5359" max="5359" width="8.5703125" style="83" customWidth="1"/>
    <col min="5360" max="5361" width="9.140625" style="83" customWidth="1"/>
    <col min="5362" max="5362" width="10.140625" style="83" bestFit="1" customWidth="1"/>
    <col min="5363" max="5363" width="11.28515625" style="83" bestFit="1" customWidth="1"/>
    <col min="5364" max="5365" width="9.140625" style="83" customWidth="1"/>
    <col min="5366" max="5366" width="10.140625" style="83" bestFit="1" customWidth="1"/>
    <col min="5367" max="5367" width="11.5703125" style="83" bestFit="1" customWidth="1"/>
    <col min="5368" max="5369" width="9.140625" style="83" customWidth="1"/>
    <col min="5370" max="5370" width="10.140625" style="83" bestFit="1" customWidth="1"/>
    <col min="5371" max="5371" width="11.5703125" style="83" bestFit="1" customWidth="1"/>
    <col min="5372" max="5372" width="9" style="83" bestFit="1" customWidth="1"/>
    <col min="5373" max="5373" width="3.5703125" style="83" customWidth="1"/>
    <col min="5374" max="5374" width="7.5703125" style="83" customWidth="1"/>
    <col min="5375" max="5375" width="4.5703125" style="83" customWidth="1"/>
    <col min="5376" max="5376" width="5" style="83" customWidth="1"/>
    <col min="5377" max="5377" width="9.140625" style="83"/>
    <col min="5378" max="5378" width="10.140625" style="83" bestFit="1" customWidth="1"/>
    <col min="5379" max="5379" width="11.5703125" style="83" bestFit="1" customWidth="1"/>
    <col min="5380" max="5380" width="9.140625" style="83" customWidth="1"/>
    <col min="5381" max="5381" width="11.5703125" style="83" bestFit="1" customWidth="1"/>
    <col min="5382" max="5382" width="9" style="83" bestFit="1" customWidth="1"/>
    <col min="5383" max="5600" width="9.140625" style="83"/>
    <col min="5601" max="5601" width="10.140625" style="83" bestFit="1" customWidth="1"/>
    <col min="5602" max="5604" width="12.140625" style="83" customWidth="1"/>
    <col min="5605" max="5605" width="11.85546875" style="83" customWidth="1"/>
    <col min="5606" max="5609" width="16.28515625" style="83" customWidth="1"/>
    <col min="5610" max="5610" width="20.42578125" style="83" customWidth="1"/>
    <col min="5611" max="5611" width="7.5703125" style="83" customWidth="1"/>
    <col min="5612" max="5612" width="6" style="83" customWidth="1"/>
    <col min="5613" max="5614" width="10" style="83" customWidth="1"/>
    <col min="5615" max="5615" width="8.5703125" style="83" customWidth="1"/>
    <col min="5616" max="5617" width="9.140625" style="83" customWidth="1"/>
    <col min="5618" max="5618" width="10.140625" style="83" bestFit="1" customWidth="1"/>
    <col min="5619" max="5619" width="11.28515625" style="83" bestFit="1" customWidth="1"/>
    <col min="5620" max="5621" width="9.140625" style="83" customWidth="1"/>
    <col min="5622" max="5622" width="10.140625" style="83" bestFit="1" customWidth="1"/>
    <col min="5623" max="5623" width="11.5703125" style="83" bestFit="1" customWidth="1"/>
    <col min="5624" max="5625" width="9.140625" style="83" customWidth="1"/>
    <col min="5626" max="5626" width="10.140625" style="83" bestFit="1" customWidth="1"/>
    <col min="5627" max="5627" width="11.5703125" style="83" bestFit="1" customWidth="1"/>
    <col min="5628" max="5628" width="9" style="83" bestFit="1" customWidth="1"/>
    <col min="5629" max="5629" width="3.5703125" style="83" customWidth="1"/>
    <col min="5630" max="5630" width="7.5703125" style="83" customWidth="1"/>
    <col min="5631" max="5631" width="4.5703125" style="83" customWidth="1"/>
    <col min="5632" max="5632" width="5" style="83" customWidth="1"/>
    <col min="5633" max="5633" width="9.140625" style="83"/>
    <col min="5634" max="5634" width="10.140625" style="83" bestFit="1" customWidth="1"/>
    <col min="5635" max="5635" width="11.5703125" style="83" bestFit="1" customWidth="1"/>
    <col min="5636" max="5636" width="9.140625" style="83" customWidth="1"/>
    <col min="5637" max="5637" width="11.5703125" style="83" bestFit="1" customWidth="1"/>
    <col min="5638" max="5638" width="9" style="83" bestFit="1" customWidth="1"/>
    <col min="5639" max="5856" width="9.140625" style="83"/>
    <col min="5857" max="5857" width="10.140625" style="83" bestFit="1" customWidth="1"/>
    <col min="5858" max="5860" width="12.140625" style="83" customWidth="1"/>
    <col min="5861" max="5861" width="11.85546875" style="83" customWidth="1"/>
    <col min="5862" max="5865" width="16.28515625" style="83" customWidth="1"/>
    <col min="5866" max="5866" width="20.42578125" style="83" customWidth="1"/>
    <col min="5867" max="5867" width="7.5703125" style="83" customWidth="1"/>
    <col min="5868" max="5868" width="6" style="83" customWidth="1"/>
    <col min="5869" max="5870" width="10" style="83" customWidth="1"/>
    <col min="5871" max="5871" width="8.5703125" style="83" customWidth="1"/>
    <col min="5872" max="5873" width="9.140625" style="83" customWidth="1"/>
    <col min="5874" max="5874" width="10.140625" style="83" bestFit="1" customWidth="1"/>
    <col min="5875" max="5875" width="11.28515625" style="83" bestFit="1" customWidth="1"/>
    <col min="5876" max="5877" width="9.140625" style="83" customWidth="1"/>
    <col min="5878" max="5878" width="10.140625" style="83" bestFit="1" customWidth="1"/>
    <col min="5879" max="5879" width="11.5703125" style="83" bestFit="1" customWidth="1"/>
    <col min="5880" max="5881" width="9.140625" style="83" customWidth="1"/>
    <col min="5882" max="5882" width="10.140625" style="83" bestFit="1" customWidth="1"/>
    <col min="5883" max="5883" width="11.5703125" style="83" bestFit="1" customWidth="1"/>
    <col min="5884" max="5884" width="9" style="83" bestFit="1" customWidth="1"/>
    <col min="5885" max="5885" width="3.5703125" style="83" customWidth="1"/>
    <col min="5886" max="5886" width="7.5703125" style="83" customWidth="1"/>
    <col min="5887" max="5887" width="4.5703125" style="83" customWidth="1"/>
    <col min="5888" max="5888" width="5" style="83" customWidth="1"/>
    <col min="5889" max="5889" width="9.140625" style="83"/>
    <col min="5890" max="5890" width="10.140625" style="83" bestFit="1" customWidth="1"/>
    <col min="5891" max="5891" width="11.5703125" style="83" bestFit="1" customWidth="1"/>
    <col min="5892" max="5892" width="9.140625" style="83" customWidth="1"/>
    <col min="5893" max="5893" width="11.5703125" style="83" bestFit="1" customWidth="1"/>
    <col min="5894" max="5894" width="9" style="83" bestFit="1" customWidth="1"/>
    <col min="5895" max="6112" width="9.140625" style="83"/>
    <col min="6113" max="6113" width="10.140625" style="83" bestFit="1" customWidth="1"/>
    <col min="6114" max="6116" width="12.140625" style="83" customWidth="1"/>
    <col min="6117" max="6117" width="11.85546875" style="83" customWidth="1"/>
    <col min="6118" max="6121" width="16.28515625" style="83" customWidth="1"/>
    <col min="6122" max="6122" width="20.42578125" style="83" customWidth="1"/>
    <col min="6123" max="6123" width="7.5703125" style="83" customWidth="1"/>
    <col min="6124" max="6124" width="6" style="83" customWidth="1"/>
    <col min="6125" max="6126" width="10" style="83" customWidth="1"/>
    <col min="6127" max="6127" width="8.5703125" style="83" customWidth="1"/>
    <col min="6128" max="6129" width="9.140625" style="83" customWidth="1"/>
    <col min="6130" max="6130" width="10.140625" style="83" bestFit="1" customWidth="1"/>
    <col min="6131" max="6131" width="11.28515625" style="83" bestFit="1" customWidth="1"/>
    <col min="6132" max="6133" width="9.140625" style="83" customWidth="1"/>
    <col min="6134" max="6134" width="10.140625" style="83" bestFit="1" customWidth="1"/>
    <col min="6135" max="6135" width="11.5703125" style="83" bestFit="1" customWidth="1"/>
    <col min="6136" max="6137" width="9.140625" style="83" customWidth="1"/>
    <col min="6138" max="6138" width="10.140625" style="83" bestFit="1" customWidth="1"/>
    <col min="6139" max="6139" width="11.5703125" style="83" bestFit="1" customWidth="1"/>
    <col min="6140" max="6140" width="9" style="83" bestFit="1" customWidth="1"/>
    <col min="6141" max="6141" width="3.5703125" style="83" customWidth="1"/>
    <col min="6142" max="6142" width="7.5703125" style="83" customWidth="1"/>
    <col min="6143" max="6143" width="4.5703125" style="83" customWidth="1"/>
    <col min="6144" max="6144" width="5" style="83" customWidth="1"/>
    <col min="6145" max="6145" width="9.140625" style="83"/>
    <col min="6146" max="6146" width="10.140625" style="83" bestFit="1" customWidth="1"/>
    <col min="6147" max="6147" width="11.5703125" style="83" bestFit="1" customWidth="1"/>
    <col min="6148" max="6148" width="9.140625" style="83" customWidth="1"/>
    <col min="6149" max="6149" width="11.5703125" style="83" bestFit="1" customWidth="1"/>
    <col min="6150" max="6150" width="9" style="83" bestFit="1" customWidth="1"/>
    <col min="6151" max="6368" width="9.140625" style="83"/>
    <col min="6369" max="6369" width="10.140625" style="83" bestFit="1" customWidth="1"/>
    <col min="6370" max="6372" width="12.140625" style="83" customWidth="1"/>
    <col min="6373" max="6373" width="11.85546875" style="83" customWidth="1"/>
    <col min="6374" max="6377" width="16.28515625" style="83" customWidth="1"/>
    <col min="6378" max="6378" width="20.42578125" style="83" customWidth="1"/>
    <col min="6379" max="6379" width="7.5703125" style="83" customWidth="1"/>
    <col min="6380" max="6380" width="6" style="83" customWidth="1"/>
    <col min="6381" max="6382" width="10" style="83" customWidth="1"/>
    <col min="6383" max="6383" width="8.5703125" style="83" customWidth="1"/>
    <col min="6384" max="6385" width="9.140625" style="83" customWidth="1"/>
    <col min="6386" max="6386" width="10.140625" style="83" bestFit="1" customWidth="1"/>
    <col min="6387" max="6387" width="11.28515625" style="83" bestFit="1" customWidth="1"/>
    <col min="6388" max="6389" width="9.140625" style="83" customWidth="1"/>
    <col min="6390" max="6390" width="10.140625" style="83" bestFit="1" customWidth="1"/>
    <col min="6391" max="6391" width="11.5703125" style="83" bestFit="1" customWidth="1"/>
    <col min="6392" max="6393" width="9.140625" style="83" customWidth="1"/>
    <col min="6394" max="6394" width="10.140625" style="83" bestFit="1" customWidth="1"/>
    <col min="6395" max="6395" width="11.5703125" style="83" bestFit="1" customWidth="1"/>
    <col min="6396" max="6396" width="9" style="83" bestFit="1" customWidth="1"/>
    <col min="6397" max="6397" width="3.5703125" style="83" customWidth="1"/>
    <col min="6398" max="6398" width="7.5703125" style="83" customWidth="1"/>
    <col min="6399" max="6399" width="4.5703125" style="83" customWidth="1"/>
    <col min="6400" max="6400" width="5" style="83" customWidth="1"/>
    <col min="6401" max="6401" width="9.140625" style="83"/>
    <col min="6402" max="6402" width="10.140625" style="83" bestFit="1" customWidth="1"/>
    <col min="6403" max="6403" width="11.5703125" style="83" bestFit="1" customWidth="1"/>
    <col min="6404" max="6404" width="9.140625" style="83" customWidth="1"/>
    <col min="6405" max="6405" width="11.5703125" style="83" bestFit="1" customWidth="1"/>
    <col min="6406" max="6406" width="9" style="83" bestFit="1" customWidth="1"/>
    <col min="6407" max="6624" width="9.140625" style="83"/>
    <col min="6625" max="6625" width="10.140625" style="83" bestFit="1" customWidth="1"/>
    <col min="6626" max="6628" width="12.140625" style="83" customWidth="1"/>
    <col min="6629" max="6629" width="11.85546875" style="83" customWidth="1"/>
    <col min="6630" max="6633" width="16.28515625" style="83" customWidth="1"/>
    <col min="6634" max="6634" width="20.42578125" style="83" customWidth="1"/>
    <col min="6635" max="6635" width="7.5703125" style="83" customWidth="1"/>
    <col min="6636" max="6636" width="6" style="83" customWidth="1"/>
    <col min="6637" max="6638" width="10" style="83" customWidth="1"/>
    <col min="6639" max="6639" width="8.5703125" style="83" customWidth="1"/>
    <col min="6640" max="6641" width="9.140625" style="83" customWidth="1"/>
    <col min="6642" max="6642" width="10.140625" style="83" bestFit="1" customWidth="1"/>
    <col min="6643" max="6643" width="11.28515625" style="83" bestFit="1" customWidth="1"/>
    <col min="6644" max="6645" width="9.140625" style="83" customWidth="1"/>
    <col min="6646" max="6646" width="10.140625" style="83" bestFit="1" customWidth="1"/>
    <col min="6647" max="6647" width="11.5703125" style="83" bestFit="1" customWidth="1"/>
    <col min="6648" max="6649" width="9.140625" style="83" customWidth="1"/>
    <col min="6650" max="6650" width="10.140625" style="83" bestFit="1" customWidth="1"/>
    <col min="6651" max="6651" width="11.5703125" style="83" bestFit="1" customWidth="1"/>
    <col min="6652" max="6652" width="9" style="83" bestFit="1" customWidth="1"/>
    <col min="6653" max="6653" width="3.5703125" style="83" customWidth="1"/>
    <col min="6654" max="6654" width="7.5703125" style="83" customWidth="1"/>
    <col min="6655" max="6655" width="4.5703125" style="83" customWidth="1"/>
    <col min="6656" max="6656" width="5" style="83" customWidth="1"/>
    <col min="6657" max="6657" width="9.140625" style="83"/>
    <col min="6658" max="6658" width="10.140625" style="83" bestFit="1" customWidth="1"/>
    <col min="6659" max="6659" width="11.5703125" style="83" bestFit="1" customWidth="1"/>
    <col min="6660" max="6660" width="9.140625" style="83" customWidth="1"/>
    <col min="6661" max="6661" width="11.5703125" style="83" bestFit="1" customWidth="1"/>
    <col min="6662" max="6662" width="9" style="83" bestFit="1" customWidth="1"/>
    <col min="6663" max="6880" width="9.140625" style="83"/>
    <col min="6881" max="6881" width="10.140625" style="83" bestFit="1" customWidth="1"/>
    <col min="6882" max="6884" width="12.140625" style="83" customWidth="1"/>
    <col min="6885" max="6885" width="11.85546875" style="83" customWidth="1"/>
    <col min="6886" max="6889" width="16.28515625" style="83" customWidth="1"/>
    <col min="6890" max="6890" width="20.42578125" style="83" customWidth="1"/>
    <col min="6891" max="6891" width="7.5703125" style="83" customWidth="1"/>
    <col min="6892" max="6892" width="6" style="83" customWidth="1"/>
    <col min="6893" max="6894" width="10" style="83" customWidth="1"/>
    <col min="6895" max="6895" width="8.5703125" style="83" customWidth="1"/>
    <col min="6896" max="6897" width="9.140625" style="83" customWidth="1"/>
    <col min="6898" max="6898" width="10.140625" style="83" bestFit="1" customWidth="1"/>
    <col min="6899" max="6899" width="11.28515625" style="83" bestFit="1" customWidth="1"/>
    <col min="6900" max="6901" width="9.140625" style="83" customWidth="1"/>
    <col min="6902" max="6902" width="10.140625" style="83" bestFit="1" customWidth="1"/>
    <col min="6903" max="6903" width="11.5703125" style="83" bestFit="1" customWidth="1"/>
    <col min="6904" max="6905" width="9.140625" style="83" customWidth="1"/>
    <col min="6906" max="6906" width="10.140625" style="83" bestFit="1" customWidth="1"/>
    <col min="6907" max="6907" width="11.5703125" style="83" bestFit="1" customWidth="1"/>
    <col min="6908" max="6908" width="9" style="83" bestFit="1" customWidth="1"/>
    <col min="6909" max="6909" width="3.5703125" style="83" customWidth="1"/>
    <col min="6910" max="6910" width="7.5703125" style="83" customWidth="1"/>
    <col min="6911" max="6911" width="4.5703125" style="83" customWidth="1"/>
    <col min="6912" max="6912" width="5" style="83" customWidth="1"/>
    <col min="6913" max="6913" width="9.140625" style="83"/>
    <col min="6914" max="6914" width="10.140625" style="83" bestFit="1" customWidth="1"/>
    <col min="6915" max="6915" width="11.5703125" style="83" bestFit="1" customWidth="1"/>
    <col min="6916" max="6916" width="9.140625" style="83" customWidth="1"/>
    <col min="6917" max="6917" width="11.5703125" style="83" bestFit="1" customWidth="1"/>
    <col min="6918" max="6918" width="9" style="83" bestFit="1" customWidth="1"/>
    <col min="6919" max="7136" width="9.140625" style="83"/>
    <col min="7137" max="7137" width="10.140625" style="83" bestFit="1" customWidth="1"/>
    <col min="7138" max="7140" width="12.140625" style="83" customWidth="1"/>
    <col min="7141" max="7141" width="11.85546875" style="83" customWidth="1"/>
    <col min="7142" max="7145" width="16.28515625" style="83" customWidth="1"/>
    <col min="7146" max="7146" width="20.42578125" style="83" customWidth="1"/>
    <col min="7147" max="7147" width="7.5703125" style="83" customWidth="1"/>
    <col min="7148" max="7148" width="6" style="83" customWidth="1"/>
    <col min="7149" max="7150" width="10" style="83" customWidth="1"/>
    <col min="7151" max="7151" width="8.5703125" style="83" customWidth="1"/>
    <col min="7152" max="7153" width="9.140625" style="83" customWidth="1"/>
    <col min="7154" max="7154" width="10.140625" style="83" bestFit="1" customWidth="1"/>
    <col min="7155" max="7155" width="11.28515625" style="83" bestFit="1" customWidth="1"/>
    <col min="7156" max="7157" width="9.140625" style="83" customWidth="1"/>
    <col min="7158" max="7158" width="10.140625" style="83" bestFit="1" customWidth="1"/>
    <col min="7159" max="7159" width="11.5703125" style="83" bestFit="1" customWidth="1"/>
    <col min="7160" max="7161" width="9.140625" style="83" customWidth="1"/>
    <col min="7162" max="7162" width="10.140625" style="83" bestFit="1" customWidth="1"/>
    <col min="7163" max="7163" width="11.5703125" style="83" bestFit="1" customWidth="1"/>
    <col min="7164" max="7164" width="9" style="83" bestFit="1" customWidth="1"/>
    <col min="7165" max="7165" width="3.5703125" style="83" customWidth="1"/>
    <col min="7166" max="7166" width="7.5703125" style="83" customWidth="1"/>
    <col min="7167" max="7167" width="4.5703125" style="83" customWidth="1"/>
    <col min="7168" max="7168" width="5" style="83" customWidth="1"/>
    <col min="7169" max="7169" width="9.140625" style="83"/>
    <col min="7170" max="7170" width="10.140625" style="83" bestFit="1" customWidth="1"/>
    <col min="7171" max="7171" width="11.5703125" style="83" bestFit="1" customWidth="1"/>
    <col min="7172" max="7172" width="9.140625" style="83" customWidth="1"/>
    <col min="7173" max="7173" width="11.5703125" style="83" bestFit="1" customWidth="1"/>
    <col min="7174" max="7174" width="9" style="83" bestFit="1" customWidth="1"/>
    <col min="7175" max="7392" width="9.140625" style="83"/>
    <col min="7393" max="7393" width="10.140625" style="83" bestFit="1" customWidth="1"/>
    <col min="7394" max="7396" width="12.140625" style="83" customWidth="1"/>
    <col min="7397" max="7397" width="11.85546875" style="83" customWidth="1"/>
    <col min="7398" max="7401" width="16.28515625" style="83" customWidth="1"/>
    <col min="7402" max="7402" width="20.42578125" style="83" customWidth="1"/>
    <col min="7403" max="7403" width="7.5703125" style="83" customWidth="1"/>
    <col min="7404" max="7404" width="6" style="83" customWidth="1"/>
    <col min="7405" max="7406" width="10" style="83" customWidth="1"/>
    <col min="7407" max="7407" width="8.5703125" style="83" customWidth="1"/>
    <col min="7408" max="7409" width="9.140625" style="83" customWidth="1"/>
    <col min="7410" max="7410" width="10.140625" style="83" bestFit="1" customWidth="1"/>
    <col min="7411" max="7411" width="11.28515625" style="83" bestFit="1" customWidth="1"/>
    <col min="7412" max="7413" width="9.140625" style="83" customWidth="1"/>
    <col min="7414" max="7414" width="10.140625" style="83" bestFit="1" customWidth="1"/>
    <col min="7415" max="7415" width="11.5703125" style="83" bestFit="1" customWidth="1"/>
    <col min="7416" max="7417" width="9.140625" style="83" customWidth="1"/>
    <col min="7418" max="7418" width="10.140625" style="83" bestFit="1" customWidth="1"/>
    <col min="7419" max="7419" width="11.5703125" style="83" bestFit="1" customWidth="1"/>
    <col min="7420" max="7420" width="9" style="83" bestFit="1" customWidth="1"/>
    <col min="7421" max="7421" width="3.5703125" style="83" customWidth="1"/>
    <col min="7422" max="7422" width="7.5703125" style="83" customWidth="1"/>
    <col min="7423" max="7423" width="4.5703125" style="83" customWidth="1"/>
    <col min="7424" max="7424" width="5" style="83" customWidth="1"/>
    <col min="7425" max="7425" width="9.140625" style="83"/>
    <col min="7426" max="7426" width="10.140625" style="83" bestFit="1" customWidth="1"/>
    <col min="7427" max="7427" width="11.5703125" style="83" bestFit="1" customWidth="1"/>
    <col min="7428" max="7428" width="9.140625" style="83" customWidth="1"/>
    <col min="7429" max="7429" width="11.5703125" style="83" bestFit="1" customWidth="1"/>
    <col min="7430" max="7430" width="9" style="83" bestFit="1" customWidth="1"/>
    <col min="7431" max="7648" width="9.140625" style="83"/>
    <col min="7649" max="7649" width="10.140625" style="83" bestFit="1" customWidth="1"/>
    <col min="7650" max="7652" width="12.140625" style="83" customWidth="1"/>
    <col min="7653" max="7653" width="11.85546875" style="83" customWidth="1"/>
    <col min="7654" max="7657" width="16.28515625" style="83" customWidth="1"/>
    <col min="7658" max="7658" width="20.42578125" style="83" customWidth="1"/>
    <col min="7659" max="7659" width="7.5703125" style="83" customWidth="1"/>
    <col min="7660" max="7660" width="6" style="83" customWidth="1"/>
    <col min="7661" max="7662" width="10" style="83" customWidth="1"/>
    <col min="7663" max="7663" width="8.5703125" style="83" customWidth="1"/>
    <col min="7664" max="7665" width="9.140625" style="83" customWidth="1"/>
    <col min="7666" max="7666" width="10.140625" style="83" bestFit="1" customWidth="1"/>
    <col min="7667" max="7667" width="11.28515625" style="83" bestFit="1" customWidth="1"/>
    <col min="7668" max="7669" width="9.140625" style="83" customWidth="1"/>
    <col min="7670" max="7670" width="10.140625" style="83" bestFit="1" customWidth="1"/>
    <col min="7671" max="7671" width="11.5703125" style="83" bestFit="1" customWidth="1"/>
    <col min="7672" max="7673" width="9.140625" style="83" customWidth="1"/>
    <col min="7674" max="7674" width="10.140625" style="83" bestFit="1" customWidth="1"/>
    <col min="7675" max="7675" width="11.5703125" style="83" bestFit="1" customWidth="1"/>
    <col min="7676" max="7676" width="9" style="83" bestFit="1" customWidth="1"/>
    <col min="7677" max="7677" width="3.5703125" style="83" customWidth="1"/>
    <col min="7678" max="7678" width="7.5703125" style="83" customWidth="1"/>
    <col min="7679" max="7679" width="4.5703125" style="83" customWidth="1"/>
    <col min="7680" max="7680" width="5" style="83" customWidth="1"/>
    <col min="7681" max="7681" width="9.140625" style="83"/>
    <col min="7682" max="7682" width="10.140625" style="83" bestFit="1" customWidth="1"/>
    <col min="7683" max="7683" width="11.5703125" style="83" bestFit="1" customWidth="1"/>
    <col min="7684" max="7684" width="9.140625" style="83" customWidth="1"/>
    <col min="7685" max="7685" width="11.5703125" style="83" bestFit="1" customWidth="1"/>
    <col min="7686" max="7686" width="9" style="83" bestFit="1" customWidth="1"/>
    <col min="7687" max="7904" width="9.140625" style="83"/>
    <col min="7905" max="7905" width="10.140625" style="83" bestFit="1" customWidth="1"/>
    <col min="7906" max="7908" width="12.140625" style="83" customWidth="1"/>
    <col min="7909" max="7909" width="11.85546875" style="83" customWidth="1"/>
    <col min="7910" max="7913" width="16.28515625" style="83" customWidth="1"/>
    <col min="7914" max="7914" width="20.42578125" style="83" customWidth="1"/>
    <col min="7915" max="7915" width="7.5703125" style="83" customWidth="1"/>
    <col min="7916" max="7916" width="6" style="83" customWidth="1"/>
    <col min="7917" max="7918" width="10" style="83" customWidth="1"/>
    <col min="7919" max="7919" width="8.5703125" style="83" customWidth="1"/>
    <col min="7920" max="7921" width="9.140625" style="83" customWidth="1"/>
    <col min="7922" max="7922" width="10.140625" style="83" bestFit="1" customWidth="1"/>
    <col min="7923" max="7923" width="11.28515625" style="83" bestFit="1" customWidth="1"/>
    <col min="7924" max="7925" width="9.140625" style="83" customWidth="1"/>
    <col min="7926" max="7926" width="10.140625" style="83" bestFit="1" customWidth="1"/>
    <col min="7927" max="7927" width="11.5703125" style="83" bestFit="1" customWidth="1"/>
    <col min="7928" max="7929" width="9.140625" style="83" customWidth="1"/>
    <col min="7930" max="7930" width="10.140625" style="83" bestFit="1" customWidth="1"/>
    <col min="7931" max="7931" width="11.5703125" style="83" bestFit="1" customWidth="1"/>
    <col min="7932" max="7932" width="9" style="83" bestFit="1" customWidth="1"/>
    <col min="7933" max="7933" width="3.5703125" style="83" customWidth="1"/>
    <col min="7934" max="7934" width="7.5703125" style="83" customWidth="1"/>
    <col min="7935" max="7935" width="4.5703125" style="83" customWidth="1"/>
    <col min="7936" max="7936" width="5" style="83" customWidth="1"/>
    <col min="7937" max="7937" width="9.140625" style="83"/>
    <col min="7938" max="7938" width="10.140625" style="83" bestFit="1" customWidth="1"/>
    <col min="7939" max="7939" width="11.5703125" style="83" bestFit="1" customWidth="1"/>
    <col min="7940" max="7940" width="9.140625" style="83" customWidth="1"/>
    <col min="7941" max="7941" width="11.5703125" style="83" bestFit="1" customWidth="1"/>
    <col min="7942" max="7942" width="9" style="83" bestFit="1" customWidth="1"/>
    <col min="7943" max="8160" width="9.140625" style="83"/>
    <col min="8161" max="8161" width="10.140625" style="83" bestFit="1" customWidth="1"/>
    <col min="8162" max="8164" width="12.140625" style="83" customWidth="1"/>
    <col min="8165" max="8165" width="11.85546875" style="83" customWidth="1"/>
    <col min="8166" max="8169" width="16.28515625" style="83" customWidth="1"/>
    <col min="8170" max="8170" width="20.42578125" style="83" customWidth="1"/>
    <col min="8171" max="8171" width="7.5703125" style="83" customWidth="1"/>
    <col min="8172" max="8172" width="6" style="83" customWidth="1"/>
    <col min="8173" max="8174" width="10" style="83" customWidth="1"/>
    <col min="8175" max="8175" width="8.5703125" style="83" customWidth="1"/>
    <col min="8176" max="8177" width="9.140625" style="83" customWidth="1"/>
    <col min="8178" max="8178" width="10.140625" style="83" bestFit="1" customWidth="1"/>
    <col min="8179" max="8179" width="11.28515625" style="83" bestFit="1" customWidth="1"/>
    <col min="8180" max="8181" width="9.140625" style="83" customWidth="1"/>
    <col min="8182" max="8182" width="10.140625" style="83" bestFit="1" customWidth="1"/>
    <col min="8183" max="8183" width="11.5703125" style="83" bestFit="1" customWidth="1"/>
    <col min="8184" max="8185" width="9.140625" style="83" customWidth="1"/>
    <col min="8186" max="8186" width="10.140625" style="83" bestFit="1" customWidth="1"/>
    <col min="8187" max="8187" width="11.5703125" style="83" bestFit="1" customWidth="1"/>
    <col min="8188" max="8188" width="9" style="83" bestFit="1" customWidth="1"/>
    <col min="8189" max="8189" width="3.5703125" style="83" customWidth="1"/>
    <col min="8190" max="8190" width="7.5703125" style="83" customWidth="1"/>
    <col min="8191" max="8191" width="4.5703125" style="83" customWidth="1"/>
    <col min="8192" max="8192" width="5" style="83" customWidth="1"/>
    <col min="8193" max="8193" width="9.140625" style="83"/>
    <col min="8194" max="8194" width="10.140625" style="83" bestFit="1" customWidth="1"/>
    <col min="8195" max="8195" width="11.5703125" style="83" bestFit="1" customWidth="1"/>
    <col min="8196" max="8196" width="9.140625" style="83" customWidth="1"/>
    <col min="8197" max="8197" width="11.5703125" style="83" bestFit="1" customWidth="1"/>
    <col min="8198" max="8198" width="9" style="83" bestFit="1" customWidth="1"/>
    <col min="8199" max="8416" width="9.140625" style="83"/>
    <col min="8417" max="8417" width="10.140625" style="83" bestFit="1" customWidth="1"/>
    <col min="8418" max="8420" width="12.140625" style="83" customWidth="1"/>
    <col min="8421" max="8421" width="11.85546875" style="83" customWidth="1"/>
    <col min="8422" max="8425" width="16.28515625" style="83" customWidth="1"/>
    <col min="8426" max="8426" width="20.42578125" style="83" customWidth="1"/>
    <col min="8427" max="8427" width="7.5703125" style="83" customWidth="1"/>
    <col min="8428" max="8428" width="6" style="83" customWidth="1"/>
    <col min="8429" max="8430" width="10" style="83" customWidth="1"/>
    <col min="8431" max="8431" width="8.5703125" style="83" customWidth="1"/>
    <col min="8432" max="8433" width="9.140625" style="83" customWidth="1"/>
    <col min="8434" max="8434" width="10.140625" style="83" bestFit="1" customWidth="1"/>
    <col min="8435" max="8435" width="11.28515625" style="83" bestFit="1" customWidth="1"/>
    <col min="8436" max="8437" width="9.140625" style="83" customWidth="1"/>
    <col min="8438" max="8438" width="10.140625" style="83" bestFit="1" customWidth="1"/>
    <col min="8439" max="8439" width="11.5703125" style="83" bestFit="1" customWidth="1"/>
    <col min="8440" max="8441" width="9.140625" style="83" customWidth="1"/>
    <col min="8442" max="8442" width="10.140625" style="83" bestFit="1" customWidth="1"/>
    <col min="8443" max="8443" width="11.5703125" style="83" bestFit="1" customWidth="1"/>
    <col min="8444" max="8444" width="9" style="83" bestFit="1" customWidth="1"/>
    <col min="8445" max="8445" width="3.5703125" style="83" customWidth="1"/>
    <col min="8446" max="8446" width="7.5703125" style="83" customWidth="1"/>
    <col min="8447" max="8447" width="4.5703125" style="83" customWidth="1"/>
    <col min="8448" max="8448" width="5" style="83" customWidth="1"/>
    <col min="8449" max="8449" width="9.140625" style="83"/>
    <col min="8450" max="8450" width="10.140625" style="83" bestFit="1" customWidth="1"/>
    <col min="8451" max="8451" width="11.5703125" style="83" bestFit="1" customWidth="1"/>
    <col min="8452" max="8452" width="9.140625" style="83" customWidth="1"/>
    <col min="8453" max="8453" width="11.5703125" style="83" bestFit="1" customWidth="1"/>
    <col min="8454" max="8454" width="9" style="83" bestFit="1" customWidth="1"/>
    <col min="8455" max="8672" width="9.140625" style="83"/>
    <col min="8673" max="8673" width="10.140625" style="83" bestFit="1" customWidth="1"/>
    <col min="8674" max="8676" width="12.140625" style="83" customWidth="1"/>
    <col min="8677" max="8677" width="11.85546875" style="83" customWidth="1"/>
    <col min="8678" max="8681" width="16.28515625" style="83" customWidth="1"/>
    <col min="8682" max="8682" width="20.42578125" style="83" customWidth="1"/>
    <col min="8683" max="8683" width="7.5703125" style="83" customWidth="1"/>
    <col min="8684" max="8684" width="6" style="83" customWidth="1"/>
    <col min="8685" max="8686" width="10" style="83" customWidth="1"/>
    <col min="8687" max="8687" width="8.5703125" style="83" customWidth="1"/>
    <col min="8688" max="8689" width="9.140625" style="83" customWidth="1"/>
    <col min="8690" max="8690" width="10.140625" style="83" bestFit="1" customWidth="1"/>
    <col min="8691" max="8691" width="11.28515625" style="83" bestFit="1" customWidth="1"/>
    <col min="8692" max="8693" width="9.140625" style="83" customWidth="1"/>
    <col min="8694" max="8694" width="10.140625" style="83" bestFit="1" customWidth="1"/>
    <col min="8695" max="8695" width="11.5703125" style="83" bestFit="1" customWidth="1"/>
    <col min="8696" max="8697" width="9.140625" style="83" customWidth="1"/>
    <col min="8698" max="8698" width="10.140625" style="83" bestFit="1" customWidth="1"/>
    <col min="8699" max="8699" width="11.5703125" style="83" bestFit="1" customWidth="1"/>
    <col min="8700" max="8700" width="9" style="83" bestFit="1" customWidth="1"/>
    <col min="8701" max="8701" width="3.5703125" style="83" customWidth="1"/>
    <col min="8702" max="8702" width="7.5703125" style="83" customWidth="1"/>
    <col min="8703" max="8703" width="4.5703125" style="83" customWidth="1"/>
    <col min="8704" max="8704" width="5" style="83" customWidth="1"/>
    <col min="8705" max="8705" width="9.140625" style="83"/>
    <col min="8706" max="8706" width="10.140625" style="83" bestFit="1" customWidth="1"/>
    <col min="8707" max="8707" width="11.5703125" style="83" bestFit="1" customWidth="1"/>
    <col min="8708" max="8708" width="9.140625" style="83" customWidth="1"/>
    <col min="8709" max="8709" width="11.5703125" style="83" bestFit="1" customWidth="1"/>
    <col min="8710" max="8710" width="9" style="83" bestFit="1" customWidth="1"/>
    <col min="8711" max="8928" width="9.140625" style="83"/>
    <col min="8929" max="8929" width="10.140625" style="83" bestFit="1" customWidth="1"/>
    <col min="8930" max="8932" width="12.140625" style="83" customWidth="1"/>
    <col min="8933" max="8933" width="11.85546875" style="83" customWidth="1"/>
    <col min="8934" max="8937" width="16.28515625" style="83" customWidth="1"/>
    <col min="8938" max="8938" width="20.42578125" style="83" customWidth="1"/>
    <col min="8939" max="8939" width="7.5703125" style="83" customWidth="1"/>
    <col min="8940" max="8940" width="6" style="83" customWidth="1"/>
    <col min="8941" max="8942" width="10" style="83" customWidth="1"/>
    <col min="8943" max="8943" width="8.5703125" style="83" customWidth="1"/>
    <col min="8944" max="8945" width="9.140625" style="83" customWidth="1"/>
    <col min="8946" max="8946" width="10.140625" style="83" bestFit="1" customWidth="1"/>
    <col min="8947" max="8947" width="11.28515625" style="83" bestFit="1" customWidth="1"/>
    <col min="8948" max="8949" width="9.140625" style="83" customWidth="1"/>
    <col min="8950" max="8950" width="10.140625" style="83" bestFit="1" customWidth="1"/>
    <col min="8951" max="8951" width="11.5703125" style="83" bestFit="1" customWidth="1"/>
    <col min="8952" max="8953" width="9.140625" style="83" customWidth="1"/>
    <col min="8954" max="8954" width="10.140625" style="83" bestFit="1" customWidth="1"/>
    <col min="8955" max="8955" width="11.5703125" style="83" bestFit="1" customWidth="1"/>
    <col min="8956" max="8956" width="9" style="83" bestFit="1" customWidth="1"/>
    <col min="8957" max="8957" width="3.5703125" style="83" customWidth="1"/>
    <col min="8958" max="8958" width="7.5703125" style="83" customWidth="1"/>
    <col min="8959" max="8959" width="4.5703125" style="83" customWidth="1"/>
    <col min="8960" max="8960" width="5" style="83" customWidth="1"/>
    <col min="8961" max="8961" width="9.140625" style="83"/>
    <col min="8962" max="8962" width="10.140625" style="83" bestFit="1" customWidth="1"/>
    <col min="8963" max="8963" width="11.5703125" style="83" bestFit="1" customWidth="1"/>
    <col min="8964" max="8964" width="9.140625" style="83" customWidth="1"/>
    <col min="8965" max="8965" width="11.5703125" style="83" bestFit="1" customWidth="1"/>
    <col min="8966" max="8966" width="9" style="83" bestFit="1" customWidth="1"/>
    <col min="8967" max="9184" width="9.140625" style="83"/>
    <col min="9185" max="9185" width="10.140625" style="83" bestFit="1" customWidth="1"/>
    <col min="9186" max="9188" width="12.140625" style="83" customWidth="1"/>
    <col min="9189" max="9189" width="11.85546875" style="83" customWidth="1"/>
    <col min="9190" max="9193" width="16.28515625" style="83" customWidth="1"/>
    <col min="9194" max="9194" width="20.42578125" style="83" customWidth="1"/>
    <col min="9195" max="9195" width="7.5703125" style="83" customWidth="1"/>
    <col min="9196" max="9196" width="6" style="83" customWidth="1"/>
    <col min="9197" max="9198" width="10" style="83" customWidth="1"/>
    <col min="9199" max="9199" width="8.5703125" style="83" customWidth="1"/>
    <col min="9200" max="9201" width="9.140625" style="83" customWidth="1"/>
    <col min="9202" max="9202" width="10.140625" style="83" bestFit="1" customWidth="1"/>
    <col min="9203" max="9203" width="11.28515625" style="83" bestFit="1" customWidth="1"/>
    <col min="9204" max="9205" width="9.140625" style="83" customWidth="1"/>
    <col min="9206" max="9206" width="10.140625" style="83" bestFit="1" customWidth="1"/>
    <col min="9207" max="9207" width="11.5703125" style="83" bestFit="1" customWidth="1"/>
    <col min="9208" max="9209" width="9.140625" style="83" customWidth="1"/>
    <col min="9210" max="9210" width="10.140625" style="83" bestFit="1" customWidth="1"/>
    <col min="9211" max="9211" width="11.5703125" style="83" bestFit="1" customWidth="1"/>
    <col min="9212" max="9212" width="9" style="83" bestFit="1" customWidth="1"/>
    <col min="9213" max="9213" width="3.5703125" style="83" customWidth="1"/>
    <col min="9214" max="9214" width="7.5703125" style="83" customWidth="1"/>
    <col min="9215" max="9215" width="4.5703125" style="83" customWidth="1"/>
    <col min="9216" max="9216" width="5" style="83" customWidth="1"/>
    <col min="9217" max="9217" width="9.140625" style="83"/>
    <col min="9218" max="9218" width="10.140625" style="83" bestFit="1" customWidth="1"/>
    <col min="9219" max="9219" width="11.5703125" style="83" bestFit="1" customWidth="1"/>
    <col min="9220" max="9220" width="9.140625" style="83" customWidth="1"/>
    <col min="9221" max="9221" width="11.5703125" style="83" bestFit="1" customWidth="1"/>
    <col min="9222" max="9222" width="9" style="83" bestFit="1" customWidth="1"/>
    <col min="9223" max="9440" width="9.140625" style="83"/>
    <col min="9441" max="9441" width="10.140625" style="83" bestFit="1" customWidth="1"/>
    <col min="9442" max="9444" width="12.140625" style="83" customWidth="1"/>
    <col min="9445" max="9445" width="11.85546875" style="83" customWidth="1"/>
    <col min="9446" max="9449" width="16.28515625" style="83" customWidth="1"/>
    <col min="9450" max="9450" width="20.42578125" style="83" customWidth="1"/>
    <col min="9451" max="9451" width="7.5703125" style="83" customWidth="1"/>
    <col min="9452" max="9452" width="6" style="83" customWidth="1"/>
    <col min="9453" max="9454" width="10" style="83" customWidth="1"/>
    <col min="9455" max="9455" width="8.5703125" style="83" customWidth="1"/>
    <col min="9456" max="9457" width="9.140625" style="83" customWidth="1"/>
    <col min="9458" max="9458" width="10.140625" style="83" bestFit="1" customWidth="1"/>
    <col min="9459" max="9459" width="11.28515625" style="83" bestFit="1" customWidth="1"/>
    <col min="9460" max="9461" width="9.140625" style="83" customWidth="1"/>
    <col min="9462" max="9462" width="10.140625" style="83" bestFit="1" customWidth="1"/>
    <col min="9463" max="9463" width="11.5703125" style="83" bestFit="1" customWidth="1"/>
    <col min="9464" max="9465" width="9.140625" style="83" customWidth="1"/>
    <col min="9466" max="9466" width="10.140625" style="83" bestFit="1" customWidth="1"/>
    <col min="9467" max="9467" width="11.5703125" style="83" bestFit="1" customWidth="1"/>
    <col min="9468" max="9468" width="9" style="83" bestFit="1" customWidth="1"/>
    <col min="9469" max="9469" width="3.5703125" style="83" customWidth="1"/>
    <col min="9470" max="9470" width="7.5703125" style="83" customWidth="1"/>
    <col min="9471" max="9471" width="4.5703125" style="83" customWidth="1"/>
    <col min="9472" max="9472" width="5" style="83" customWidth="1"/>
    <col min="9473" max="9473" width="9.140625" style="83"/>
    <col min="9474" max="9474" width="10.140625" style="83" bestFit="1" customWidth="1"/>
    <col min="9475" max="9475" width="11.5703125" style="83" bestFit="1" customWidth="1"/>
    <col min="9476" max="9476" width="9.140625" style="83" customWidth="1"/>
    <col min="9477" max="9477" width="11.5703125" style="83" bestFit="1" customWidth="1"/>
    <col min="9478" max="9478" width="9" style="83" bestFit="1" customWidth="1"/>
    <col min="9479" max="9696" width="9.140625" style="83"/>
    <col min="9697" max="9697" width="10.140625" style="83" bestFit="1" customWidth="1"/>
    <col min="9698" max="9700" width="12.140625" style="83" customWidth="1"/>
    <col min="9701" max="9701" width="11.85546875" style="83" customWidth="1"/>
    <col min="9702" max="9705" width="16.28515625" style="83" customWidth="1"/>
    <col min="9706" max="9706" width="20.42578125" style="83" customWidth="1"/>
    <col min="9707" max="9707" width="7.5703125" style="83" customWidth="1"/>
    <col min="9708" max="9708" width="6" style="83" customWidth="1"/>
    <col min="9709" max="9710" width="10" style="83" customWidth="1"/>
    <col min="9711" max="9711" width="8.5703125" style="83" customWidth="1"/>
    <col min="9712" max="9713" width="9.140625" style="83" customWidth="1"/>
    <col min="9714" max="9714" width="10.140625" style="83" bestFit="1" customWidth="1"/>
    <col min="9715" max="9715" width="11.28515625" style="83" bestFit="1" customWidth="1"/>
    <col min="9716" max="9717" width="9.140625" style="83" customWidth="1"/>
    <col min="9718" max="9718" width="10.140625" style="83" bestFit="1" customWidth="1"/>
    <col min="9719" max="9719" width="11.5703125" style="83" bestFit="1" customWidth="1"/>
    <col min="9720" max="9721" width="9.140625" style="83" customWidth="1"/>
    <col min="9722" max="9722" width="10.140625" style="83" bestFit="1" customWidth="1"/>
    <col min="9723" max="9723" width="11.5703125" style="83" bestFit="1" customWidth="1"/>
    <col min="9724" max="9724" width="9" style="83" bestFit="1" customWidth="1"/>
    <col min="9725" max="9725" width="3.5703125" style="83" customWidth="1"/>
    <col min="9726" max="9726" width="7.5703125" style="83" customWidth="1"/>
    <col min="9727" max="9727" width="4.5703125" style="83" customWidth="1"/>
    <col min="9728" max="9728" width="5" style="83" customWidth="1"/>
    <col min="9729" max="9729" width="9.140625" style="83"/>
    <col min="9730" max="9730" width="10.140625" style="83" bestFit="1" customWidth="1"/>
    <col min="9731" max="9731" width="11.5703125" style="83" bestFit="1" customWidth="1"/>
    <col min="9732" max="9732" width="9.140625" style="83" customWidth="1"/>
    <col min="9733" max="9733" width="11.5703125" style="83" bestFit="1" customWidth="1"/>
    <col min="9734" max="9734" width="9" style="83" bestFit="1" customWidth="1"/>
    <col min="9735" max="9952" width="9.140625" style="83"/>
    <col min="9953" max="9953" width="10.140625" style="83" bestFit="1" customWidth="1"/>
    <col min="9954" max="9956" width="12.140625" style="83" customWidth="1"/>
    <col min="9957" max="9957" width="11.85546875" style="83" customWidth="1"/>
    <col min="9958" max="9961" width="16.28515625" style="83" customWidth="1"/>
    <col min="9962" max="9962" width="20.42578125" style="83" customWidth="1"/>
    <col min="9963" max="9963" width="7.5703125" style="83" customWidth="1"/>
    <col min="9964" max="9964" width="6" style="83" customWidth="1"/>
    <col min="9965" max="9966" width="10" style="83" customWidth="1"/>
    <col min="9967" max="9967" width="8.5703125" style="83" customWidth="1"/>
    <col min="9968" max="9969" width="9.140625" style="83" customWidth="1"/>
    <col min="9970" max="9970" width="10.140625" style="83" bestFit="1" customWidth="1"/>
    <col min="9971" max="9971" width="11.28515625" style="83" bestFit="1" customWidth="1"/>
    <col min="9972" max="9973" width="9.140625" style="83" customWidth="1"/>
    <col min="9974" max="9974" width="10.140625" style="83" bestFit="1" customWidth="1"/>
    <col min="9975" max="9975" width="11.5703125" style="83" bestFit="1" customWidth="1"/>
    <col min="9976" max="9977" width="9.140625" style="83" customWidth="1"/>
    <col min="9978" max="9978" width="10.140625" style="83" bestFit="1" customWidth="1"/>
    <col min="9979" max="9979" width="11.5703125" style="83" bestFit="1" customWidth="1"/>
    <col min="9980" max="9980" width="9" style="83" bestFit="1" customWidth="1"/>
    <col min="9981" max="9981" width="3.5703125" style="83" customWidth="1"/>
    <col min="9982" max="9982" width="7.5703125" style="83" customWidth="1"/>
    <col min="9983" max="9983" width="4.5703125" style="83" customWidth="1"/>
    <col min="9984" max="9984" width="5" style="83" customWidth="1"/>
    <col min="9985" max="9985" width="9.140625" style="83"/>
    <col min="9986" max="9986" width="10.140625" style="83" bestFit="1" customWidth="1"/>
    <col min="9987" max="9987" width="11.5703125" style="83" bestFit="1" customWidth="1"/>
    <col min="9988" max="9988" width="9.140625" style="83" customWidth="1"/>
    <col min="9989" max="9989" width="11.5703125" style="83" bestFit="1" customWidth="1"/>
    <col min="9990" max="9990" width="9" style="83" bestFit="1" customWidth="1"/>
    <col min="9991" max="10208" width="9.140625" style="83"/>
    <col min="10209" max="10209" width="10.140625" style="83" bestFit="1" customWidth="1"/>
    <col min="10210" max="10212" width="12.140625" style="83" customWidth="1"/>
    <col min="10213" max="10213" width="11.85546875" style="83" customWidth="1"/>
    <col min="10214" max="10217" width="16.28515625" style="83" customWidth="1"/>
    <col min="10218" max="10218" width="20.42578125" style="83" customWidth="1"/>
    <col min="10219" max="10219" width="7.5703125" style="83" customWidth="1"/>
    <col min="10220" max="10220" width="6" style="83" customWidth="1"/>
    <col min="10221" max="10222" width="10" style="83" customWidth="1"/>
    <col min="10223" max="10223" width="8.5703125" style="83" customWidth="1"/>
    <col min="10224" max="10225" width="9.140625" style="83" customWidth="1"/>
    <col min="10226" max="10226" width="10.140625" style="83" bestFit="1" customWidth="1"/>
    <col min="10227" max="10227" width="11.28515625" style="83" bestFit="1" customWidth="1"/>
    <col min="10228" max="10229" width="9.140625" style="83" customWidth="1"/>
    <col min="10230" max="10230" width="10.140625" style="83" bestFit="1" customWidth="1"/>
    <col min="10231" max="10231" width="11.5703125" style="83" bestFit="1" customWidth="1"/>
    <col min="10232" max="10233" width="9.140625" style="83" customWidth="1"/>
    <col min="10234" max="10234" width="10.140625" style="83" bestFit="1" customWidth="1"/>
    <col min="10235" max="10235" width="11.5703125" style="83" bestFit="1" customWidth="1"/>
    <col min="10236" max="10236" width="9" style="83" bestFit="1" customWidth="1"/>
    <col min="10237" max="10237" width="3.5703125" style="83" customWidth="1"/>
    <col min="10238" max="10238" width="7.5703125" style="83" customWidth="1"/>
    <col min="10239" max="10239" width="4.5703125" style="83" customWidth="1"/>
    <col min="10240" max="10240" width="5" style="83" customWidth="1"/>
    <col min="10241" max="10241" width="9.140625" style="83"/>
    <col min="10242" max="10242" width="10.140625" style="83" bestFit="1" customWidth="1"/>
    <col min="10243" max="10243" width="11.5703125" style="83" bestFit="1" customWidth="1"/>
    <col min="10244" max="10244" width="9.140625" style="83" customWidth="1"/>
    <col min="10245" max="10245" width="11.5703125" style="83" bestFit="1" customWidth="1"/>
    <col min="10246" max="10246" width="9" style="83" bestFit="1" customWidth="1"/>
    <col min="10247" max="10464" width="9.140625" style="83"/>
    <col min="10465" max="10465" width="10.140625" style="83" bestFit="1" customWidth="1"/>
    <col min="10466" max="10468" width="12.140625" style="83" customWidth="1"/>
    <col min="10469" max="10469" width="11.85546875" style="83" customWidth="1"/>
    <col min="10470" max="10473" width="16.28515625" style="83" customWidth="1"/>
    <col min="10474" max="10474" width="20.42578125" style="83" customWidth="1"/>
    <col min="10475" max="10475" width="7.5703125" style="83" customWidth="1"/>
    <col min="10476" max="10476" width="6" style="83" customWidth="1"/>
    <col min="10477" max="10478" width="10" style="83" customWidth="1"/>
    <col min="10479" max="10479" width="8.5703125" style="83" customWidth="1"/>
    <col min="10480" max="10481" width="9.140625" style="83" customWidth="1"/>
    <col min="10482" max="10482" width="10.140625" style="83" bestFit="1" customWidth="1"/>
    <col min="10483" max="10483" width="11.28515625" style="83" bestFit="1" customWidth="1"/>
    <col min="10484" max="10485" width="9.140625" style="83" customWidth="1"/>
    <col min="10486" max="10486" width="10.140625" style="83" bestFit="1" customWidth="1"/>
    <col min="10487" max="10487" width="11.5703125" style="83" bestFit="1" customWidth="1"/>
    <col min="10488" max="10489" width="9.140625" style="83" customWidth="1"/>
    <col min="10490" max="10490" width="10.140625" style="83" bestFit="1" customWidth="1"/>
    <col min="10491" max="10491" width="11.5703125" style="83" bestFit="1" customWidth="1"/>
    <col min="10492" max="10492" width="9" style="83" bestFit="1" customWidth="1"/>
    <col min="10493" max="10493" width="3.5703125" style="83" customWidth="1"/>
    <col min="10494" max="10494" width="7.5703125" style="83" customWidth="1"/>
    <col min="10495" max="10495" width="4.5703125" style="83" customWidth="1"/>
    <col min="10496" max="10496" width="5" style="83" customWidth="1"/>
    <col min="10497" max="10497" width="9.140625" style="83"/>
    <col min="10498" max="10498" width="10.140625" style="83" bestFit="1" customWidth="1"/>
    <col min="10499" max="10499" width="11.5703125" style="83" bestFit="1" customWidth="1"/>
    <col min="10500" max="10500" width="9.140625" style="83" customWidth="1"/>
    <col min="10501" max="10501" width="11.5703125" style="83" bestFit="1" customWidth="1"/>
    <col min="10502" max="10502" width="9" style="83" bestFit="1" customWidth="1"/>
    <col min="10503" max="10720" width="9.140625" style="83"/>
    <col min="10721" max="10721" width="10.140625" style="83" bestFit="1" customWidth="1"/>
    <col min="10722" max="10724" width="12.140625" style="83" customWidth="1"/>
    <col min="10725" max="10725" width="11.85546875" style="83" customWidth="1"/>
    <col min="10726" max="10729" width="16.28515625" style="83" customWidth="1"/>
    <col min="10730" max="10730" width="20.42578125" style="83" customWidth="1"/>
    <col min="10731" max="10731" width="7.5703125" style="83" customWidth="1"/>
    <col min="10732" max="10732" width="6" style="83" customWidth="1"/>
    <col min="10733" max="10734" width="10" style="83" customWidth="1"/>
    <col min="10735" max="10735" width="8.5703125" style="83" customWidth="1"/>
    <col min="10736" max="10737" width="9.140625" style="83" customWidth="1"/>
    <col min="10738" max="10738" width="10.140625" style="83" bestFit="1" customWidth="1"/>
    <col min="10739" max="10739" width="11.28515625" style="83" bestFit="1" customWidth="1"/>
    <col min="10740" max="10741" width="9.140625" style="83" customWidth="1"/>
    <col min="10742" max="10742" width="10.140625" style="83" bestFit="1" customWidth="1"/>
    <col min="10743" max="10743" width="11.5703125" style="83" bestFit="1" customWidth="1"/>
    <col min="10744" max="10745" width="9.140625" style="83" customWidth="1"/>
    <col min="10746" max="10746" width="10.140625" style="83" bestFit="1" customWidth="1"/>
    <col min="10747" max="10747" width="11.5703125" style="83" bestFit="1" customWidth="1"/>
    <col min="10748" max="10748" width="9" style="83" bestFit="1" customWidth="1"/>
    <col min="10749" max="10749" width="3.5703125" style="83" customWidth="1"/>
    <col min="10750" max="10750" width="7.5703125" style="83" customWidth="1"/>
    <col min="10751" max="10751" width="4.5703125" style="83" customWidth="1"/>
    <col min="10752" max="10752" width="5" style="83" customWidth="1"/>
    <col min="10753" max="10753" width="9.140625" style="83"/>
    <col min="10754" max="10754" width="10.140625" style="83" bestFit="1" customWidth="1"/>
    <col min="10755" max="10755" width="11.5703125" style="83" bestFit="1" customWidth="1"/>
    <col min="10756" max="10756" width="9.140625" style="83" customWidth="1"/>
    <col min="10757" max="10757" width="11.5703125" style="83" bestFit="1" customWidth="1"/>
    <col min="10758" max="10758" width="9" style="83" bestFit="1" customWidth="1"/>
    <col min="10759" max="10976" width="9.140625" style="83"/>
    <col min="10977" max="10977" width="10.140625" style="83" bestFit="1" customWidth="1"/>
    <col min="10978" max="10980" width="12.140625" style="83" customWidth="1"/>
    <col min="10981" max="10981" width="11.85546875" style="83" customWidth="1"/>
    <col min="10982" max="10985" width="16.28515625" style="83" customWidth="1"/>
    <col min="10986" max="10986" width="20.42578125" style="83" customWidth="1"/>
    <col min="10987" max="10987" width="7.5703125" style="83" customWidth="1"/>
    <col min="10988" max="10988" width="6" style="83" customWidth="1"/>
    <col min="10989" max="10990" width="10" style="83" customWidth="1"/>
    <col min="10991" max="10991" width="8.5703125" style="83" customWidth="1"/>
    <col min="10992" max="10993" width="9.140625" style="83" customWidth="1"/>
    <col min="10994" max="10994" width="10.140625" style="83" bestFit="1" customWidth="1"/>
    <col min="10995" max="10995" width="11.28515625" style="83" bestFit="1" customWidth="1"/>
    <col min="10996" max="10997" width="9.140625" style="83" customWidth="1"/>
    <col min="10998" max="10998" width="10.140625" style="83" bestFit="1" customWidth="1"/>
    <col min="10999" max="10999" width="11.5703125" style="83" bestFit="1" customWidth="1"/>
    <col min="11000" max="11001" width="9.140625" style="83" customWidth="1"/>
    <col min="11002" max="11002" width="10.140625" style="83" bestFit="1" customWidth="1"/>
    <col min="11003" max="11003" width="11.5703125" style="83" bestFit="1" customWidth="1"/>
    <col min="11004" max="11004" width="9" style="83" bestFit="1" customWidth="1"/>
    <col min="11005" max="11005" width="3.5703125" style="83" customWidth="1"/>
    <col min="11006" max="11006" width="7.5703125" style="83" customWidth="1"/>
    <col min="11007" max="11007" width="4.5703125" style="83" customWidth="1"/>
    <col min="11008" max="11008" width="5" style="83" customWidth="1"/>
    <col min="11009" max="11009" width="9.140625" style="83"/>
    <col min="11010" max="11010" width="10.140625" style="83" bestFit="1" customWidth="1"/>
    <col min="11011" max="11011" width="11.5703125" style="83" bestFit="1" customWidth="1"/>
    <col min="11012" max="11012" width="9.140625" style="83" customWidth="1"/>
    <col min="11013" max="11013" width="11.5703125" style="83" bestFit="1" customWidth="1"/>
    <col min="11014" max="11014" width="9" style="83" bestFit="1" customWidth="1"/>
    <col min="11015" max="11232" width="9.140625" style="83"/>
    <col min="11233" max="11233" width="10.140625" style="83" bestFit="1" customWidth="1"/>
    <col min="11234" max="11236" width="12.140625" style="83" customWidth="1"/>
    <col min="11237" max="11237" width="11.85546875" style="83" customWidth="1"/>
    <col min="11238" max="11241" width="16.28515625" style="83" customWidth="1"/>
    <col min="11242" max="11242" width="20.42578125" style="83" customWidth="1"/>
    <col min="11243" max="11243" width="7.5703125" style="83" customWidth="1"/>
    <col min="11244" max="11244" width="6" style="83" customWidth="1"/>
    <col min="11245" max="11246" width="10" style="83" customWidth="1"/>
    <col min="11247" max="11247" width="8.5703125" style="83" customWidth="1"/>
    <col min="11248" max="11249" width="9.140625" style="83" customWidth="1"/>
    <col min="11250" max="11250" width="10.140625" style="83" bestFit="1" customWidth="1"/>
    <col min="11251" max="11251" width="11.28515625" style="83" bestFit="1" customWidth="1"/>
    <col min="11252" max="11253" width="9.140625" style="83" customWidth="1"/>
    <col min="11254" max="11254" width="10.140625" style="83" bestFit="1" customWidth="1"/>
    <col min="11255" max="11255" width="11.5703125" style="83" bestFit="1" customWidth="1"/>
    <col min="11256" max="11257" width="9.140625" style="83" customWidth="1"/>
    <col min="11258" max="11258" width="10.140625" style="83" bestFit="1" customWidth="1"/>
    <col min="11259" max="11259" width="11.5703125" style="83" bestFit="1" customWidth="1"/>
    <col min="11260" max="11260" width="9" style="83" bestFit="1" customWidth="1"/>
    <col min="11261" max="11261" width="3.5703125" style="83" customWidth="1"/>
    <col min="11262" max="11262" width="7.5703125" style="83" customWidth="1"/>
    <col min="11263" max="11263" width="4.5703125" style="83" customWidth="1"/>
    <col min="11264" max="11264" width="5" style="83" customWidth="1"/>
    <col min="11265" max="11265" width="9.140625" style="83"/>
    <col min="11266" max="11266" width="10.140625" style="83" bestFit="1" customWidth="1"/>
    <col min="11267" max="11267" width="11.5703125" style="83" bestFit="1" customWidth="1"/>
    <col min="11268" max="11268" width="9.140625" style="83" customWidth="1"/>
    <col min="11269" max="11269" width="11.5703125" style="83" bestFit="1" customWidth="1"/>
    <col min="11270" max="11270" width="9" style="83" bestFit="1" customWidth="1"/>
    <col min="11271" max="11488" width="9.140625" style="83"/>
    <col min="11489" max="11489" width="10.140625" style="83" bestFit="1" customWidth="1"/>
    <col min="11490" max="11492" width="12.140625" style="83" customWidth="1"/>
    <col min="11493" max="11493" width="11.85546875" style="83" customWidth="1"/>
    <col min="11494" max="11497" width="16.28515625" style="83" customWidth="1"/>
    <col min="11498" max="11498" width="20.42578125" style="83" customWidth="1"/>
    <col min="11499" max="11499" width="7.5703125" style="83" customWidth="1"/>
    <col min="11500" max="11500" width="6" style="83" customWidth="1"/>
    <col min="11501" max="11502" width="10" style="83" customWidth="1"/>
    <col min="11503" max="11503" width="8.5703125" style="83" customWidth="1"/>
    <col min="11504" max="11505" width="9.140625" style="83" customWidth="1"/>
    <col min="11506" max="11506" width="10.140625" style="83" bestFit="1" customWidth="1"/>
    <col min="11507" max="11507" width="11.28515625" style="83" bestFit="1" customWidth="1"/>
    <col min="11508" max="11509" width="9.140625" style="83" customWidth="1"/>
    <col min="11510" max="11510" width="10.140625" style="83" bestFit="1" customWidth="1"/>
    <col min="11511" max="11511" width="11.5703125" style="83" bestFit="1" customWidth="1"/>
    <col min="11512" max="11513" width="9.140625" style="83" customWidth="1"/>
    <col min="11514" max="11514" width="10.140625" style="83" bestFit="1" customWidth="1"/>
    <col min="11515" max="11515" width="11.5703125" style="83" bestFit="1" customWidth="1"/>
    <col min="11516" max="11516" width="9" style="83" bestFit="1" customWidth="1"/>
    <col min="11517" max="11517" width="3.5703125" style="83" customWidth="1"/>
    <col min="11518" max="11518" width="7.5703125" style="83" customWidth="1"/>
    <col min="11519" max="11519" width="4.5703125" style="83" customWidth="1"/>
    <col min="11520" max="11520" width="5" style="83" customWidth="1"/>
    <col min="11521" max="11521" width="9.140625" style="83"/>
    <col min="11522" max="11522" width="10.140625" style="83" bestFit="1" customWidth="1"/>
    <col min="11523" max="11523" width="11.5703125" style="83" bestFit="1" customWidth="1"/>
    <col min="11524" max="11524" width="9.140625" style="83" customWidth="1"/>
    <col min="11525" max="11525" width="11.5703125" style="83" bestFit="1" customWidth="1"/>
    <col min="11526" max="11526" width="9" style="83" bestFit="1" customWidth="1"/>
    <col min="11527" max="11744" width="9.140625" style="83"/>
    <col min="11745" max="11745" width="10.140625" style="83" bestFit="1" customWidth="1"/>
    <col min="11746" max="11748" width="12.140625" style="83" customWidth="1"/>
    <col min="11749" max="11749" width="11.85546875" style="83" customWidth="1"/>
    <col min="11750" max="11753" width="16.28515625" style="83" customWidth="1"/>
    <col min="11754" max="11754" width="20.42578125" style="83" customWidth="1"/>
    <col min="11755" max="11755" width="7.5703125" style="83" customWidth="1"/>
    <col min="11756" max="11756" width="6" style="83" customWidth="1"/>
    <col min="11757" max="11758" width="10" style="83" customWidth="1"/>
    <col min="11759" max="11759" width="8.5703125" style="83" customWidth="1"/>
    <col min="11760" max="11761" width="9.140625" style="83" customWidth="1"/>
    <col min="11762" max="11762" width="10.140625" style="83" bestFit="1" customWidth="1"/>
    <col min="11763" max="11763" width="11.28515625" style="83" bestFit="1" customWidth="1"/>
    <col min="11764" max="11765" width="9.140625" style="83" customWidth="1"/>
    <col min="11766" max="11766" width="10.140625" style="83" bestFit="1" customWidth="1"/>
    <col min="11767" max="11767" width="11.5703125" style="83" bestFit="1" customWidth="1"/>
    <col min="11768" max="11769" width="9.140625" style="83" customWidth="1"/>
    <col min="11770" max="11770" width="10.140625" style="83" bestFit="1" customWidth="1"/>
    <col min="11771" max="11771" width="11.5703125" style="83" bestFit="1" customWidth="1"/>
    <col min="11772" max="11772" width="9" style="83" bestFit="1" customWidth="1"/>
    <col min="11773" max="11773" width="3.5703125" style="83" customWidth="1"/>
    <col min="11774" max="11774" width="7.5703125" style="83" customWidth="1"/>
    <col min="11775" max="11775" width="4.5703125" style="83" customWidth="1"/>
    <col min="11776" max="11776" width="5" style="83" customWidth="1"/>
    <col min="11777" max="11777" width="9.140625" style="83"/>
    <col min="11778" max="11778" width="10.140625" style="83" bestFit="1" customWidth="1"/>
    <col min="11779" max="11779" width="11.5703125" style="83" bestFit="1" customWidth="1"/>
    <col min="11780" max="11780" width="9.140625" style="83" customWidth="1"/>
    <col min="11781" max="11781" width="11.5703125" style="83" bestFit="1" customWidth="1"/>
    <col min="11782" max="11782" width="9" style="83" bestFit="1" customWidth="1"/>
    <col min="11783" max="12000" width="9.140625" style="83"/>
    <col min="12001" max="12001" width="10.140625" style="83" bestFit="1" customWidth="1"/>
    <col min="12002" max="12004" width="12.140625" style="83" customWidth="1"/>
    <col min="12005" max="12005" width="11.85546875" style="83" customWidth="1"/>
    <col min="12006" max="12009" width="16.28515625" style="83" customWidth="1"/>
    <col min="12010" max="12010" width="20.42578125" style="83" customWidth="1"/>
    <col min="12011" max="12011" width="7.5703125" style="83" customWidth="1"/>
    <col min="12012" max="12012" width="6" style="83" customWidth="1"/>
    <col min="12013" max="12014" width="10" style="83" customWidth="1"/>
    <col min="12015" max="12015" width="8.5703125" style="83" customWidth="1"/>
    <col min="12016" max="12017" width="9.140625" style="83" customWidth="1"/>
    <col min="12018" max="12018" width="10.140625" style="83" bestFit="1" customWidth="1"/>
    <col min="12019" max="12019" width="11.28515625" style="83" bestFit="1" customWidth="1"/>
    <col min="12020" max="12021" width="9.140625" style="83" customWidth="1"/>
    <col min="12022" max="12022" width="10.140625" style="83" bestFit="1" customWidth="1"/>
    <col min="12023" max="12023" width="11.5703125" style="83" bestFit="1" customWidth="1"/>
    <col min="12024" max="12025" width="9.140625" style="83" customWidth="1"/>
    <col min="12026" max="12026" width="10.140625" style="83" bestFit="1" customWidth="1"/>
    <col min="12027" max="12027" width="11.5703125" style="83" bestFit="1" customWidth="1"/>
    <col min="12028" max="12028" width="9" style="83" bestFit="1" customWidth="1"/>
    <col min="12029" max="12029" width="3.5703125" style="83" customWidth="1"/>
    <col min="12030" max="12030" width="7.5703125" style="83" customWidth="1"/>
    <col min="12031" max="12031" width="4.5703125" style="83" customWidth="1"/>
    <col min="12032" max="12032" width="5" style="83" customWidth="1"/>
    <col min="12033" max="12033" width="9.140625" style="83"/>
    <col min="12034" max="12034" width="10.140625" style="83" bestFit="1" customWidth="1"/>
    <col min="12035" max="12035" width="11.5703125" style="83" bestFit="1" customWidth="1"/>
    <col min="12036" max="12036" width="9.140625" style="83" customWidth="1"/>
    <col min="12037" max="12037" width="11.5703125" style="83" bestFit="1" customWidth="1"/>
    <col min="12038" max="12038" width="9" style="83" bestFit="1" customWidth="1"/>
    <col min="12039" max="12256" width="9.140625" style="83"/>
    <col min="12257" max="12257" width="10.140625" style="83" bestFit="1" customWidth="1"/>
    <col min="12258" max="12260" width="12.140625" style="83" customWidth="1"/>
    <col min="12261" max="12261" width="11.85546875" style="83" customWidth="1"/>
    <col min="12262" max="12265" width="16.28515625" style="83" customWidth="1"/>
    <col min="12266" max="12266" width="20.42578125" style="83" customWidth="1"/>
    <col min="12267" max="12267" width="7.5703125" style="83" customWidth="1"/>
    <col min="12268" max="12268" width="6" style="83" customWidth="1"/>
    <col min="12269" max="12270" width="10" style="83" customWidth="1"/>
    <col min="12271" max="12271" width="8.5703125" style="83" customWidth="1"/>
    <col min="12272" max="12273" width="9.140625" style="83" customWidth="1"/>
    <col min="12274" max="12274" width="10.140625" style="83" bestFit="1" customWidth="1"/>
    <col min="12275" max="12275" width="11.28515625" style="83" bestFit="1" customWidth="1"/>
    <col min="12276" max="12277" width="9.140625" style="83" customWidth="1"/>
    <col min="12278" max="12278" width="10.140625" style="83" bestFit="1" customWidth="1"/>
    <col min="12279" max="12279" width="11.5703125" style="83" bestFit="1" customWidth="1"/>
    <col min="12280" max="12281" width="9.140625" style="83" customWidth="1"/>
    <col min="12282" max="12282" width="10.140625" style="83" bestFit="1" customWidth="1"/>
    <col min="12283" max="12283" width="11.5703125" style="83" bestFit="1" customWidth="1"/>
    <col min="12284" max="12284" width="9" style="83" bestFit="1" customWidth="1"/>
    <col min="12285" max="12285" width="3.5703125" style="83" customWidth="1"/>
    <col min="12286" max="12286" width="7.5703125" style="83" customWidth="1"/>
    <col min="12287" max="12287" width="4.5703125" style="83" customWidth="1"/>
    <col min="12288" max="12288" width="5" style="83" customWidth="1"/>
    <col min="12289" max="12289" width="9.140625" style="83"/>
    <col min="12290" max="12290" width="10.140625" style="83" bestFit="1" customWidth="1"/>
    <col min="12291" max="12291" width="11.5703125" style="83" bestFit="1" customWidth="1"/>
    <col min="12292" max="12292" width="9.140625" style="83" customWidth="1"/>
    <col min="12293" max="12293" width="11.5703125" style="83" bestFit="1" customWidth="1"/>
    <col min="12294" max="12294" width="9" style="83" bestFit="1" customWidth="1"/>
    <col min="12295" max="12512" width="9.140625" style="83"/>
    <col min="12513" max="12513" width="10.140625" style="83" bestFit="1" customWidth="1"/>
    <col min="12514" max="12516" width="12.140625" style="83" customWidth="1"/>
    <col min="12517" max="12517" width="11.85546875" style="83" customWidth="1"/>
    <col min="12518" max="12521" width="16.28515625" style="83" customWidth="1"/>
    <col min="12522" max="12522" width="20.42578125" style="83" customWidth="1"/>
    <col min="12523" max="12523" width="7.5703125" style="83" customWidth="1"/>
    <col min="12524" max="12524" width="6" style="83" customWidth="1"/>
    <col min="12525" max="12526" width="10" style="83" customWidth="1"/>
    <col min="12527" max="12527" width="8.5703125" style="83" customWidth="1"/>
    <col min="12528" max="12529" width="9.140625" style="83" customWidth="1"/>
    <col min="12530" max="12530" width="10.140625" style="83" bestFit="1" customWidth="1"/>
    <col min="12531" max="12531" width="11.28515625" style="83" bestFit="1" customWidth="1"/>
    <col min="12532" max="12533" width="9.140625" style="83" customWidth="1"/>
    <col min="12534" max="12534" width="10.140625" style="83" bestFit="1" customWidth="1"/>
    <col min="12535" max="12535" width="11.5703125" style="83" bestFit="1" customWidth="1"/>
    <col min="12536" max="12537" width="9.140625" style="83" customWidth="1"/>
    <col min="12538" max="12538" width="10.140625" style="83" bestFit="1" customWidth="1"/>
    <col min="12539" max="12539" width="11.5703125" style="83" bestFit="1" customWidth="1"/>
    <col min="12540" max="12540" width="9" style="83" bestFit="1" customWidth="1"/>
    <col min="12541" max="12541" width="3.5703125" style="83" customWidth="1"/>
    <col min="12542" max="12542" width="7.5703125" style="83" customWidth="1"/>
    <col min="12543" max="12543" width="4.5703125" style="83" customWidth="1"/>
    <col min="12544" max="12544" width="5" style="83" customWidth="1"/>
    <col min="12545" max="12545" width="9.140625" style="83"/>
    <col min="12546" max="12546" width="10.140625" style="83" bestFit="1" customWidth="1"/>
    <col min="12547" max="12547" width="11.5703125" style="83" bestFit="1" customWidth="1"/>
    <col min="12548" max="12548" width="9.140625" style="83" customWidth="1"/>
    <col min="12549" max="12549" width="11.5703125" style="83" bestFit="1" customWidth="1"/>
    <col min="12550" max="12550" width="9" style="83" bestFit="1" customWidth="1"/>
    <col min="12551" max="12768" width="9.140625" style="83"/>
    <col min="12769" max="12769" width="10.140625" style="83" bestFit="1" customWidth="1"/>
    <col min="12770" max="12772" width="12.140625" style="83" customWidth="1"/>
    <col min="12773" max="12773" width="11.85546875" style="83" customWidth="1"/>
    <col min="12774" max="12777" width="16.28515625" style="83" customWidth="1"/>
    <col min="12778" max="12778" width="20.42578125" style="83" customWidth="1"/>
    <col min="12779" max="12779" width="7.5703125" style="83" customWidth="1"/>
    <col min="12780" max="12780" width="6" style="83" customWidth="1"/>
    <col min="12781" max="12782" width="10" style="83" customWidth="1"/>
    <col min="12783" max="12783" width="8.5703125" style="83" customWidth="1"/>
    <col min="12784" max="12785" width="9.140625" style="83" customWidth="1"/>
    <col min="12786" max="12786" width="10.140625" style="83" bestFit="1" customWidth="1"/>
    <col min="12787" max="12787" width="11.28515625" style="83" bestFit="1" customWidth="1"/>
    <col min="12788" max="12789" width="9.140625" style="83" customWidth="1"/>
    <col min="12790" max="12790" width="10.140625" style="83" bestFit="1" customWidth="1"/>
    <col min="12791" max="12791" width="11.5703125" style="83" bestFit="1" customWidth="1"/>
    <col min="12792" max="12793" width="9.140625" style="83" customWidth="1"/>
    <col min="12794" max="12794" width="10.140625" style="83" bestFit="1" customWidth="1"/>
    <col min="12795" max="12795" width="11.5703125" style="83" bestFit="1" customWidth="1"/>
    <col min="12796" max="12796" width="9" style="83" bestFit="1" customWidth="1"/>
    <col min="12797" max="12797" width="3.5703125" style="83" customWidth="1"/>
    <col min="12798" max="12798" width="7.5703125" style="83" customWidth="1"/>
    <col min="12799" max="12799" width="4.5703125" style="83" customWidth="1"/>
    <col min="12800" max="12800" width="5" style="83" customWidth="1"/>
    <col min="12801" max="12801" width="9.140625" style="83"/>
    <col min="12802" max="12802" width="10.140625" style="83" bestFit="1" customWidth="1"/>
    <col min="12803" max="12803" width="11.5703125" style="83" bestFit="1" customWidth="1"/>
    <col min="12804" max="12804" width="9.140625" style="83" customWidth="1"/>
    <col min="12805" max="12805" width="11.5703125" style="83" bestFit="1" customWidth="1"/>
    <col min="12806" max="12806" width="9" style="83" bestFit="1" customWidth="1"/>
    <col min="12807" max="13024" width="9.140625" style="83"/>
    <col min="13025" max="13025" width="10.140625" style="83" bestFit="1" customWidth="1"/>
    <col min="13026" max="13028" width="12.140625" style="83" customWidth="1"/>
    <col min="13029" max="13029" width="11.85546875" style="83" customWidth="1"/>
    <col min="13030" max="13033" width="16.28515625" style="83" customWidth="1"/>
    <col min="13034" max="13034" width="20.42578125" style="83" customWidth="1"/>
    <col min="13035" max="13035" width="7.5703125" style="83" customWidth="1"/>
    <col min="13036" max="13036" width="6" style="83" customWidth="1"/>
    <col min="13037" max="13038" width="10" style="83" customWidth="1"/>
    <col min="13039" max="13039" width="8.5703125" style="83" customWidth="1"/>
    <col min="13040" max="13041" width="9.140625" style="83" customWidth="1"/>
    <col min="13042" max="13042" width="10.140625" style="83" bestFit="1" customWidth="1"/>
    <col min="13043" max="13043" width="11.28515625" style="83" bestFit="1" customWidth="1"/>
    <col min="13044" max="13045" width="9.140625" style="83" customWidth="1"/>
    <col min="13046" max="13046" width="10.140625" style="83" bestFit="1" customWidth="1"/>
    <col min="13047" max="13047" width="11.5703125" style="83" bestFit="1" customWidth="1"/>
    <col min="13048" max="13049" width="9.140625" style="83" customWidth="1"/>
    <col min="13050" max="13050" width="10.140625" style="83" bestFit="1" customWidth="1"/>
    <col min="13051" max="13051" width="11.5703125" style="83" bestFit="1" customWidth="1"/>
    <col min="13052" max="13052" width="9" style="83" bestFit="1" customWidth="1"/>
    <col min="13053" max="13053" width="3.5703125" style="83" customWidth="1"/>
    <col min="13054" max="13054" width="7.5703125" style="83" customWidth="1"/>
    <col min="13055" max="13055" width="4.5703125" style="83" customWidth="1"/>
    <col min="13056" max="13056" width="5" style="83" customWidth="1"/>
    <col min="13057" max="13057" width="9.140625" style="83"/>
    <col min="13058" max="13058" width="10.140625" style="83" bestFit="1" customWidth="1"/>
    <col min="13059" max="13059" width="11.5703125" style="83" bestFit="1" customWidth="1"/>
    <col min="13060" max="13060" width="9.140625" style="83" customWidth="1"/>
    <col min="13061" max="13061" width="11.5703125" style="83" bestFit="1" customWidth="1"/>
    <col min="13062" max="13062" width="9" style="83" bestFit="1" customWidth="1"/>
    <col min="13063" max="13280" width="9.140625" style="83"/>
    <col min="13281" max="13281" width="10.140625" style="83" bestFit="1" customWidth="1"/>
    <col min="13282" max="13284" width="12.140625" style="83" customWidth="1"/>
    <col min="13285" max="13285" width="11.85546875" style="83" customWidth="1"/>
    <col min="13286" max="13289" width="16.28515625" style="83" customWidth="1"/>
    <col min="13290" max="13290" width="20.42578125" style="83" customWidth="1"/>
    <col min="13291" max="13291" width="7.5703125" style="83" customWidth="1"/>
    <col min="13292" max="13292" width="6" style="83" customWidth="1"/>
    <col min="13293" max="13294" width="10" style="83" customWidth="1"/>
    <col min="13295" max="13295" width="8.5703125" style="83" customWidth="1"/>
    <col min="13296" max="13297" width="9.140625" style="83" customWidth="1"/>
    <col min="13298" max="13298" width="10.140625" style="83" bestFit="1" customWidth="1"/>
    <col min="13299" max="13299" width="11.28515625" style="83" bestFit="1" customWidth="1"/>
    <col min="13300" max="13301" width="9.140625" style="83" customWidth="1"/>
    <col min="13302" max="13302" width="10.140625" style="83" bestFit="1" customWidth="1"/>
    <col min="13303" max="13303" width="11.5703125" style="83" bestFit="1" customWidth="1"/>
    <col min="13304" max="13305" width="9.140625" style="83" customWidth="1"/>
    <col min="13306" max="13306" width="10.140625" style="83" bestFit="1" customWidth="1"/>
    <col min="13307" max="13307" width="11.5703125" style="83" bestFit="1" customWidth="1"/>
    <col min="13308" max="13308" width="9" style="83" bestFit="1" customWidth="1"/>
    <col min="13309" max="13309" width="3.5703125" style="83" customWidth="1"/>
    <col min="13310" max="13310" width="7.5703125" style="83" customWidth="1"/>
    <col min="13311" max="13311" width="4.5703125" style="83" customWidth="1"/>
    <col min="13312" max="13312" width="5" style="83" customWidth="1"/>
    <col min="13313" max="13313" width="9.140625" style="83"/>
    <col min="13314" max="13314" width="10.140625" style="83" bestFit="1" customWidth="1"/>
    <col min="13315" max="13315" width="11.5703125" style="83" bestFit="1" customWidth="1"/>
    <col min="13316" max="13316" width="9.140625" style="83" customWidth="1"/>
    <col min="13317" max="13317" width="11.5703125" style="83" bestFit="1" customWidth="1"/>
    <col min="13318" max="13318" width="9" style="83" bestFit="1" customWidth="1"/>
    <col min="13319" max="13536" width="9.140625" style="83"/>
    <col min="13537" max="13537" width="10.140625" style="83" bestFit="1" customWidth="1"/>
    <col min="13538" max="13540" width="12.140625" style="83" customWidth="1"/>
    <col min="13541" max="13541" width="11.85546875" style="83" customWidth="1"/>
    <col min="13542" max="13545" width="16.28515625" style="83" customWidth="1"/>
    <col min="13546" max="13546" width="20.42578125" style="83" customWidth="1"/>
    <col min="13547" max="13547" width="7.5703125" style="83" customWidth="1"/>
    <col min="13548" max="13548" width="6" style="83" customWidth="1"/>
    <col min="13549" max="13550" width="10" style="83" customWidth="1"/>
    <col min="13551" max="13551" width="8.5703125" style="83" customWidth="1"/>
    <col min="13552" max="13553" width="9.140625" style="83" customWidth="1"/>
    <col min="13554" max="13554" width="10.140625" style="83" bestFit="1" customWidth="1"/>
    <col min="13555" max="13555" width="11.28515625" style="83" bestFit="1" customWidth="1"/>
    <col min="13556" max="13557" width="9.140625" style="83" customWidth="1"/>
    <col min="13558" max="13558" width="10.140625" style="83" bestFit="1" customWidth="1"/>
    <col min="13559" max="13559" width="11.5703125" style="83" bestFit="1" customWidth="1"/>
    <col min="13560" max="13561" width="9.140625" style="83" customWidth="1"/>
    <col min="13562" max="13562" width="10.140625" style="83" bestFit="1" customWidth="1"/>
    <col min="13563" max="13563" width="11.5703125" style="83" bestFit="1" customWidth="1"/>
    <col min="13564" max="13564" width="9" style="83" bestFit="1" customWidth="1"/>
    <col min="13565" max="13565" width="3.5703125" style="83" customWidth="1"/>
    <col min="13566" max="13566" width="7.5703125" style="83" customWidth="1"/>
    <col min="13567" max="13567" width="4.5703125" style="83" customWidth="1"/>
    <col min="13568" max="13568" width="5" style="83" customWidth="1"/>
    <col min="13569" max="13569" width="9.140625" style="83"/>
    <col min="13570" max="13570" width="10.140625" style="83" bestFit="1" customWidth="1"/>
    <col min="13571" max="13571" width="11.5703125" style="83" bestFit="1" customWidth="1"/>
    <col min="13572" max="13572" width="9.140625" style="83" customWidth="1"/>
    <col min="13573" max="13573" width="11.5703125" style="83" bestFit="1" customWidth="1"/>
    <col min="13574" max="13574" width="9" style="83" bestFit="1" customWidth="1"/>
    <col min="13575" max="13792" width="9.140625" style="83"/>
    <col min="13793" max="13793" width="10.140625" style="83" bestFit="1" customWidth="1"/>
    <col min="13794" max="13796" width="12.140625" style="83" customWidth="1"/>
    <col min="13797" max="13797" width="11.85546875" style="83" customWidth="1"/>
    <col min="13798" max="13801" width="16.28515625" style="83" customWidth="1"/>
    <col min="13802" max="13802" width="20.42578125" style="83" customWidth="1"/>
    <col min="13803" max="13803" width="7.5703125" style="83" customWidth="1"/>
    <col min="13804" max="13804" width="6" style="83" customWidth="1"/>
    <col min="13805" max="13806" width="10" style="83" customWidth="1"/>
    <col min="13807" max="13807" width="8.5703125" style="83" customWidth="1"/>
    <col min="13808" max="13809" width="9.140625" style="83" customWidth="1"/>
    <col min="13810" max="13810" width="10.140625" style="83" bestFit="1" customWidth="1"/>
    <col min="13811" max="13811" width="11.28515625" style="83" bestFit="1" customWidth="1"/>
    <col min="13812" max="13813" width="9.140625" style="83" customWidth="1"/>
    <col min="13814" max="13814" width="10.140625" style="83" bestFit="1" customWidth="1"/>
    <col min="13815" max="13815" width="11.5703125" style="83" bestFit="1" customWidth="1"/>
    <col min="13816" max="13817" width="9.140625" style="83" customWidth="1"/>
    <col min="13818" max="13818" width="10.140625" style="83" bestFit="1" customWidth="1"/>
    <col min="13819" max="13819" width="11.5703125" style="83" bestFit="1" customWidth="1"/>
    <col min="13820" max="13820" width="9" style="83" bestFit="1" customWidth="1"/>
    <col min="13821" max="13821" width="3.5703125" style="83" customWidth="1"/>
    <col min="13822" max="13822" width="7.5703125" style="83" customWidth="1"/>
    <col min="13823" max="13823" width="4.5703125" style="83" customWidth="1"/>
    <col min="13824" max="13824" width="5" style="83" customWidth="1"/>
    <col min="13825" max="13825" width="9.140625" style="83"/>
    <col min="13826" max="13826" width="10.140625" style="83" bestFit="1" customWidth="1"/>
    <col min="13827" max="13827" width="11.5703125" style="83" bestFit="1" customWidth="1"/>
    <col min="13828" max="13828" width="9.140625" style="83" customWidth="1"/>
    <col min="13829" max="13829" width="11.5703125" style="83" bestFit="1" customWidth="1"/>
    <col min="13830" max="13830" width="9" style="83" bestFit="1" customWidth="1"/>
    <col min="13831" max="14048" width="9.140625" style="83"/>
    <col min="14049" max="14049" width="10.140625" style="83" bestFit="1" customWidth="1"/>
    <col min="14050" max="14052" width="12.140625" style="83" customWidth="1"/>
    <col min="14053" max="14053" width="11.85546875" style="83" customWidth="1"/>
    <col min="14054" max="14057" width="16.28515625" style="83" customWidth="1"/>
    <col min="14058" max="14058" width="20.42578125" style="83" customWidth="1"/>
    <col min="14059" max="14059" width="7.5703125" style="83" customWidth="1"/>
    <col min="14060" max="14060" width="6" style="83" customWidth="1"/>
    <col min="14061" max="14062" width="10" style="83" customWidth="1"/>
    <col min="14063" max="14063" width="8.5703125" style="83" customWidth="1"/>
    <col min="14064" max="14065" width="9.140625" style="83" customWidth="1"/>
    <col min="14066" max="14066" width="10.140625" style="83" bestFit="1" customWidth="1"/>
    <col min="14067" max="14067" width="11.28515625" style="83" bestFit="1" customWidth="1"/>
    <col min="14068" max="14069" width="9.140625" style="83" customWidth="1"/>
    <col min="14070" max="14070" width="10.140625" style="83" bestFit="1" customWidth="1"/>
    <col min="14071" max="14071" width="11.5703125" style="83" bestFit="1" customWidth="1"/>
    <col min="14072" max="14073" width="9.140625" style="83" customWidth="1"/>
    <col min="14074" max="14074" width="10.140625" style="83" bestFit="1" customWidth="1"/>
    <col min="14075" max="14075" width="11.5703125" style="83" bestFit="1" customWidth="1"/>
    <col min="14076" max="14076" width="9" style="83" bestFit="1" customWidth="1"/>
    <col min="14077" max="14077" width="3.5703125" style="83" customWidth="1"/>
    <col min="14078" max="14078" width="7.5703125" style="83" customWidth="1"/>
    <col min="14079" max="14079" width="4.5703125" style="83" customWidth="1"/>
    <col min="14080" max="14080" width="5" style="83" customWidth="1"/>
    <col min="14081" max="14081" width="9.140625" style="83"/>
    <col min="14082" max="14082" width="10.140625" style="83" bestFit="1" customWidth="1"/>
    <col min="14083" max="14083" width="11.5703125" style="83" bestFit="1" customWidth="1"/>
    <col min="14084" max="14084" width="9.140625" style="83" customWidth="1"/>
    <col min="14085" max="14085" width="11.5703125" style="83" bestFit="1" customWidth="1"/>
    <col min="14086" max="14086" width="9" style="83" bestFit="1" customWidth="1"/>
    <col min="14087" max="14304" width="9.140625" style="83"/>
    <col min="14305" max="14305" width="10.140625" style="83" bestFit="1" customWidth="1"/>
    <col min="14306" max="14308" width="12.140625" style="83" customWidth="1"/>
    <col min="14309" max="14309" width="11.85546875" style="83" customWidth="1"/>
    <col min="14310" max="14313" width="16.28515625" style="83" customWidth="1"/>
    <col min="14314" max="14314" width="20.42578125" style="83" customWidth="1"/>
    <col min="14315" max="14315" width="7.5703125" style="83" customWidth="1"/>
    <col min="14316" max="14316" width="6" style="83" customWidth="1"/>
    <col min="14317" max="14318" width="10" style="83" customWidth="1"/>
    <col min="14319" max="14319" width="8.5703125" style="83" customWidth="1"/>
    <col min="14320" max="14321" width="9.140625" style="83" customWidth="1"/>
    <col min="14322" max="14322" width="10.140625" style="83" bestFit="1" customWidth="1"/>
    <col min="14323" max="14323" width="11.28515625" style="83" bestFit="1" customWidth="1"/>
    <col min="14324" max="14325" width="9.140625" style="83" customWidth="1"/>
    <col min="14326" max="14326" width="10.140625" style="83" bestFit="1" customWidth="1"/>
    <col min="14327" max="14327" width="11.5703125" style="83" bestFit="1" customWidth="1"/>
    <col min="14328" max="14329" width="9.140625" style="83" customWidth="1"/>
    <col min="14330" max="14330" width="10.140625" style="83" bestFit="1" customWidth="1"/>
    <col min="14331" max="14331" width="11.5703125" style="83" bestFit="1" customWidth="1"/>
    <col min="14332" max="14332" width="9" style="83" bestFit="1" customWidth="1"/>
    <col min="14333" max="14333" width="3.5703125" style="83" customWidth="1"/>
    <col min="14334" max="14334" width="7.5703125" style="83" customWidth="1"/>
    <col min="14335" max="14335" width="4.5703125" style="83" customWidth="1"/>
    <col min="14336" max="14336" width="5" style="83" customWidth="1"/>
    <col min="14337" max="14337" width="9.140625" style="83"/>
    <col min="14338" max="14338" width="10.140625" style="83" bestFit="1" customWidth="1"/>
    <col min="14339" max="14339" width="11.5703125" style="83" bestFit="1" customWidth="1"/>
    <col min="14340" max="14340" width="9.140625" style="83" customWidth="1"/>
    <col min="14341" max="14341" width="11.5703125" style="83" bestFit="1" customWidth="1"/>
    <col min="14342" max="14342" width="9" style="83" bestFit="1" customWidth="1"/>
    <col min="14343" max="14560" width="9.140625" style="83"/>
    <col min="14561" max="14561" width="10.140625" style="83" bestFit="1" customWidth="1"/>
    <col min="14562" max="14564" width="12.140625" style="83" customWidth="1"/>
    <col min="14565" max="14565" width="11.85546875" style="83" customWidth="1"/>
    <col min="14566" max="14569" width="16.28515625" style="83" customWidth="1"/>
    <col min="14570" max="14570" width="20.42578125" style="83" customWidth="1"/>
    <col min="14571" max="14571" width="7.5703125" style="83" customWidth="1"/>
    <col min="14572" max="14572" width="6" style="83" customWidth="1"/>
    <col min="14573" max="14574" width="10" style="83" customWidth="1"/>
    <col min="14575" max="14575" width="8.5703125" style="83" customWidth="1"/>
    <col min="14576" max="14577" width="9.140625" style="83" customWidth="1"/>
    <col min="14578" max="14578" width="10.140625" style="83" bestFit="1" customWidth="1"/>
    <col min="14579" max="14579" width="11.28515625" style="83" bestFit="1" customWidth="1"/>
    <col min="14580" max="14581" width="9.140625" style="83" customWidth="1"/>
    <col min="14582" max="14582" width="10.140625" style="83" bestFit="1" customWidth="1"/>
    <col min="14583" max="14583" width="11.5703125" style="83" bestFit="1" customWidth="1"/>
    <col min="14584" max="14585" width="9.140625" style="83" customWidth="1"/>
    <col min="14586" max="14586" width="10.140625" style="83" bestFit="1" customWidth="1"/>
    <col min="14587" max="14587" width="11.5703125" style="83" bestFit="1" customWidth="1"/>
    <col min="14588" max="14588" width="9" style="83" bestFit="1" customWidth="1"/>
    <col min="14589" max="14589" width="3.5703125" style="83" customWidth="1"/>
    <col min="14590" max="14590" width="7.5703125" style="83" customWidth="1"/>
    <col min="14591" max="14591" width="4.5703125" style="83" customWidth="1"/>
    <col min="14592" max="14592" width="5" style="83" customWidth="1"/>
    <col min="14593" max="14593" width="9.140625" style="83"/>
    <col min="14594" max="14594" width="10.140625" style="83" bestFit="1" customWidth="1"/>
    <col min="14595" max="14595" width="11.5703125" style="83" bestFit="1" customWidth="1"/>
    <col min="14596" max="14596" width="9.140625" style="83" customWidth="1"/>
    <col min="14597" max="14597" width="11.5703125" style="83" bestFit="1" customWidth="1"/>
    <col min="14598" max="14598" width="9" style="83" bestFit="1" customWidth="1"/>
    <col min="14599" max="14816" width="9.140625" style="83"/>
    <col min="14817" max="14817" width="10.140625" style="83" bestFit="1" customWidth="1"/>
    <col min="14818" max="14820" width="12.140625" style="83" customWidth="1"/>
    <col min="14821" max="14821" width="11.85546875" style="83" customWidth="1"/>
    <col min="14822" max="14825" width="16.28515625" style="83" customWidth="1"/>
    <col min="14826" max="14826" width="20.42578125" style="83" customWidth="1"/>
    <col min="14827" max="14827" width="7.5703125" style="83" customWidth="1"/>
    <col min="14828" max="14828" width="6" style="83" customWidth="1"/>
    <col min="14829" max="14830" width="10" style="83" customWidth="1"/>
    <col min="14831" max="14831" width="8.5703125" style="83" customWidth="1"/>
    <col min="14832" max="14833" width="9.140625" style="83" customWidth="1"/>
    <col min="14834" max="14834" width="10.140625" style="83" bestFit="1" customWidth="1"/>
    <col min="14835" max="14835" width="11.28515625" style="83" bestFit="1" customWidth="1"/>
    <col min="14836" max="14837" width="9.140625" style="83" customWidth="1"/>
    <col min="14838" max="14838" width="10.140625" style="83" bestFit="1" customWidth="1"/>
    <col min="14839" max="14839" width="11.5703125" style="83" bestFit="1" customWidth="1"/>
    <col min="14840" max="14841" width="9.140625" style="83" customWidth="1"/>
    <col min="14842" max="14842" width="10.140625" style="83" bestFit="1" customWidth="1"/>
    <col min="14843" max="14843" width="11.5703125" style="83" bestFit="1" customWidth="1"/>
    <col min="14844" max="14844" width="9" style="83" bestFit="1" customWidth="1"/>
    <col min="14845" max="14845" width="3.5703125" style="83" customWidth="1"/>
    <col min="14846" max="14846" width="7.5703125" style="83" customWidth="1"/>
    <col min="14847" max="14847" width="4.5703125" style="83" customWidth="1"/>
    <col min="14848" max="14848" width="5" style="83" customWidth="1"/>
    <col min="14849" max="14849" width="9.140625" style="83"/>
    <col min="14850" max="14850" width="10.140625" style="83" bestFit="1" customWidth="1"/>
    <col min="14851" max="14851" width="11.5703125" style="83" bestFit="1" customWidth="1"/>
    <col min="14852" max="14852" width="9.140625" style="83" customWidth="1"/>
    <col min="14853" max="14853" width="11.5703125" style="83" bestFit="1" customWidth="1"/>
    <col min="14854" max="14854" width="9" style="83" bestFit="1" customWidth="1"/>
    <col min="14855" max="15072" width="9.140625" style="83"/>
    <col min="15073" max="15073" width="10.140625" style="83" bestFit="1" customWidth="1"/>
    <col min="15074" max="15076" width="12.140625" style="83" customWidth="1"/>
    <col min="15077" max="15077" width="11.85546875" style="83" customWidth="1"/>
    <col min="15078" max="15081" width="16.28515625" style="83" customWidth="1"/>
    <col min="15082" max="15082" width="20.42578125" style="83" customWidth="1"/>
    <col min="15083" max="15083" width="7.5703125" style="83" customWidth="1"/>
    <col min="15084" max="15084" width="6" style="83" customWidth="1"/>
    <col min="15085" max="15086" width="10" style="83" customWidth="1"/>
    <col min="15087" max="15087" width="8.5703125" style="83" customWidth="1"/>
    <col min="15088" max="15089" width="9.140625" style="83" customWidth="1"/>
    <col min="15090" max="15090" width="10.140625" style="83" bestFit="1" customWidth="1"/>
    <col min="15091" max="15091" width="11.28515625" style="83" bestFit="1" customWidth="1"/>
    <col min="15092" max="15093" width="9.140625" style="83" customWidth="1"/>
    <col min="15094" max="15094" width="10.140625" style="83" bestFit="1" customWidth="1"/>
    <col min="15095" max="15095" width="11.5703125" style="83" bestFit="1" customWidth="1"/>
    <col min="15096" max="15097" width="9.140625" style="83" customWidth="1"/>
    <col min="15098" max="15098" width="10.140625" style="83" bestFit="1" customWidth="1"/>
    <col min="15099" max="15099" width="11.5703125" style="83" bestFit="1" customWidth="1"/>
    <col min="15100" max="15100" width="9" style="83" bestFit="1" customWidth="1"/>
    <col min="15101" max="15101" width="3.5703125" style="83" customWidth="1"/>
    <col min="15102" max="15102" width="7.5703125" style="83" customWidth="1"/>
    <col min="15103" max="15103" width="4.5703125" style="83" customWidth="1"/>
    <col min="15104" max="15104" width="5" style="83" customWidth="1"/>
    <col min="15105" max="15105" width="9.140625" style="83"/>
    <col min="15106" max="15106" width="10.140625" style="83" bestFit="1" customWidth="1"/>
    <col min="15107" max="15107" width="11.5703125" style="83" bestFit="1" customWidth="1"/>
    <col min="15108" max="15108" width="9.140625" style="83" customWidth="1"/>
    <col min="15109" max="15109" width="11.5703125" style="83" bestFit="1" customWidth="1"/>
    <col min="15110" max="15110" width="9" style="83" bestFit="1" customWidth="1"/>
    <col min="15111" max="15328" width="9.140625" style="83"/>
    <col min="15329" max="15329" width="10.140625" style="83" bestFit="1" customWidth="1"/>
    <col min="15330" max="15332" width="12.140625" style="83" customWidth="1"/>
    <col min="15333" max="15333" width="11.85546875" style="83" customWidth="1"/>
    <col min="15334" max="15337" width="16.28515625" style="83" customWidth="1"/>
    <col min="15338" max="15338" width="20.42578125" style="83" customWidth="1"/>
    <col min="15339" max="15339" width="7.5703125" style="83" customWidth="1"/>
    <col min="15340" max="15340" width="6" style="83" customWidth="1"/>
    <col min="15341" max="15342" width="10" style="83" customWidth="1"/>
    <col min="15343" max="15343" width="8.5703125" style="83" customWidth="1"/>
    <col min="15344" max="15345" width="9.140625" style="83" customWidth="1"/>
    <col min="15346" max="15346" width="10.140625" style="83" bestFit="1" customWidth="1"/>
    <col min="15347" max="15347" width="11.28515625" style="83" bestFit="1" customWidth="1"/>
    <col min="15348" max="15349" width="9.140625" style="83" customWidth="1"/>
    <col min="15350" max="15350" width="10.140625" style="83" bestFit="1" customWidth="1"/>
    <col min="15351" max="15351" width="11.5703125" style="83" bestFit="1" customWidth="1"/>
    <col min="15352" max="15353" width="9.140625" style="83" customWidth="1"/>
    <col min="15354" max="15354" width="10.140625" style="83" bestFit="1" customWidth="1"/>
    <col min="15355" max="15355" width="11.5703125" style="83" bestFit="1" customWidth="1"/>
    <col min="15356" max="15356" width="9" style="83" bestFit="1" customWidth="1"/>
    <col min="15357" max="15357" width="3.5703125" style="83" customWidth="1"/>
    <col min="15358" max="15358" width="7.5703125" style="83" customWidth="1"/>
    <col min="15359" max="15359" width="4.5703125" style="83" customWidth="1"/>
    <col min="15360" max="15360" width="5" style="83" customWidth="1"/>
    <col min="15361" max="15361" width="9.140625" style="83"/>
    <col min="15362" max="15362" width="10.140625" style="83" bestFit="1" customWidth="1"/>
    <col min="15363" max="15363" width="11.5703125" style="83" bestFit="1" customWidth="1"/>
    <col min="15364" max="15364" width="9.140625" style="83" customWidth="1"/>
    <col min="15365" max="15365" width="11.5703125" style="83" bestFit="1" customWidth="1"/>
    <col min="15366" max="15366" width="9" style="83" bestFit="1" customWidth="1"/>
    <col min="15367" max="15584" width="9.140625" style="83"/>
    <col min="15585" max="15585" width="10.140625" style="83" bestFit="1" customWidth="1"/>
    <col min="15586" max="15588" width="12.140625" style="83" customWidth="1"/>
    <col min="15589" max="15589" width="11.85546875" style="83" customWidth="1"/>
    <col min="15590" max="15593" width="16.28515625" style="83" customWidth="1"/>
    <col min="15594" max="15594" width="20.42578125" style="83" customWidth="1"/>
    <col min="15595" max="15595" width="7.5703125" style="83" customWidth="1"/>
    <col min="15596" max="15596" width="6" style="83" customWidth="1"/>
    <col min="15597" max="15598" width="10" style="83" customWidth="1"/>
    <col min="15599" max="15599" width="8.5703125" style="83" customWidth="1"/>
    <col min="15600" max="15601" width="9.140625" style="83" customWidth="1"/>
    <col min="15602" max="15602" width="10.140625" style="83" bestFit="1" customWidth="1"/>
    <col min="15603" max="15603" width="11.28515625" style="83" bestFit="1" customWidth="1"/>
    <col min="15604" max="15605" width="9.140625" style="83" customWidth="1"/>
    <col min="15606" max="15606" width="10.140625" style="83" bestFit="1" customWidth="1"/>
    <col min="15607" max="15607" width="11.5703125" style="83" bestFit="1" customWidth="1"/>
    <col min="15608" max="15609" width="9.140625" style="83" customWidth="1"/>
    <col min="15610" max="15610" width="10.140625" style="83" bestFit="1" customWidth="1"/>
    <col min="15611" max="15611" width="11.5703125" style="83" bestFit="1" customWidth="1"/>
    <col min="15612" max="15612" width="9" style="83" bestFit="1" customWidth="1"/>
    <col min="15613" max="15613" width="3.5703125" style="83" customWidth="1"/>
    <col min="15614" max="15614" width="7.5703125" style="83" customWidth="1"/>
    <col min="15615" max="15615" width="4.5703125" style="83" customWidth="1"/>
    <col min="15616" max="15616" width="5" style="83" customWidth="1"/>
    <col min="15617" max="15617" width="9.140625" style="83"/>
    <col min="15618" max="15618" width="10.140625" style="83" bestFit="1" customWidth="1"/>
    <col min="15619" max="15619" width="11.5703125" style="83" bestFit="1" customWidth="1"/>
    <col min="15620" max="15620" width="9.140625" style="83" customWidth="1"/>
    <col min="15621" max="15621" width="11.5703125" style="83" bestFit="1" customWidth="1"/>
    <col min="15622" max="15622" width="9" style="83" bestFit="1" customWidth="1"/>
    <col min="15623" max="15840" width="9.140625" style="83"/>
    <col min="15841" max="15841" width="10.140625" style="83" bestFit="1" customWidth="1"/>
    <col min="15842" max="15844" width="12.140625" style="83" customWidth="1"/>
    <col min="15845" max="15845" width="11.85546875" style="83" customWidth="1"/>
    <col min="15846" max="15849" width="16.28515625" style="83" customWidth="1"/>
    <col min="15850" max="15850" width="20.42578125" style="83" customWidth="1"/>
    <col min="15851" max="15851" width="7.5703125" style="83" customWidth="1"/>
    <col min="15852" max="15852" width="6" style="83" customWidth="1"/>
    <col min="15853" max="15854" width="10" style="83" customWidth="1"/>
    <col min="15855" max="15855" width="8.5703125" style="83" customWidth="1"/>
    <col min="15856" max="15857" width="9.140625" style="83" customWidth="1"/>
    <col min="15858" max="15858" width="10.140625" style="83" bestFit="1" customWidth="1"/>
    <col min="15859" max="15859" width="11.28515625" style="83" bestFit="1" customWidth="1"/>
    <col min="15860" max="15861" width="9.140625" style="83" customWidth="1"/>
    <col min="15862" max="15862" width="10.140625" style="83" bestFit="1" customWidth="1"/>
    <col min="15863" max="15863" width="11.5703125" style="83" bestFit="1" customWidth="1"/>
    <col min="15864" max="15865" width="9.140625" style="83" customWidth="1"/>
    <col min="15866" max="15866" width="10.140625" style="83" bestFit="1" customWidth="1"/>
    <col min="15867" max="15867" width="11.5703125" style="83" bestFit="1" customWidth="1"/>
    <col min="15868" max="15868" width="9" style="83" bestFit="1" customWidth="1"/>
    <col min="15869" max="15869" width="3.5703125" style="83" customWidth="1"/>
    <col min="15870" max="15870" width="7.5703125" style="83" customWidth="1"/>
    <col min="15871" max="15871" width="4.5703125" style="83" customWidth="1"/>
    <col min="15872" max="15872" width="5" style="83" customWidth="1"/>
    <col min="15873" max="15873" width="9.140625" style="83"/>
    <col min="15874" max="15874" width="10.140625" style="83" bestFit="1" customWidth="1"/>
    <col min="15875" max="15875" width="11.5703125" style="83" bestFit="1" customWidth="1"/>
    <col min="15876" max="15876" width="9.140625" style="83" customWidth="1"/>
    <col min="15877" max="15877" width="11.5703125" style="83" bestFit="1" customWidth="1"/>
    <col min="15878" max="15878" width="9" style="83" bestFit="1" customWidth="1"/>
    <col min="15879" max="16096" width="9.140625" style="83"/>
    <col min="16097" max="16097" width="10.140625" style="83" bestFit="1" customWidth="1"/>
    <col min="16098" max="16100" width="12.140625" style="83" customWidth="1"/>
    <col min="16101" max="16101" width="11.85546875" style="83" customWidth="1"/>
    <col min="16102" max="16105" width="16.28515625" style="83" customWidth="1"/>
    <col min="16106" max="16106" width="20.42578125" style="83" customWidth="1"/>
    <col min="16107" max="16107" width="7.5703125" style="83" customWidth="1"/>
    <col min="16108" max="16108" width="6" style="83" customWidth="1"/>
    <col min="16109" max="16110" width="10" style="83" customWidth="1"/>
    <col min="16111" max="16111" width="8.5703125" style="83" customWidth="1"/>
    <col min="16112" max="16113" width="9.140625" style="83" customWidth="1"/>
    <col min="16114" max="16114" width="10.140625" style="83" bestFit="1" customWidth="1"/>
    <col min="16115" max="16115" width="11.28515625" style="83" bestFit="1" customWidth="1"/>
    <col min="16116" max="16117" width="9.140625" style="83" customWidth="1"/>
    <col min="16118" max="16118" width="10.140625" style="83" bestFit="1" customWidth="1"/>
    <col min="16119" max="16119" width="11.5703125" style="83" bestFit="1" customWidth="1"/>
    <col min="16120" max="16121" width="9.140625" style="83" customWidth="1"/>
    <col min="16122" max="16122" width="10.140625" style="83" bestFit="1" customWidth="1"/>
    <col min="16123" max="16123" width="11.5703125" style="83" bestFit="1" customWidth="1"/>
    <col min="16124" max="16124" width="9" style="83" bestFit="1" customWidth="1"/>
    <col min="16125" max="16125" width="3.5703125" style="83" customWidth="1"/>
    <col min="16126" max="16126" width="7.5703125" style="83" customWidth="1"/>
    <col min="16127" max="16127" width="4.5703125" style="83" customWidth="1"/>
    <col min="16128" max="16128" width="5" style="83" customWidth="1"/>
    <col min="16129" max="16129" width="9.140625" style="83"/>
    <col min="16130" max="16130" width="10.140625" style="83" bestFit="1" customWidth="1"/>
    <col min="16131" max="16131" width="11.5703125" style="83" bestFit="1" customWidth="1"/>
    <col min="16132" max="16132" width="9.140625" style="83" customWidth="1"/>
    <col min="16133" max="16133" width="11.5703125" style="83" bestFit="1" customWidth="1"/>
    <col min="16134" max="16134" width="9" style="83" bestFit="1" customWidth="1"/>
    <col min="16135" max="16384" width="9.140625" style="83"/>
  </cols>
  <sheetData>
    <row r="2" spans="1:9">
      <c r="A2" s="178" t="s">
        <v>0</v>
      </c>
      <c r="B2" s="179" t="s">
        <v>1121</v>
      </c>
      <c r="I2" s="179" t="s">
        <v>164</v>
      </c>
    </row>
    <row r="4" spans="1:9">
      <c r="B4" s="681" t="s">
        <v>165</v>
      </c>
      <c r="C4" s="288" t="s">
        <v>166</v>
      </c>
      <c r="H4" s="801"/>
    </row>
    <row r="5" spans="1:9">
      <c r="B5" s="85">
        <v>40253</v>
      </c>
      <c r="C5" s="186">
        <v>0.76919759128859155</v>
      </c>
      <c r="E5" s="802"/>
      <c r="F5" s="802"/>
      <c r="G5" s="802"/>
      <c r="H5" s="130"/>
    </row>
    <row r="6" spans="1:9">
      <c r="B6" s="85">
        <v>40254</v>
      </c>
      <c r="C6" s="186">
        <v>0.74644543443437983</v>
      </c>
      <c r="E6" s="802"/>
      <c r="F6" s="802"/>
      <c r="G6" s="802"/>
      <c r="H6" s="130"/>
    </row>
    <row r="7" spans="1:9">
      <c r="B7" s="85">
        <v>40255</v>
      </c>
      <c r="C7" s="186">
        <v>0.72662336350266377</v>
      </c>
      <c r="E7" s="802"/>
      <c r="F7" s="802"/>
      <c r="G7" s="802"/>
      <c r="H7" s="130"/>
    </row>
    <row r="8" spans="1:9">
      <c r="B8" s="85">
        <v>40256</v>
      </c>
      <c r="C8" s="186">
        <v>0.73692371848066385</v>
      </c>
      <c r="E8" s="802"/>
      <c r="F8" s="802"/>
      <c r="G8" s="802"/>
      <c r="H8" s="130"/>
    </row>
    <row r="9" spans="1:9">
      <c r="B9" s="85">
        <v>40259</v>
      </c>
      <c r="C9" s="186">
        <v>0.82042035901064048</v>
      </c>
      <c r="E9" s="802"/>
      <c r="F9" s="802"/>
      <c r="G9" s="802"/>
      <c r="H9" s="130"/>
    </row>
    <row r="10" spans="1:9">
      <c r="B10" s="85">
        <v>40260</v>
      </c>
      <c r="C10" s="186">
        <v>0.80970219863746484</v>
      </c>
      <c r="E10" s="802"/>
      <c r="F10" s="802"/>
      <c r="G10" s="802"/>
      <c r="H10" s="130"/>
    </row>
    <row r="11" spans="1:9">
      <c r="B11" s="85">
        <v>40261</v>
      </c>
      <c r="C11" s="186">
        <v>0.87221869402685259</v>
      </c>
      <c r="E11" s="802"/>
      <c r="F11" s="802"/>
      <c r="G11" s="802"/>
      <c r="H11" s="130"/>
    </row>
    <row r="12" spans="1:9">
      <c r="B12" s="85">
        <v>40262</v>
      </c>
      <c r="C12" s="186">
        <v>0.87904724070856499</v>
      </c>
      <c r="E12" s="802"/>
      <c r="F12" s="802"/>
      <c r="G12" s="802"/>
      <c r="H12" s="130"/>
    </row>
    <row r="13" spans="1:9">
      <c r="B13" s="85">
        <v>40263</v>
      </c>
      <c r="C13" s="186">
        <v>0.87797376615028799</v>
      </c>
      <c r="E13" s="802"/>
      <c r="F13" s="802"/>
      <c r="G13" s="802"/>
      <c r="H13" s="130"/>
    </row>
    <row r="14" spans="1:9">
      <c r="B14" s="85">
        <v>40266</v>
      </c>
      <c r="C14" s="186">
        <v>0.90066921151266288</v>
      </c>
      <c r="E14" s="802"/>
      <c r="F14" s="802"/>
      <c r="G14" s="802"/>
      <c r="H14" s="130"/>
    </row>
    <row r="15" spans="1:9">
      <c r="B15" s="85">
        <v>40267</v>
      </c>
      <c r="C15" s="186">
        <v>0.88443060780565852</v>
      </c>
      <c r="E15" s="802"/>
      <c r="F15" s="802"/>
      <c r="G15" s="802"/>
      <c r="H15" s="130"/>
    </row>
    <row r="16" spans="1:9">
      <c r="B16" s="85">
        <v>40268</v>
      </c>
      <c r="C16" s="186">
        <v>0.85975353786945474</v>
      </c>
      <c r="E16" s="802"/>
      <c r="F16" s="802"/>
      <c r="G16" s="802"/>
      <c r="H16" s="130"/>
    </row>
    <row r="17" spans="2:10">
      <c r="B17" s="85">
        <v>40269</v>
      </c>
      <c r="C17" s="186">
        <v>0.87015096466066444</v>
      </c>
      <c r="E17" s="802"/>
      <c r="F17" s="802"/>
      <c r="G17" s="802"/>
      <c r="H17" s="130"/>
    </row>
    <row r="18" spans="2:10">
      <c r="B18" s="85">
        <v>40274</v>
      </c>
      <c r="C18" s="186">
        <v>0.87340911452807179</v>
      </c>
      <c r="E18" s="802"/>
      <c r="F18" s="802"/>
      <c r="G18" s="802"/>
      <c r="H18" s="130"/>
    </row>
    <row r="19" spans="2:10">
      <c r="B19" s="85">
        <v>40275</v>
      </c>
      <c r="C19" s="186">
        <v>0.82085775496433366</v>
      </c>
      <c r="E19" s="802"/>
      <c r="F19" s="802"/>
      <c r="G19" s="802"/>
      <c r="H19" s="130"/>
    </row>
    <row r="20" spans="2:10">
      <c r="B20" s="85">
        <v>40276</v>
      </c>
      <c r="C20" s="186">
        <v>0.77636374788348572</v>
      </c>
      <c r="E20" s="802"/>
      <c r="F20" s="802"/>
      <c r="G20" s="802"/>
      <c r="H20" s="130"/>
    </row>
    <row r="21" spans="2:10" ht="15">
      <c r="B21" s="85">
        <v>40277</v>
      </c>
      <c r="C21" s="186">
        <v>0.79260279489289553</v>
      </c>
      <c r="E21" s="802"/>
      <c r="F21" s="802"/>
      <c r="G21" s="802"/>
      <c r="H21" s="130"/>
      <c r="I21" s="185" t="s">
        <v>1196</v>
      </c>
      <c r="J21" s="34"/>
    </row>
    <row r="22" spans="2:10" ht="15">
      <c r="B22" s="85">
        <v>40280</v>
      </c>
      <c r="C22" s="186">
        <v>0.8441892087347993</v>
      </c>
      <c r="E22" s="802"/>
      <c r="F22" s="802"/>
      <c r="G22" s="802"/>
      <c r="H22" s="130"/>
      <c r="I22" s="178"/>
      <c r="J22" s="34"/>
    </row>
    <row r="23" spans="2:10" ht="15">
      <c r="B23" s="85">
        <v>40281</v>
      </c>
      <c r="C23" s="186">
        <v>0.68510041669549682</v>
      </c>
      <c r="E23" s="802"/>
      <c r="F23" s="802"/>
      <c r="G23" s="802"/>
      <c r="H23" s="130"/>
      <c r="I23" s="731" t="s">
        <v>10</v>
      </c>
      <c r="J23" s="34"/>
    </row>
    <row r="24" spans="2:10">
      <c r="B24" s="85">
        <v>40282</v>
      </c>
      <c r="C24" s="186">
        <v>0.69434438418690236</v>
      </c>
      <c r="E24" s="802"/>
      <c r="F24" s="802"/>
      <c r="G24" s="802"/>
      <c r="H24" s="130"/>
    </row>
    <row r="25" spans="2:10">
      <c r="B25" s="85">
        <v>40283</v>
      </c>
      <c r="C25" s="186">
        <v>0.69380471753486295</v>
      </c>
      <c r="E25" s="802"/>
      <c r="F25" s="802"/>
      <c r="G25" s="802"/>
      <c r="H25" s="130"/>
    </row>
    <row r="26" spans="2:10">
      <c r="B26" s="85">
        <v>40284</v>
      </c>
      <c r="C26" s="186">
        <v>0.69244684660392219</v>
      </c>
      <c r="E26" s="802"/>
      <c r="F26" s="802"/>
      <c r="G26" s="802"/>
      <c r="H26" s="130"/>
    </row>
    <row r="27" spans="2:10">
      <c r="B27" s="85">
        <v>40287</v>
      </c>
      <c r="C27" s="186">
        <v>0.66192746044710526</v>
      </c>
      <c r="E27" s="802"/>
      <c r="F27" s="802"/>
      <c r="G27" s="802"/>
      <c r="H27" s="130"/>
    </row>
    <row r="28" spans="2:10">
      <c r="B28" s="85">
        <v>40288</v>
      </c>
      <c r="C28" s="186">
        <v>0.65489875473364401</v>
      </c>
      <c r="E28" s="802"/>
      <c r="F28" s="802"/>
      <c r="G28" s="802"/>
      <c r="H28" s="130"/>
    </row>
    <row r="29" spans="2:10">
      <c r="B29" s="85">
        <v>40289</v>
      </c>
      <c r="C29" s="186">
        <v>0.65103469639196998</v>
      </c>
      <c r="E29" s="802"/>
      <c r="F29" s="802"/>
      <c r="G29" s="802"/>
      <c r="H29" s="130"/>
    </row>
    <row r="30" spans="2:10">
      <c r="B30" s="85">
        <v>40290</v>
      </c>
      <c r="C30" s="186">
        <v>0.70158589257039639</v>
      </c>
      <c r="E30" s="802"/>
      <c r="F30" s="802"/>
      <c r="G30" s="802"/>
      <c r="H30" s="130"/>
    </row>
    <row r="31" spans="2:10">
      <c r="B31" s="85">
        <v>40291</v>
      </c>
      <c r="C31" s="186">
        <v>0.73152490949396332</v>
      </c>
      <c r="E31" s="802"/>
      <c r="F31" s="802"/>
      <c r="G31" s="802"/>
      <c r="H31" s="130"/>
    </row>
    <row r="32" spans="2:10">
      <c r="B32" s="85">
        <v>40294</v>
      </c>
      <c r="C32" s="186">
        <v>0.74917212930122901</v>
      </c>
      <c r="E32" s="802"/>
      <c r="F32" s="802"/>
      <c r="G32" s="802"/>
      <c r="H32" s="130"/>
    </row>
    <row r="33" spans="2:8">
      <c r="B33" s="85">
        <v>40295</v>
      </c>
      <c r="C33" s="186">
        <v>0.76357094160283423</v>
      </c>
      <c r="E33" s="802"/>
      <c r="F33" s="802"/>
      <c r="G33" s="802"/>
      <c r="H33" s="130"/>
    </row>
    <row r="34" spans="2:8">
      <c r="B34" s="85">
        <v>40296</v>
      </c>
      <c r="C34" s="186">
        <v>0.93081233057870794</v>
      </c>
      <c r="E34" s="802"/>
      <c r="F34" s="802"/>
      <c r="G34" s="802"/>
      <c r="H34" s="130"/>
    </row>
    <row r="35" spans="2:8">
      <c r="B35" s="85">
        <v>40297</v>
      </c>
      <c r="C35" s="186">
        <v>0.89871588284641302</v>
      </c>
      <c r="E35" s="802"/>
      <c r="F35" s="802"/>
      <c r="G35" s="802"/>
      <c r="H35" s="130"/>
    </row>
    <row r="36" spans="2:8">
      <c r="B36" s="85">
        <v>40298</v>
      </c>
      <c r="C36" s="186">
        <v>0.90224179033868679</v>
      </c>
      <c r="E36" s="802"/>
      <c r="F36" s="802"/>
      <c r="G36" s="802"/>
      <c r="H36" s="130"/>
    </row>
    <row r="37" spans="2:8">
      <c r="B37" s="85">
        <v>40302</v>
      </c>
      <c r="C37" s="186">
        <v>0.93636480516220999</v>
      </c>
      <c r="E37" s="802"/>
      <c r="F37" s="802"/>
      <c r="G37" s="802"/>
      <c r="H37" s="130"/>
    </row>
    <row r="38" spans="2:8">
      <c r="B38" s="85">
        <v>40303</v>
      </c>
      <c r="C38" s="186">
        <v>1.065025270128237</v>
      </c>
      <c r="E38" s="802"/>
      <c r="F38" s="802"/>
      <c r="G38" s="802"/>
      <c r="H38" s="130"/>
    </row>
    <row r="39" spans="2:8">
      <c r="B39" s="85">
        <v>40304</v>
      </c>
      <c r="C39" s="186">
        <v>1.2644991767020932</v>
      </c>
      <c r="E39" s="802"/>
      <c r="F39" s="802"/>
      <c r="G39" s="802"/>
      <c r="H39" s="130"/>
    </row>
    <row r="40" spans="2:8">
      <c r="B40" s="85">
        <v>40305</v>
      </c>
      <c r="C40" s="186">
        <v>1.3644236753881023</v>
      </c>
      <c r="E40" s="802"/>
      <c r="F40" s="802"/>
      <c r="G40" s="802"/>
      <c r="H40" s="130"/>
    </row>
    <row r="41" spans="2:8">
      <c r="B41" s="85">
        <v>40308</v>
      </c>
      <c r="C41" s="186">
        <v>1.3283467883223143</v>
      </c>
      <c r="E41" s="802"/>
      <c r="F41" s="802"/>
      <c r="G41" s="802"/>
      <c r="H41" s="130"/>
    </row>
    <row r="42" spans="2:8">
      <c r="B42" s="85">
        <v>40309</v>
      </c>
      <c r="C42" s="186">
        <v>1.3297343609017727</v>
      </c>
      <c r="E42" s="802"/>
      <c r="F42" s="802"/>
      <c r="G42" s="802"/>
      <c r="H42" s="130"/>
    </row>
    <row r="43" spans="2:8">
      <c r="B43" s="85">
        <v>40310</v>
      </c>
      <c r="C43" s="186">
        <v>1.0600050633600211</v>
      </c>
      <c r="E43" s="802"/>
      <c r="F43" s="802"/>
      <c r="G43" s="802"/>
      <c r="H43" s="130"/>
    </row>
    <row r="44" spans="2:8">
      <c r="B44" s="85">
        <v>40311</v>
      </c>
      <c r="C44" s="186">
        <v>1.05478998498746</v>
      </c>
      <c r="E44" s="802"/>
      <c r="F44" s="802"/>
      <c r="G44" s="802"/>
      <c r="H44" s="130"/>
    </row>
    <row r="45" spans="2:8">
      <c r="B45" s="85">
        <v>40312</v>
      </c>
      <c r="C45" s="186">
        <v>1.067989731376759</v>
      </c>
      <c r="E45" s="802"/>
      <c r="F45" s="802"/>
      <c r="G45" s="802"/>
      <c r="H45" s="130"/>
    </row>
    <row r="46" spans="2:8">
      <c r="B46" s="85">
        <v>40315</v>
      </c>
      <c r="C46" s="186">
        <v>1.2087485597331935</v>
      </c>
      <c r="E46" s="802"/>
      <c r="F46" s="802"/>
      <c r="G46" s="802"/>
      <c r="H46" s="130"/>
    </row>
    <row r="47" spans="2:8">
      <c r="B47" s="85">
        <v>40316</v>
      </c>
      <c r="C47" s="186">
        <v>1.0968773951376023</v>
      </c>
      <c r="E47" s="802"/>
      <c r="F47" s="802"/>
      <c r="G47" s="802"/>
      <c r="H47" s="130"/>
    </row>
    <row r="48" spans="2:8">
      <c r="B48" s="85">
        <v>40317</v>
      </c>
      <c r="C48" s="186">
        <v>1.2152896050201552</v>
      </c>
      <c r="E48" s="802"/>
      <c r="F48" s="802"/>
      <c r="G48" s="802"/>
      <c r="H48" s="130"/>
    </row>
    <row r="49" spans="2:8">
      <c r="B49" s="85">
        <v>40318</v>
      </c>
      <c r="C49" s="186">
        <v>1.219583354255422</v>
      </c>
      <c r="E49" s="802"/>
      <c r="F49" s="802"/>
      <c r="G49" s="802"/>
      <c r="H49" s="130"/>
    </row>
    <row r="50" spans="2:8">
      <c r="B50" s="85">
        <v>40319</v>
      </c>
      <c r="C50" s="186">
        <v>1.3121140841216907</v>
      </c>
      <c r="E50" s="802"/>
      <c r="F50" s="802"/>
      <c r="G50" s="802"/>
      <c r="H50" s="130"/>
    </row>
    <row r="51" spans="2:8">
      <c r="B51" s="85">
        <v>40322</v>
      </c>
      <c r="C51" s="186">
        <v>1.2553575009533806</v>
      </c>
      <c r="E51" s="802"/>
      <c r="F51" s="802"/>
      <c r="G51" s="802"/>
      <c r="H51" s="130"/>
    </row>
    <row r="52" spans="2:8">
      <c r="B52" s="85">
        <v>40323</v>
      </c>
      <c r="C52" s="186">
        <v>1.3907503204378182</v>
      </c>
      <c r="E52" s="802"/>
      <c r="F52" s="802"/>
      <c r="G52" s="802"/>
      <c r="H52" s="130"/>
    </row>
    <row r="53" spans="2:8">
      <c r="B53" s="85">
        <v>40324</v>
      </c>
      <c r="C53" s="186">
        <v>1.5082982172754278</v>
      </c>
      <c r="E53" s="802"/>
      <c r="F53" s="802"/>
      <c r="G53" s="802"/>
      <c r="H53" s="130"/>
    </row>
    <row r="54" spans="2:8">
      <c r="B54" s="85">
        <v>40325</v>
      </c>
      <c r="C54" s="186">
        <v>1.5022253762354052</v>
      </c>
      <c r="E54" s="802"/>
      <c r="F54" s="802"/>
      <c r="G54" s="802"/>
      <c r="H54" s="130"/>
    </row>
    <row r="55" spans="2:8">
      <c r="B55" s="85">
        <v>40326</v>
      </c>
      <c r="C55" s="186">
        <v>1.3499673432779953</v>
      </c>
      <c r="E55" s="802"/>
      <c r="F55" s="802"/>
      <c r="G55" s="802"/>
      <c r="H55" s="130"/>
    </row>
    <row r="56" spans="2:8">
      <c r="B56" s="85">
        <v>40330</v>
      </c>
      <c r="C56" s="186">
        <v>1.4626425691256397</v>
      </c>
      <c r="E56" s="802"/>
      <c r="F56" s="802"/>
      <c r="G56" s="802"/>
      <c r="H56" s="130"/>
    </row>
    <row r="57" spans="2:8">
      <c r="B57" s="85">
        <v>40331</v>
      </c>
      <c r="C57" s="186">
        <v>1.4300842422908806</v>
      </c>
      <c r="E57" s="802"/>
      <c r="F57" s="802"/>
      <c r="G57" s="802"/>
      <c r="H57" s="130"/>
    </row>
    <row r="58" spans="2:8">
      <c r="B58" s="85">
        <v>40332</v>
      </c>
      <c r="C58" s="186">
        <v>1.3992837663384385</v>
      </c>
      <c r="E58" s="802"/>
      <c r="F58" s="802"/>
      <c r="G58" s="802"/>
      <c r="H58" s="130"/>
    </row>
    <row r="59" spans="2:8">
      <c r="B59" s="85">
        <v>40333</v>
      </c>
      <c r="C59" s="186">
        <v>1.4689960058495966</v>
      </c>
      <c r="E59" s="802"/>
      <c r="F59" s="802"/>
      <c r="G59" s="802"/>
      <c r="H59" s="130"/>
    </row>
    <row r="60" spans="2:8">
      <c r="B60" s="85">
        <v>40336</v>
      </c>
      <c r="C60" s="186">
        <v>1.5823131004639066</v>
      </c>
      <c r="E60" s="802"/>
      <c r="F60" s="802"/>
      <c r="G60" s="802"/>
      <c r="H60" s="130"/>
    </row>
    <row r="61" spans="2:8">
      <c r="B61" s="85">
        <v>40337</v>
      </c>
      <c r="C61" s="186">
        <v>1.5813784272191174</v>
      </c>
      <c r="E61" s="802"/>
      <c r="F61" s="802"/>
      <c r="G61" s="802"/>
      <c r="H61" s="130"/>
    </row>
    <row r="62" spans="2:8">
      <c r="B62" s="85">
        <v>40338</v>
      </c>
      <c r="C62" s="186">
        <v>1.6163115329605113</v>
      </c>
      <c r="E62" s="802"/>
      <c r="F62" s="802"/>
      <c r="G62" s="802"/>
      <c r="H62" s="130"/>
    </row>
    <row r="63" spans="2:8">
      <c r="B63" s="85">
        <v>40339</v>
      </c>
      <c r="C63" s="186">
        <v>1.6066017176274934</v>
      </c>
      <c r="E63" s="802"/>
      <c r="F63" s="802"/>
      <c r="G63" s="802"/>
      <c r="H63" s="130"/>
    </row>
    <row r="64" spans="2:8">
      <c r="B64" s="85">
        <v>40340</v>
      </c>
      <c r="C64" s="186">
        <v>1.6324875248825954</v>
      </c>
      <c r="E64" s="802"/>
      <c r="F64" s="802"/>
      <c r="G64" s="802"/>
      <c r="H64" s="130"/>
    </row>
    <row r="65" spans="2:8">
      <c r="B65" s="85">
        <v>40343</v>
      </c>
      <c r="C65" s="186">
        <v>1.6103399368147446</v>
      </c>
      <c r="E65" s="802"/>
      <c r="F65" s="802"/>
      <c r="G65" s="802"/>
      <c r="H65" s="130"/>
    </row>
    <row r="66" spans="2:8">
      <c r="B66" s="85">
        <v>40344</v>
      </c>
      <c r="C66" s="186">
        <v>1.6174222498436217</v>
      </c>
      <c r="E66" s="802"/>
      <c r="F66" s="802"/>
      <c r="G66" s="802"/>
      <c r="H66" s="130"/>
    </row>
    <row r="67" spans="2:8">
      <c r="B67" s="85">
        <v>40345</v>
      </c>
      <c r="C67" s="186">
        <v>1.5826086667511903</v>
      </c>
      <c r="E67" s="802"/>
      <c r="F67" s="802"/>
      <c r="G67" s="802"/>
      <c r="H67" s="130"/>
    </row>
    <row r="68" spans="2:8">
      <c r="B68" s="85">
        <v>40346</v>
      </c>
      <c r="C68" s="186">
        <v>1.5840836003130141</v>
      </c>
      <c r="E68" s="802"/>
      <c r="F68" s="802"/>
      <c r="G68" s="802"/>
      <c r="H68" s="130"/>
    </row>
    <row r="69" spans="2:8">
      <c r="B69" s="85">
        <v>40347</v>
      </c>
      <c r="C69" s="186">
        <v>1.5759773654572427</v>
      </c>
      <c r="E69" s="802"/>
      <c r="F69" s="802"/>
      <c r="G69" s="802"/>
      <c r="H69" s="130"/>
    </row>
    <row r="70" spans="2:8">
      <c r="B70" s="85">
        <v>40350</v>
      </c>
      <c r="C70" s="186">
        <v>1.49469865920867</v>
      </c>
      <c r="E70" s="802"/>
      <c r="F70" s="802"/>
      <c r="G70" s="802"/>
      <c r="H70" s="130"/>
    </row>
    <row r="71" spans="2:8">
      <c r="B71" s="85">
        <v>40351</v>
      </c>
      <c r="C71" s="186">
        <v>1.4746618489575134</v>
      </c>
      <c r="E71" s="802"/>
      <c r="F71" s="802"/>
      <c r="G71" s="802"/>
      <c r="H71" s="130"/>
    </row>
    <row r="72" spans="2:8">
      <c r="B72" s="85">
        <v>40352</v>
      </c>
      <c r="C72" s="186">
        <v>1.524485703595658</v>
      </c>
      <c r="E72" s="802"/>
      <c r="F72" s="802"/>
      <c r="G72" s="802"/>
      <c r="H72" s="130"/>
    </row>
    <row r="73" spans="2:8">
      <c r="B73" s="85">
        <v>40353</v>
      </c>
      <c r="C73" s="186">
        <v>1.4209156933570455</v>
      </c>
      <c r="E73" s="802"/>
      <c r="F73" s="802"/>
      <c r="G73" s="802"/>
      <c r="H73" s="130"/>
    </row>
    <row r="74" spans="2:8">
      <c r="B74" s="85">
        <v>40354</v>
      </c>
      <c r="C74" s="186">
        <v>1.4645661579033198</v>
      </c>
      <c r="E74" s="802"/>
      <c r="F74" s="802"/>
      <c r="G74" s="802"/>
      <c r="H74" s="130"/>
    </row>
    <row r="75" spans="2:8">
      <c r="B75" s="85">
        <v>40357</v>
      </c>
      <c r="C75" s="186">
        <v>1.4910107020719403</v>
      </c>
      <c r="E75" s="802"/>
      <c r="F75" s="802"/>
      <c r="G75" s="802"/>
      <c r="H75" s="130"/>
    </row>
    <row r="76" spans="2:8">
      <c r="B76" s="85">
        <v>40358</v>
      </c>
      <c r="C76" s="186">
        <v>1.4795644446510647</v>
      </c>
      <c r="E76" s="802"/>
      <c r="F76" s="802"/>
      <c r="G76" s="802"/>
      <c r="H76" s="130"/>
    </row>
    <row r="77" spans="2:8">
      <c r="B77" s="85">
        <v>40359</v>
      </c>
      <c r="C77" s="186">
        <v>1.4631942429705957</v>
      </c>
      <c r="E77" s="802"/>
      <c r="F77" s="802"/>
      <c r="G77" s="802"/>
      <c r="H77" s="130"/>
    </row>
    <row r="78" spans="2:8">
      <c r="B78" s="85">
        <v>40360</v>
      </c>
      <c r="C78" s="186">
        <v>1.4831390278476229</v>
      </c>
      <c r="E78" s="802"/>
      <c r="F78" s="802"/>
      <c r="G78" s="802"/>
      <c r="H78" s="130"/>
    </row>
    <row r="79" spans="2:8">
      <c r="B79" s="85">
        <v>40361</v>
      </c>
      <c r="C79" s="186">
        <v>1.4419909457083655</v>
      </c>
      <c r="E79" s="802"/>
      <c r="F79" s="802"/>
      <c r="G79" s="802"/>
      <c r="H79" s="130"/>
    </row>
    <row r="80" spans="2:8">
      <c r="B80" s="85">
        <v>40364</v>
      </c>
      <c r="C80" s="186">
        <v>1.4328498392068036</v>
      </c>
      <c r="E80" s="802"/>
      <c r="F80" s="802"/>
      <c r="G80" s="802"/>
      <c r="H80" s="130"/>
    </row>
    <row r="81" spans="2:8">
      <c r="B81" s="85">
        <v>40365</v>
      </c>
      <c r="C81" s="186">
        <v>1.3310535021553274</v>
      </c>
      <c r="E81" s="802"/>
      <c r="F81" s="802"/>
      <c r="G81" s="802"/>
      <c r="H81" s="130"/>
    </row>
    <row r="82" spans="2:8">
      <c r="B82" s="85">
        <v>40366</v>
      </c>
      <c r="C82" s="186">
        <v>1.4504426196284892</v>
      </c>
      <c r="E82" s="802"/>
      <c r="F82" s="802"/>
      <c r="G82" s="802"/>
      <c r="H82" s="130"/>
    </row>
    <row r="83" spans="2:8">
      <c r="B83" s="85">
        <v>40367</v>
      </c>
      <c r="C83" s="186">
        <v>1.4419415374004174</v>
      </c>
      <c r="E83" s="802"/>
      <c r="F83" s="802"/>
      <c r="G83" s="802"/>
      <c r="H83" s="130"/>
    </row>
    <row r="84" spans="2:8">
      <c r="B84" s="85">
        <v>40368</v>
      </c>
      <c r="C84" s="186">
        <v>1.4229318072675476</v>
      </c>
      <c r="E84" s="802"/>
      <c r="F84" s="802"/>
      <c r="G84" s="802"/>
      <c r="H84" s="130"/>
    </row>
    <row r="85" spans="2:8">
      <c r="B85" s="85">
        <v>40371</v>
      </c>
      <c r="C85" s="186">
        <v>1.4103624923394942</v>
      </c>
      <c r="E85" s="802"/>
      <c r="F85" s="802"/>
      <c r="G85" s="802"/>
      <c r="H85" s="130"/>
    </row>
    <row r="86" spans="2:8">
      <c r="B86" s="85">
        <v>40372</v>
      </c>
      <c r="C86" s="186">
        <v>1.4117679515187023</v>
      </c>
      <c r="E86" s="802"/>
      <c r="F86" s="802"/>
      <c r="G86" s="802"/>
      <c r="H86" s="130"/>
    </row>
    <row r="87" spans="2:8">
      <c r="B87" s="85">
        <v>40373</v>
      </c>
      <c r="C87" s="186">
        <v>1.3778711196169948</v>
      </c>
      <c r="E87" s="802"/>
      <c r="F87" s="802"/>
      <c r="G87" s="802"/>
      <c r="H87" s="130"/>
    </row>
    <row r="88" spans="2:8">
      <c r="B88" s="85">
        <v>40374</v>
      </c>
      <c r="C88" s="186">
        <v>1.3511460417380348</v>
      </c>
      <c r="E88" s="802"/>
      <c r="F88" s="802"/>
      <c r="G88" s="802"/>
      <c r="H88" s="130"/>
    </row>
    <row r="89" spans="2:8">
      <c r="B89" s="85">
        <v>40375</v>
      </c>
      <c r="C89" s="186">
        <v>1.3435760952556679</v>
      </c>
      <c r="E89" s="802"/>
      <c r="F89" s="802"/>
      <c r="G89" s="802"/>
      <c r="H89" s="130"/>
    </row>
    <row r="90" spans="2:8">
      <c r="B90" s="85">
        <v>40378</v>
      </c>
      <c r="C90" s="186">
        <v>1.2808682790779451</v>
      </c>
      <c r="E90" s="802"/>
      <c r="F90" s="802"/>
      <c r="G90" s="802"/>
      <c r="H90" s="130"/>
    </row>
    <row r="91" spans="2:8">
      <c r="B91" s="85">
        <v>40379</v>
      </c>
      <c r="C91" s="186">
        <v>1.3038850675380393</v>
      </c>
      <c r="E91" s="802"/>
      <c r="F91" s="802"/>
      <c r="G91" s="802"/>
      <c r="H91" s="130"/>
    </row>
    <row r="92" spans="2:8">
      <c r="B92" s="85">
        <v>40380</v>
      </c>
      <c r="C92" s="186">
        <v>1.2495523550361001</v>
      </c>
      <c r="E92" s="802"/>
      <c r="F92" s="802"/>
      <c r="G92" s="802"/>
      <c r="H92" s="130"/>
    </row>
    <row r="93" spans="2:8">
      <c r="B93" s="85">
        <v>40381</v>
      </c>
      <c r="C93" s="186">
        <v>1.2928465740456385</v>
      </c>
      <c r="E93" s="802"/>
      <c r="F93" s="802"/>
      <c r="G93" s="802"/>
      <c r="H93" s="130"/>
    </row>
    <row r="94" spans="2:8">
      <c r="B94" s="85">
        <v>40382</v>
      </c>
      <c r="C94" s="186">
        <v>1.1995948643227199</v>
      </c>
      <c r="E94" s="802"/>
      <c r="F94" s="802"/>
      <c r="G94" s="802"/>
      <c r="H94" s="130"/>
    </row>
    <row r="95" spans="2:8">
      <c r="B95" s="85">
        <v>40385</v>
      </c>
      <c r="C95" s="186">
        <v>1.1877546268036334</v>
      </c>
      <c r="E95" s="802"/>
      <c r="F95" s="802"/>
      <c r="G95" s="802"/>
      <c r="H95" s="130"/>
    </row>
    <row r="96" spans="2:8">
      <c r="B96" s="85">
        <v>40386</v>
      </c>
      <c r="C96" s="186">
        <v>1.1642252576379093</v>
      </c>
      <c r="E96" s="802"/>
      <c r="F96" s="802"/>
      <c r="G96" s="802"/>
      <c r="H96" s="130"/>
    </row>
    <row r="97" spans="2:8">
      <c r="B97" s="85">
        <v>40387</v>
      </c>
      <c r="C97" s="186">
        <v>1.2064580805750356</v>
      </c>
      <c r="E97" s="802"/>
      <c r="F97" s="802"/>
      <c r="G97" s="802"/>
      <c r="H97" s="130"/>
    </row>
    <row r="98" spans="2:8">
      <c r="B98" s="85">
        <v>40388</v>
      </c>
      <c r="C98" s="186">
        <v>1.1915586794748423</v>
      </c>
      <c r="E98" s="802"/>
      <c r="F98" s="802"/>
      <c r="G98" s="802"/>
      <c r="H98" s="130"/>
    </row>
    <row r="99" spans="2:8">
      <c r="B99" s="85">
        <v>40389</v>
      </c>
      <c r="C99" s="186">
        <v>1.1768623548602331</v>
      </c>
      <c r="E99" s="802"/>
      <c r="F99" s="802"/>
      <c r="G99" s="802"/>
      <c r="H99" s="130"/>
    </row>
    <row r="100" spans="2:8">
      <c r="B100" s="85">
        <v>40392</v>
      </c>
      <c r="C100" s="186">
        <v>1.1959324423547604</v>
      </c>
      <c r="E100" s="802"/>
      <c r="F100" s="802"/>
      <c r="G100" s="802"/>
      <c r="H100" s="130"/>
    </row>
    <row r="101" spans="2:8">
      <c r="B101" s="85">
        <v>40393</v>
      </c>
      <c r="C101" s="186">
        <v>1.0935131041232067</v>
      </c>
      <c r="E101" s="802"/>
      <c r="F101" s="802"/>
      <c r="G101" s="802"/>
      <c r="H101" s="130"/>
    </row>
    <row r="102" spans="2:8">
      <c r="B102" s="85">
        <v>40394</v>
      </c>
      <c r="C102" s="186">
        <v>1.079487503443497</v>
      </c>
      <c r="E102" s="802"/>
      <c r="F102" s="802"/>
      <c r="G102" s="802"/>
      <c r="H102" s="130"/>
    </row>
    <row r="103" spans="2:8">
      <c r="B103" s="85">
        <v>40395</v>
      </c>
      <c r="C103" s="186">
        <v>1.0294074535626829</v>
      </c>
      <c r="E103" s="802"/>
      <c r="F103" s="802"/>
      <c r="G103" s="802"/>
      <c r="H103" s="130"/>
    </row>
    <row r="104" spans="2:8">
      <c r="B104" s="85">
        <v>40396</v>
      </c>
      <c r="C104" s="186">
        <v>1.0186741816409786</v>
      </c>
      <c r="E104" s="802"/>
      <c r="F104" s="802"/>
      <c r="G104" s="802"/>
      <c r="H104" s="130"/>
    </row>
    <row r="105" spans="2:8">
      <c r="B105" s="85">
        <v>40399</v>
      </c>
      <c r="C105" s="186">
        <v>1.0039493657692251</v>
      </c>
      <c r="E105" s="802"/>
      <c r="F105" s="802"/>
      <c r="G105" s="802"/>
      <c r="H105" s="130"/>
    </row>
    <row r="106" spans="2:8">
      <c r="B106" s="85">
        <v>40400</v>
      </c>
      <c r="C106" s="186">
        <v>1.0133110631692492</v>
      </c>
      <c r="E106" s="802"/>
      <c r="F106" s="802"/>
      <c r="G106" s="802"/>
      <c r="H106" s="130"/>
    </row>
    <row r="107" spans="2:8">
      <c r="B107" s="85">
        <v>40401</v>
      </c>
      <c r="C107" s="186">
        <v>1.0433287254578594</v>
      </c>
      <c r="E107" s="802"/>
      <c r="F107" s="802"/>
      <c r="G107" s="802"/>
      <c r="H107" s="130"/>
    </row>
    <row r="108" spans="2:8">
      <c r="B108" s="85">
        <v>40402</v>
      </c>
      <c r="C108" s="186">
        <v>1.0862573040712666</v>
      </c>
      <c r="E108" s="802"/>
      <c r="F108" s="802"/>
      <c r="G108" s="802"/>
      <c r="H108" s="130"/>
    </row>
    <row r="109" spans="2:8">
      <c r="B109" s="85">
        <v>40403</v>
      </c>
      <c r="C109" s="186">
        <v>1.0212139815808867</v>
      </c>
      <c r="E109" s="802"/>
      <c r="F109" s="802"/>
      <c r="G109" s="802"/>
      <c r="H109" s="130"/>
    </row>
    <row r="110" spans="2:8">
      <c r="B110" s="85">
        <v>40406</v>
      </c>
      <c r="C110" s="186">
        <v>1.0381126682939739</v>
      </c>
      <c r="E110" s="802"/>
      <c r="F110" s="802"/>
      <c r="G110" s="802"/>
      <c r="H110" s="130"/>
    </row>
    <row r="111" spans="2:8">
      <c r="B111" s="85">
        <v>40407</v>
      </c>
      <c r="C111" s="186">
        <v>0.98777825863710444</v>
      </c>
      <c r="E111" s="802"/>
      <c r="F111" s="802"/>
      <c r="G111" s="802"/>
      <c r="H111" s="130"/>
    </row>
    <row r="112" spans="2:8">
      <c r="B112" s="85">
        <v>40408</v>
      </c>
      <c r="C112" s="186">
        <v>0.91060695728815055</v>
      </c>
      <c r="E112" s="802"/>
      <c r="F112" s="802"/>
      <c r="G112" s="802"/>
      <c r="H112" s="130"/>
    </row>
    <row r="113" spans="2:8">
      <c r="B113" s="85">
        <v>40409</v>
      </c>
      <c r="C113" s="186">
        <v>0.90673029923069559</v>
      </c>
      <c r="E113" s="802"/>
      <c r="F113" s="802"/>
      <c r="G113" s="802"/>
      <c r="H113" s="130"/>
    </row>
    <row r="114" spans="2:8">
      <c r="B114" s="85">
        <v>40410</v>
      </c>
      <c r="C114" s="186">
        <v>0.88246739845071431</v>
      </c>
      <c r="E114" s="802"/>
      <c r="F114" s="802"/>
      <c r="G114" s="802"/>
      <c r="H114" s="130"/>
    </row>
    <row r="115" spans="2:8">
      <c r="B115" s="85">
        <v>40413</v>
      </c>
      <c r="C115" s="186">
        <v>0.88962972381274685</v>
      </c>
      <c r="E115" s="802"/>
      <c r="F115" s="802"/>
      <c r="G115" s="802"/>
      <c r="H115" s="130"/>
    </row>
    <row r="116" spans="2:8">
      <c r="B116" s="85">
        <v>40414</v>
      </c>
      <c r="C116" s="186">
        <v>0.93724475810744012</v>
      </c>
      <c r="E116" s="802"/>
      <c r="F116" s="802"/>
      <c r="G116" s="802"/>
      <c r="H116" s="130"/>
    </row>
    <row r="117" spans="2:8">
      <c r="B117" s="85">
        <v>40415</v>
      </c>
      <c r="C117" s="186">
        <v>0.91546892654367018</v>
      </c>
      <c r="E117" s="802"/>
      <c r="F117" s="802"/>
      <c r="G117" s="802"/>
      <c r="H117" s="130"/>
    </row>
    <row r="118" spans="2:8">
      <c r="B118" s="85">
        <v>40416</v>
      </c>
      <c r="C118" s="186">
        <v>0.90290716751682143</v>
      </c>
      <c r="E118" s="802"/>
      <c r="F118" s="802"/>
      <c r="G118" s="802"/>
      <c r="H118" s="130"/>
    </row>
    <row r="119" spans="2:8">
      <c r="B119" s="85">
        <v>40417</v>
      </c>
      <c r="C119" s="186">
        <v>0.88806624083874275</v>
      </c>
      <c r="E119" s="802"/>
      <c r="F119" s="802"/>
      <c r="G119" s="802"/>
      <c r="H119" s="130"/>
    </row>
    <row r="120" spans="2:8">
      <c r="B120" s="85">
        <v>40421</v>
      </c>
      <c r="C120" s="186">
        <v>0.89556770307887623</v>
      </c>
      <c r="E120" s="802"/>
      <c r="F120" s="802"/>
      <c r="G120" s="802"/>
      <c r="H120" s="130"/>
    </row>
    <row r="121" spans="2:8">
      <c r="B121" s="85">
        <v>40422</v>
      </c>
      <c r="C121" s="186">
        <v>0.8922971067359462</v>
      </c>
      <c r="E121" s="802"/>
      <c r="F121" s="802"/>
      <c r="G121" s="802"/>
      <c r="H121" s="130"/>
    </row>
    <row r="122" spans="2:8">
      <c r="B122" s="85">
        <v>40423</v>
      </c>
      <c r="C122" s="186">
        <v>0.87238574847084904</v>
      </c>
      <c r="E122" s="802"/>
      <c r="F122" s="802"/>
      <c r="G122" s="802"/>
      <c r="H122" s="130"/>
    </row>
    <row r="123" spans="2:8">
      <c r="B123" s="85">
        <v>40424</v>
      </c>
      <c r="C123" s="186">
        <v>0.87567584591862491</v>
      </c>
      <c r="E123" s="802"/>
      <c r="F123" s="802"/>
      <c r="G123" s="802"/>
      <c r="H123" s="130"/>
    </row>
    <row r="124" spans="2:8">
      <c r="B124" s="85">
        <v>40427</v>
      </c>
      <c r="C124" s="186">
        <v>0.87074868033976571</v>
      </c>
      <c r="E124" s="802"/>
      <c r="F124" s="802"/>
      <c r="G124" s="802"/>
      <c r="H124" s="130"/>
    </row>
    <row r="125" spans="2:8">
      <c r="B125" s="85">
        <v>40428</v>
      </c>
      <c r="C125" s="186">
        <v>0.8817818097537431</v>
      </c>
      <c r="E125" s="802"/>
      <c r="F125" s="802"/>
      <c r="G125" s="802"/>
      <c r="H125" s="130"/>
    </row>
    <row r="126" spans="2:8">
      <c r="B126" s="85">
        <v>40429</v>
      </c>
      <c r="C126" s="186">
        <v>0.88672542585636638</v>
      </c>
      <c r="E126" s="802"/>
      <c r="F126" s="802"/>
      <c r="G126" s="802"/>
      <c r="H126" s="130"/>
    </row>
    <row r="127" spans="2:8">
      <c r="B127" s="85">
        <v>40430</v>
      </c>
      <c r="C127" s="186">
        <v>0.8876981194193414</v>
      </c>
      <c r="E127" s="802"/>
      <c r="F127" s="802"/>
      <c r="G127" s="802"/>
      <c r="H127" s="130"/>
    </row>
    <row r="128" spans="2:8">
      <c r="B128" s="85">
        <v>40431</v>
      </c>
      <c r="C128" s="186">
        <v>0.87029623436480241</v>
      </c>
      <c r="E128" s="802"/>
      <c r="F128" s="802"/>
      <c r="G128" s="802"/>
      <c r="H128" s="130"/>
    </row>
    <row r="129" spans="2:8">
      <c r="B129" s="85">
        <v>40434</v>
      </c>
      <c r="C129" s="186">
        <v>0.84902087938913051</v>
      </c>
      <c r="E129" s="802"/>
      <c r="F129" s="802"/>
      <c r="G129" s="802"/>
      <c r="H129" s="130"/>
    </row>
    <row r="130" spans="2:8">
      <c r="B130" s="85">
        <v>40435</v>
      </c>
      <c r="C130" s="186">
        <v>0.82564469002553187</v>
      </c>
      <c r="E130" s="802"/>
      <c r="F130" s="802"/>
      <c r="G130" s="802"/>
      <c r="H130" s="130"/>
    </row>
    <row r="131" spans="2:8">
      <c r="B131" s="85">
        <v>40436</v>
      </c>
      <c r="C131" s="186">
        <v>0.83373038991453474</v>
      </c>
      <c r="E131" s="802"/>
      <c r="F131" s="802"/>
      <c r="G131" s="802"/>
      <c r="H131" s="130"/>
    </row>
    <row r="132" spans="2:8">
      <c r="B132" s="85">
        <v>40437</v>
      </c>
      <c r="C132" s="186">
        <v>0.84511001232922145</v>
      </c>
      <c r="E132" s="802"/>
      <c r="F132" s="802"/>
      <c r="G132" s="802"/>
      <c r="H132" s="130"/>
    </row>
    <row r="133" spans="2:8">
      <c r="B133" s="85">
        <v>40438</v>
      </c>
      <c r="C133" s="186">
        <v>0.8522449094769744</v>
      </c>
      <c r="E133" s="802"/>
      <c r="F133" s="802"/>
      <c r="G133" s="802"/>
      <c r="H133" s="130"/>
    </row>
    <row r="134" spans="2:8">
      <c r="B134" s="85">
        <v>40441</v>
      </c>
      <c r="C134" s="186">
        <v>0.86357070328642993</v>
      </c>
      <c r="E134" s="802"/>
      <c r="F134" s="802"/>
      <c r="G134" s="802"/>
      <c r="H134" s="130"/>
    </row>
    <row r="135" spans="2:8">
      <c r="B135" s="85">
        <v>40442</v>
      </c>
      <c r="C135" s="186">
        <v>0.84822604355903186</v>
      </c>
      <c r="E135" s="802"/>
      <c r="F135" s="802"/>
      <c r="G135" s="802"/>
      <c r="H135" s="130"/>
    </row>
    <row r="136" spans="2:8">
      <c r="B136" s="85">
        <v>40443</v>
      </c>
      <c r="C136" s="186">
        <v>0.8250116747238414</v>
      </c>
      <c r="E136" s="802"/>
      <c r="F136" s="802"/>
      <c r="G136" s="802"/>
      <c r="H136" s="130"/>
    </row>
    <row r="137" spans="2:8">
      <c r="B137" s="85">
        <v>40444</v>
      </c>
      <c r="C137" s="186">
        <v>0.84845340341831665</v>
      </c>
      <c r="E137" s="802"/>
      <c r="F137" s="802"/>
      <c r="G137" s="802"/>
      <c r="H137" s="130"/>
    </row>
    <row r="138" spans="2:8">
      <c r="B138" s="85">
        <v>40445</v>
      </c>
      <c r="C138" s="186">
        <v>0.80027679594596735</v>
      </c>
      <c r="E138" s="802"/>
      <c r="F138" s="802"/>
      <c r="G138" s="802"/>
      <c r="H138" s="130"/>
    </row>
    <row r="139" spans="2:8">
      <c r="B139" s="85">
        <v>40448</v>
      </c>
      <c r="C139" s="186">
        <v>0.79096328510769509</v>
      </c>
      <c r="E139" s="802"/>
      <c r="F139" s="802"/>
      <c r="G139" s="802"/>
      <c r="H139" s="130"/>
    </row>
    <row r="140" spans="2:8">
      <c r="B140" s="85">
        <v>40449</v>
      </c>
      <c r="C140" s="186">
        <v>0.7799468170857311</v>
      </c>
      <c r="E140" s="802"/>
      <c r="F140" s="802"/>
      <c r="G140" s="802"/>
      <c r="H140" s="130"/>
    </row>
    <row r="141" spans="2:8">
      <c r="B141" s="85">
        <v>40450</v>
      </c>
      <c r="C141" s="186">
        <v>0.77608210037008996</v>
      </c>
      <c r="E141" s="802"/>
      <c r="F141" s="802"/>
      <c r="G141" s="802"/>
      <c r="H141" s="130"/>
    </row>
    <row r="142" spans="2:8">
      <c r="B142" s="85">
        <v>40451</v>
      </c>
      <c r="C142" s="186">
        <v>0.80101912718448243</v>
      </c>
      <c r="E142" s="802"/>
      <c r="F142" s="802"/>
      <c r="G142" s="802"/>
      <c r="H142" s="130"/>
    </row>
    <row r="143" spans="2:8">
      <c r="B143" s="85">
        <v>40452</v>
      </c>
      <c r="C143" s="186">
        <v>0.80165737331027209</v>
      </c>
      <c r="E143" s="802"/>
      <c r="F143" s="802"/>
      <c r="G143" s="802"/>
      <c r="H143" s="130"/>
    </row>
    <row r="144" spans="2:8">
      <c r="B144" s="85">
        <v>40455</v>
      </c>
      <c r="C144" s="186">
        <v>0.77483362426973157</v>
      </c>
      <c r="E144" s="802"/>
      <c r="F144" s="802"/>
      <c r="G144" s="802"/>
      <c r="H144" s="130"/>
    </row>
    <row r="145" spans="2:8">
      <c r="B145" s="85">
        <v>40456</v>
      </c>
      <c r="C145" s="186">
        <v>0.73176763809024492</v>
      </c>
      <c r="E145" s="802"/>
      <c r="F145" s="802"/>
      <c r="G145" s="802"/>
      <c r="H145" s="130"/>
    </row>
    <row r="146" spans="2:8">
      <c r="B146" s="85">
        <v>40457</v>
      </c>
      <c r="C146" s="186">
        <v>0.73274027737569836</v>
      </c>
      <c r="E146" s="802"/>
      <c r="F146" s="802"/>
      <c r="G146" s="802"/>
      <c r="H146" s="130"/>
    </row>
    <row r="147" spans="2:8">
      <c r="B147" s="85">
        <v>40458</v>
      </c>
      <c r="C147" s="186">
        <v>0.7372335495144311</v>
      </c>
      <c r="E147" s="802"/>
      <c r="F147" s="802"/>
      <c r="G147" s="802"/>
      <c r="H147" s="130"/>
    </row>
    <row r="148" spans="2:8">
      <c r="B148" s="85">
        <v>40459</v>
      </c>
      <c r="C148" s="186">
        <v>0.73533107529142527</v>
      </c>
      <c r="E148" s="802"/>
      <c r="F148" s="802"/>
      <c r="G148" s="802"/>
      <c r="H148" s="130"/>
    </row>
    <row r="149" spans="2:8">
      <c r="B149" s="85">
        <v>40462</v>
      </c>
      <c r="C149" s="186">
        <v>0.74337678549285524</v>
      </c>
      <c r="E149" s="802"/>
      <c r="F149" s="802"/>
      <c r="G149" s="802"/>
      <c r="H149" s="130"/>
    </row>
    <row r="150" spans="2:8">
      <c r="B150" s="85">
        <v>40463</v>
      </c>
      <c r="C150" s="186">
        <v>0.75361460510022349</v>
      </c>
      <c r="E150" s="802"/>
      <c r="F150" s="802"/>
      <c r="G150" s="802"/>
      <c r="H150" s="130"/>
    </row>
    <row r="151" spans="2:8">
      <c r="B151" s="85">
        <v>40464</v>
      </c>
      <c r="C151" s="186">
        <v>0.73970383131937512</v>
      </c>
      <c r="E151" s="802"/>
      <c r="F151" s="802"/>
      <c r="G151" s="802"/>
      <c r="H151" s="130"/>
    </row>
    <row r="152" spans="2:8">
      <c r="B152" s="85">
        <v>40465</v>
      </c>
      <c r="C152" s="186">
        <v>0.72528828213499863</v>
      </c>
      <c r="E152" s="802"/>
      <c r="F152" s="802"/>
      <c r="G152" s="802"/>
      <c r="H152" s="130"/>
    </row>
    <row r="153" spans="2:8">
      <c r="B153" s="85">
        <v>40466</v>
      </c>
      <c r="C153" s="186">
        <v>0.74023492923175094</v>
      </c>
      <c r="E153" s="802"/>
      <c r="F153" s="802"/>
      <c r="G153" s="802"/>
      <c r="H153" s="130"/>
    </row>
    <row r="154" spans="2:8">
      <c r="B154" s="85">
        <v>40469</v>
      </c>
      <c r="C154" s="186">
        <v>0.73841392916858872</v>
      </c>
      <c r="E154" s="802"/>
      <c r="F154" s="802"/>
      <c r="G154" s="802"/>
      <c r="H154" s="130"/>
    </row>
    <row r="155" spans="2:8">
      <c r="B155" s="85">
        <v>40470</v>
      </c>
      <c r="C155" s="186">
        <v>0.7849798572654656</v>
      </c>
      <c r="E155" s="802"/>
      <c r="F155" s="802"/>
      <c r="G155" s="802"/>
      <c r="H155" s="130"/>
    </row>
    <row r="156" spans="2:8">
      <c r="B156" s="85">
        <v>40471</v>
      </c>
      <c r="C156" s="186">
        <v>0.75619048438895797</v>
      </c>
      <c r="E156" s="802"/>
      <c r="F156" s="802"/>
      <c r="G156" s="802"/>
      <c r="H156" s="130"/>
    </row>
    <row r="157" spans="2:8">
      <c r="B157" s="85">
        <v>40472</v>
      </c>
      <c r="C157" s="186">
        <v>0.74894108006827254</v>
      </c>
      <c r="E157" s="802"/>
      <c r="F157" s="802"/>
      <c r="G157" s="802"/>
      <c r="H157" s="130"/>
    </row>
    <row r="158" spans="2:8">
      <c r="B158" s="85">
        <v>40473</v>
      </c>
      <c r="C158" s="186">
        <v>0.72418474580276615</v>
      </c>
      <c r="E158" s="802"/>
      <c r="F158" s="802"/>
      <c r="G158" s="802"/>
      <c r="H158" s="130"/>
    </row>
    <row r="159" spans="2:8">
      <c r="B159" s="85">
        <v>40476</v>
      </c>
      <c r="C159" s="186">
        <v>0.73603912416973127</v>
      </c>
      <c r="E159" s="802"/>
      <c r="F159" s="802"/>
      <c r="G159" s="802"/>
      <c r="H159" s="130"/>
    </row>
    <row r="160" spans="2:8">
      <c r="B160" s="85">
        <v>40477</v>
      </c>
      <c r="C160" s="186">
        <v>0.73603912416973127</v>
      </c>
      <c r="E160" s="802"/>
      <c r="F160" s="802"/>
      <c r="G160" s="802"/>
      <c r="H160" s="130"/>
    </row>
    <row r="161" spans="2:8">
      <c r="B161" s="85">
        <v>40478</v>
      </c>
      <c r="C161" s="186">
        <v>0.74680286465368906</v>
      </c>
      <c r="E161" s="802"/>
      <c r="F161" s="802"/>
      <c r="G161" s="802"/>
      <c r="H161" s="130"/>
    </row>
    <row r="162" spans="2:8">
      <c r="B162" s="85">
        <v>40479</v>
      </c>
      <c r="C162" s="186">
        <v>0.7740700398605016</v>
      </c>
      <c r="E162" s="802"/>
      <c r="F162" s="802"/>
      <c r="G162" s="802"/>
      <c r="H162" s="130"/>
    </row>
    <row r="163" spans="2:8">
      <c r="B163" s="85">
        <v>40480</v>
      </c>
      <c r="C163" s="186">
        <v>0.77657710289043003</v>
      </c>
      <c r="E163" s="802"/>
      <c r="F163" s="802"/>
      <c r="G163" s="802"/>
      <c r="H163" s="130"/>
    </row>
    <row r="164" spans="2:8">
      <c r="B164" s="85">
        <v>40483</v>
      </c>
      <c r="C164" s="186">
        <v>0.74185547977152821</v>
      </c>
      <c r="E164" s="802"/>
      <c r="F164" s="802"/>
      <c r="G164" s="802"/>
      <c r="H164" s="130"/>
    </row>
    <row r="165" spans="2:8">
      <c r="B165" s="85">
        <v>40484</v>
      </c>
      <c r="C165" s="186">
        <v>0.74185547977152821</v>
      </c>
      <c r="E165" s="802"/>
      <c r="F165" s="802"/>
      <c r="G165" s="802"/>
      <c r="H165" s="130"/>
    </row>
    <row r="166" spans="2:8">
      <c r="B166" s="85">
        <v>40485</v>
      </c>
      <c r="C166" s="186">
        <v>0.76324590087783095</v>
      </c>
      <c r="E166" s="802"/>
      <c r="F166" s="802"/>
      <c r="G166" s="802"/>
      <c r="H166" s="130"/>
    </row>
    <row r="167" spans="2:8">
      <c r="B167" s="85">
        <v>40486</v>
      </c>
      <c r="C167" s="186">
        <v>0.75885877023226156</v>
      </c>
      <c r="E167" s="802"/>
      <c r="F167" s="802"/>
      <c r="G167" s="802"/>
      <c r="H167" s="130"/>
    </row>
    <row r="168" spans="2:8">
      <c r="B168" s="85">
        <v>40487</v>
      </c>
      <c r="C168" s="186">
        <v>0.75810754923130697</v>
      </c>
      <c r="E168" s="802"/>
      <c r="F168" s="802"/>
      <c r="G168" s="802"/>
      <c r="H168" s="130"/>
    </row>
    <row r="169" spans="2:8">
      <c r="B169" s="85">
        <v>40490</v>
      </c>
      <c r="C169" s="186">
        <v>0.74417031485821683</v>
      </c>
      <c r="E169" s="802"/>
      <c r="F169" s="802"/>
      <c r="G169" s="802"/>
      <c r="H169" s="130"/>
    </row>
    <row r="170" spans="2:8">
      <c r="B170" s="85">
        <v>40491</v>
      </c>
      <c r="C170" s="186">
        <v>0.73317207770317738</v>
      </c>
      <c r="E170" s="802"/>
      <c r="F170" s="802"/>
      <c r="G170" s="802"/>
      <c r="H170" s="130"/>
    </row>
    <row r="171" spans="2:8">
      <c r="B171" s="85">
        <v>40492</v>
      </c>
      <c r="C171" s="186">
        <v>0.72995155460246575</v>
      </c>
      <c r="E171" s="802"/>
      <c r="F171" s="802"/>
      <c r="G171" s="802"/>
      <c r="H171" s="130"/>
    </row>
    <row r="172" spans="2:8">
      <c r="B172" s="85">
        <v>40493</v>
      </c>
      <c r="C172" s="186">
        <v>0.74764760763203153</v>
      </c>
      <c r="E172" s="802"/>
      <c r="F172" s="802"/>
      <c r="G172" s="802"/>
      <c r="H172" s="130"/>
    </row>
    <row r="173" spans="2:8">
      <c r="B173" s="85">
        <v>40494</v>
      </c>
      <c r="C173" s="186">
        <v>0.75137327846112623</v>
      </c>
      <c r="E173" s="802"/>
      <c r="F173" s="802"/>
      <c r="G173" s="802"/>
      <c r="H173" s="130"/>
    </row>
    <row r="174" spans="2:8">
      <c r="B174" s="85">
        <v>40497</v>
      </c>
      <c r="C174" s="186">
        <v>0.75336030290330491</v>
      </c>
      <c r="E174" s="802"/>
      <c r="F174" s="802"/>
      <c r="G174" s="802"/>
      <c r="H174" s="130"/>
    </row>
    <row r="175" spans="2:8">
      <c r="B175" s="85">
        <v>40498</v>
      </c>
      <c r="C175" s="186">
        <v>0.75106528967258335</v>
      </c>
      <c r="E175" s="802"/>
      <c r="F175" s="802"/>
      <c r="G175" s="802"/>
      <c r="H175" s="130"/>
    </row>
    <row r="176" spans="2:8">
      <c r="B176" s="85">
        <v>40499</v>
      </c>
      <c r="C176" s="186">
        <v>0.72628856434172762</v>
      </c>
      <c r="E176" s="802"/>
      <c r="F176" s="802"/>
      <c r="G176" s="802"/>
      <c r="H176" s="130"/>
    </row>
    <row r="177" spans="2:8">
      <c r="B177" s="85">
        <v>40500</v>
      </c>
      <c r="C177" s="186">
        <v>0.72702315522017003</v>
      </c>
      <c r="E177" s="802"/>
      <c r="F177" s="802"/>
      <c r="G177" s="802"/>
      <c r="H177" s="130"/>
    </row>
    <row r="178" spans="2:8">
      <c r="B178" s="85">
        <v>40501</v>
      </c>
      <c r="C178" s="186">
        <v>0.72690562067961872</v>
      </c>
      <c r="E178" s="802"/>
      <c r="F178" s="802"/>
      <c r="G178" s="802"/>
      <c r="H178" s="130"/>
    </row>
    <row r="179" spans="2:8">
      <c r="B179" s="85">
        <v>40504</v>
      </c>
      <c r="C179" s="186">
        <v>0.71988330992629823</v>
      </c>
      <c r="E179" s="802"/>
      <c r="F179" s="802"/>
      <c r="G179" s="802"/>
      <c r="H179" s="130"/>
    </row>
    <row r="180" spans="2:8">
      <c r="B180" s="85">
        <v>40505</v>
      </c>
      <c r="C180" s="186">
        <v>0.71288718402788254</v>
      </c>
      <c r="E180" s="802"/>
      <c r="F180" s="802"/>
      <c r="G180" s="802"/>
      <c r="H180" s="130"/>
    </row>
    <row r="181" spans="2:8">
      <c r="B181" s="85">
        <v>40506</v>
      </c>
      <c r="C181" s="186">
        <v>0.7535971760719935</v>
      </c>
      <c r="E181" s="802"/>
      <c r="F181" s="802"/>
      <c r="G181" s="802"/>
      <c r="H181" s="130"/>
    </row>
    <row r="182" spans="2:8">
      <c r="B182" s="85">
        <v>40507</v>
      </c>
      <c r="C182" s="186">
        <v>0.76724674367515844</v>
      </c>
      <c r="E182" s="802"/>
      <c r="F182" s="802"/>
      <c r="G182" s="802"/>
      <c r="H182" s="130"/>
    </row>
    <row r="183" spans="2:8">
      <c r="B183" s="85">
        <v>40508</v>
      </c>
      <c r="C183" s="186">
        <v>0.78608377495244341</v>
      </c>
      <c r="E183" s="802"/>
      <c r="F183" s="802"/>
      <c r="G183" s="802"/>
      <c r="H183" s="130"/>
    </row>
    <row r="184" spans="2:8">
      <c r="B184" s="85">
        <v>40511</v>
      </c>
      <c r="C184" s="186">
        <v>0.8009941366683806</v>
      </c>
      <c r="E184" s="802"/>
      <c r="F184" s="802"/>
      <c r="G184" s="802"/>
      <c r="H184" s="130"/>
    </row>
    <row r="185" spans="2:8">
      <c r="B185" s="85">
        <v>40512</v>
      </c>
      <c r="C185" s="186">
        <v>0.83590992086987481</v>
      </c>
      <c r="E185" s="802"/>
      <c r="F185" s="802"/>
      <c r="G185" s="802"/>
      <c r="H185" s="130"/>
    </row>
    <row r="186" spans="2:8">
      <c r="B186" s="85">
        <v>40513</v>
      </c>
      <c r="C186" s="186">
        <v>0.83944494355469712</v>
      </c>
      <c r="E186" s="802"/>
      <c r="F186" s="802"/>
      <c r="G186" s="802"/>
      <c r="H186" s="130"/>
    </row>
    <row r="187" spans="2:8">
      <c r="B187" s="85">
        <v>40514</v>
      </c>
      <c r="C187" s="186">
        <v>0.80242902527577464</v>
      </c>
      <c r="E187" s="802"/>
      <c r="F187" s="802"/>
      <c r="G187" s="802"/>
      <c r="H187" s="130"/>
    </row>
    <row r="188" spans="2:8">
      <c r="B188" s="85">
        <v>40515</v>
      </c>
      <c r="C188" s="186">
        <v>0.80035472148132492</v>
      </c>
      <c r="E188" s="802"/>
      <c r="F188" s="802"/>
      <c r="G188" s="802"/>
      <c r="H188" s="130"/>
    </row>
    <row r="189" spans="2:8">
      <c r="B189" s="85">
        <v>40518</v>
      </c>
      <c r="C189" s="186">
        <v>0.77308811769581132</v>
      </c>
      <c r="E189" s="802"/>
      <c r="F189" s="802"/>
      <c r="G189" s="802"/>
      <c r="H189" s="130"/>
    </row>
    <row r="190" spans="2:8">
      <c r="B190" s="85">
        <v>40519</v>
      </c>
      <c r="C190" s="186">
        <v>0.75746391286591885</v>
      </c>
      <c r="E190" s="802"/>
      <c r="F190" s="802"/>
      <c r="G190" s="802"/>
      <c r="H190" s="130"/>
    </row>
    <row r="191" spans="2:8">
      <c r="B191" s="85">
        <v>40520</v>
      </c>
      <c r="C191" s="186">
        <v>0.7586972208749474</v>
      </c>
      <c r="E191" s="802"/>
      <c r="F191" s="802"/>
      <c r="G191" s="802"/>
      <c r="H191" s="130"/>
    </row>
    <row r="192" spans="2:8">
      <c r="B192" s="85">
        <v>40521</v>
      </c>
      <c r="C192" s="186">
        <v>0.75154199535103228</v>
      </c>
      <c r="E192" s="802"/>
      <c r="F192" s="802"/>
      <c r="G192" s="802"/>
      <c r="H192" s="130"/>
    </row>
    <row r="193" spans="2:8">
      <c r="B193" s="85">
        <v>40522</v>
      </c>
      <c r="C193" s="186">
        <v>0.75154199535103228</v>
      </c>
      <c r="E193" s="802"/>
      <c r="F193" s="802"/>
      <c r="G193" s="802"/>
      <c r="H193" s="130"/>
    </row>
    <row r="194" spans="2:8">
      <c r="B194" s="85">
        <v>40525</v>
      </c>
      <c r="C194" s="186">
        <v>0.71506504105547641</v>
      </c>
      <c r="E194" s="802"/>
      <c r="F194" s="802"/>
      <c r="G194" s="802"/>
      <c r="H194" s="130"/>
    </row>
    <row r="195" spans="2:8">
      <c r="B195" s="85">
        <v>40526</v>
      </c>
      <c r="C195" s="186">
        <v>0.79613562784115288</v>
      </c>
      <c r="E195" s="802"/>
      <c r="F195" s="802"/>
      <c r="G195" s="802"/>
      <c r="H195" s="130"/>
    </row>
    <row r="196" spans="2:8">
      <c r="B196" s="85">
        <v>40527</v>
      </c>
      <c r="C196" s="186">
        <v>0.7453333789635499</v>
      </c>
      <c r="E196" s="802"/>
      <c r="F196" s="802"/>
      <c r="G196" s="802"/>
      <c r="H196" s="130"/>
    </row>
    <row r="197" spans="2:8">
      <c r="B197" s="85">
        <v>40528</v>
      </c>
      <c r="C197" s="186">
        <v>0.74698726886758071</v>
      </c>
      <c r="E197" s="802"/>
      <c r="F197" s="802"/>
      <c r="G197" s="802"/>
      <c r="H197" s="130"/>
    </row>
    <row r="198" spans="2:8">
      <c r="B198" s="85">
        <v>40529</v>
      </c>
      <c r="C198" s="186">
        <v>0.7315756586896105</v>
      </c>
      <c r="E198" s="802"/>
      <c r="F198" s="802"/>
      <c r="G198" s="802"/>
      <c r="H198" s="130"/>
    </row>
    <row r="199" spans="2:8">
      <c r="B199" s="85">
        <v>40532</v>
      </c>
      <c r="C199" s="186">
        <v>0.74159165939973604</v>
      </c>
      <c r="E199" s="802"/>
      <c r="F199" s="802"/>
      <c r="G199" s="802"/>
      <c r="H199" s="130"/>
    </row>
    <row r="200" spans="2:8">
      <c r="B200" s="85">
        <v>40533</v>
      </c>
      <c r="C200" s="186">
        <v>0.71688656004393181</v>
      </c>
      <c r="E200" s="802"/>
      <c r="F200" s="802"/>
      <c r="G200" s="802"/>
      <c r="H200" s="130"/>
    </row>
    <row r="201" spans="2:8">
      <c r="B201" s="85">
        <v>40534</v>
      </c>
      <c r="C201" s="186">
        <v>0.70279941583837746</v>
      </c>
      <c r="E201" s="802"/>
      <c r="F201" s="802"/>
      <c r="G201" s="802"/>
      <c r="H201" s="130"/>
    </row>
    <row r="202" spans="2:8">
      <c r="B202" s="85">
        <v>40535</v>
      </c>
      <c r="C202" s="186">
        <v>0.70279941583837746</v>
      </c>
      <c r="E202" s="802"/>
      <c r="F202" s="802"/>
      <c r="G202" s="802"/>
      <c r="H202" s="130"/>
    </row>
    <row r="203" spans="2:8">
      <c r="B203" s="85">
        <v>40536</v>
      </c>
      <c r="C203" s="186">
        <v>0.72727191594740148</v>
      </c>
      <c r="E203" s="802"/>
      <c r="F203" s="802"/>
      <c r="G203" s="802"/>
      <c r="H203" s="130"/>
    </row>
    <row r="204" spans="2:8">
      <c r="B204" s="85">
        <v>40541</v>
      </c>
      <c r="C204" s="186">
        <v>0.75571349633683482</v>
      </c>
      <c r="E204" s="802"/>
      <c r="F204" s="802"/>
      <c r="G204" s="802"/>
      <c r="H204" s="130"/>
    </row>
    <row r="205" spans="2:8">
      <c r="B205" s="85">
        <v>40542</v>
      </c>
      <c r="C205" s="186">
        <v>0.75774970075969961</v>
      </c>
      <c r="E205" s="802"/>
      <c r="F205" s="802"/>
      <c r="G205" s="802"/>
      <c r="H205" s="130"/>
    </row>
    <row r="206" spans="2:8">
      <c r="B206" s="85">
        <v>40543</v>
      </c>
      <c r="C206" s="186">
        <v>0.73930068462086429</v>
      </c>
      <c r="E206" s="802"/>
      <c r="F206" s="802"/>
      <c r="G206" s="802"/>
      <c r="H206" s="130"/>
    </row>
    <row r="207" spans="2:8">
      <c r="B207" s="85">
        <v>40547</v>
      </c>
      <c r="C207" s="186">
        <v>0.83390093886022787</v>
      </c>
      <c r="E207" s="802"/>
      <c r="F207" s="802"/>
      <c r="G207" s="802"/>
      <c r="H207" s="130"/>
    </row>
    <row r="208" spans="2:8">
      <c r="B208" s="85">
        <v>40548</v>
      </c>
      <c r="C208" s="186">
        <v>0.70272960037377596</v>
      </c>
      <c r="E208" s="802"/>
      <c r="F208" s="802"/>
      <c r="G208" s="802"/>
      <c r="H208" s="130"/>
    </row>
    <row r="209" spans="2:8">
      <c r="B209" s="85">
        <v>40549</v>
      </c>
      <c r="C209" s="186">
        <v>0.64641696881306321</v>
      </c>
      <c r="E209" s="802"/>
      <c r="F209" s="802"/>
      <c r="G209" s="802"/>
      <c r="H209" s="130"/>
    </row>
    <row r="210" spans="2:8">
      <c r="B210" s="85">
        <v>40550</v>
      </c>
      <c r="C210" s="186">
        <v>0.64664752713386031</v>
      </c>
      <c r="E210" s="802"/>
      <c r="F210" s="802"/>
      <c r="G210" s="802"/>
      <c r="H210" s="130"/>
    </row>
    <row r="211" spans="2:8">
      <c r="B211" s="85">
        <v>40553</v>
      </c>
      <c r="C211" s="186">
        <v>0.6554174855631314</v>
      </c>
      <c r="E211" s="802"/>
      <c r="F211" s="802"/>
      <c r="G211" s="802"/>
      <c r="H211" s="130"/>
    </row>
    <row r="212" spans="2:8">
      <c r="B212" s="85">
        <v>40554</v>
      </c>
      <c r="C212" s="186">
        <v>0.65870308488048934</v>
      </c>
      <c r="E212" s="802"/>
      <c r="F212" s="802"/>
      <c r="G212" s="802"/>
      <c r="H212" s="130"/>
    </row>
    <row r="213" spans="2:8">
      <c r="B213" s="85">
        <v>40555</v>
      </c>
      <c r="C213" s="186">
        <v>0.63829743872165734</v>
      </c>
      <c r="E213" s="802"/>
      <c r="F213" s="802"/>
      <c r="G213" s="802"/>
      <c r="H213" s="130"/>
    </row>
    <row r="214" spans="2:8">
      <c r="B214" s="85">
        <v>40556</v>
      </c>
      <c r="C214" s="186">
        <v>0.62824056715413978</v>
      </c>
      <c r="E214" s="802"/>
      <c r="F214" s="802"/>
      <c r="G214" s="802"/>
      <c r="H214" s="130"/>
    </row>
    <row r="215" spans="2:8">
      <c r="B215" s="85">
        <v>40557</v>
      </c>
      <c r="C215" s="186">
        <v>0.6201492980603085</v>
      </c>
      <c r="E215" s="802"/>
      <c r="F215" s="802"/>
      <c r="G215" s="802"/>
      <c r="H215" s="130"/>
    </row>
    <row r="216" spans="2:8">
      <c r="B216" s="85">
        <v>40560</v>
      </c>
      <c r="C216" s="186">
        <v>0.62120243019920407</v>
      </c>
      <c r="E216" s="802"/>
      <c r="F216" s="802"/>
      <c r="G216" s="802"/>
      <c r="H216" s="130"/>
    </row>
    <row r="217" spans="2:8">
      <c r="B217" s="85">
        <v>40561</v>
      </c>
      <c r="C217" s="186">
        <v>0.6206285338852251</v>
      </c>
      <c r="E217" s="802"/>
      <c r="F217" s="802"/>
      <c r="G217" s="802"/>
      <c r="H217" s="130"/>
    </row>
    <row r="218" spans="2:8">
      <c r="B218" s="85">
        <v>40562</v>
      </c>
      <c r="C218" s="186">
        <v>0.60849677836590432</v>
      </c>
      <c r="E218" s="802"/>
      <c r="F218" s="802"/>
      <c r="G218" s="802"/>
      <c r="H218" s="130"/>
    </row>
    <row r="219" spans="2:8">
      <c r="B219" s="85">
        <v>40563</v>
      </c>
      <c r="C219" s="186">
        <v>0.65199344379086255</v>
      </c>
      <c r="E219" s="802"/>
      <c r="F219" s="802"/>
      <c r="G219" s="802"/>
      <c r="H219" s="130"/>
    </row>
    <row r="220" spans="2:8">
      <c r="B220" s="85">
        <v>40564</v>
      </c>
      <c r="C220" s="186">
        <v>0.62873270499690581</v>
      </c>
      <c r="E220" s="802"/>
      <c r="F220" s="802"/>
      <c r="G220" s="802"/>
      <c r="H220" s="130"/>
    </row>
    <row r="221" spans="2:8">
      <c r="B221" s="85">
        <v>40567</v>
      </c>
      <c r="C221" s="186">
        <v>0.64884670623298013</v>
      </c>
      <c r="E221" s="802"/>
      <c r="F221" s="802"/>
      <c r="G221" s="802"/>
      <c r="H221" s="130"/>
    </row>
    <row r="222" spans="2:8">
      <c r="B222" s="85">
        <v>40568</v>
      </c>
      <c r="C222" s="186">
        <v>0.68307168846750499</v>
      </c>
      <c r="E222" s="802"/>
      <c r="F222" s="802"/>
      <c r="G222" s="802"/>
      <c r="H222" s="130"/>
    </row>
    <row r="223" spans="2:8">
      <c r="B223" s="85">
        <v>40569</v>
      </c>
      <c r="C223" s="186">
        <v>0.66274877589863879</v>
      </c>
      <c r="E223" s="802"/>
      <c r="F223" s="802"/>
      <c r="G223" s="802"/>
      <c r="H223" s="130"/>
    </row>
    <row r="224" spans="2:8">
      <c r="B224" s="85">
        <v>40570</v>
      </c>
      <c r="C224" s="186">
        <v>0.65592841784982303</v>
      </c>
      <c r="E224" s="802"/>
      <c r="F224" s="802"/>
      <c r="G224" s="802"/>
      <c r="H224" s="130"/>
    </row>
    <row r="225" spans="2:8">
      <c r="B225" s="85">
        <v>40571</v>
      </c>
      <c r="C225" s="186">
        <v>0.66217002264050562</v>
      </c>
      <c r="E225" s="802"/>
      <c r="F225" s="802"/>
      <c r="G225" s="802"/>
      <c r="H225" s="130"/>
    </row>
    <row r="226" spans="2:8">
      <c r="B226" s="85">
        <v>40574</v>
      </c>
      <c r="C226" s="186">
        <v>0.68336465298254456</v>
      </c>
      <c r="E226" s="802"/>
      <c r="F226" s="802"/>
      <c r="G226" s="802"/>
      <c r="H226" s="130"/>
    </row>
    <row r="227" spans="2:8">
      <c r="B227" s="85">
        <v>40575</v>
      </c>
      <c r="C227" s="186">
        <v>0.67357847032097862</v>
      </c>
      <c r="E227" s="802"/>
      <c r="F227" s="802"/>
      <c r="G227" s="802"/>
      <c r="H227" s="130"/>
    </row>
    <row r="228" spans="2:8">
      <c r="B228" s="85">
        <v>40576</v>
      </c>
      <c r="C228" s="186">
        <v>0.66722944628421943</v>
      </c>
      <c r="E228" s="802"/>
      <c r="F228" s="802"/>
      <c r="G228" s="802"/>
      <c r="H228" s="130"/>
    </row>
    <row r="229" spans="2:8">
      <c r="B229" s="85">
        <v>40577</v>
      </c>
      <c r="C229" s="186">
        <v>0.66276130142663714</v>
      </c>
      <c r="E229" s="802"/>
      <c r="F229" s="802"/>
      <c r="G229" s="802"/>
      <c r="H229" s="130"/>
    </row>
    <row r="230" spans="2:8">
      <c r="B230" s="85">
        <v>40578</v>
      </c>
      <c r="C230" s="186">
        <v>0.65158486703924767</v>
      </c>
      <c r="E230" s="802"/>
      <c r="F230" s="802"/>
      <c r="G230" s="802"/>
      <c r="H230" s="130"/>
    </row>
    <row r="231" spans="2:8">
      <c r="B231" s="85">
        <v>40581</v>
      </c>
      <c r="C231" s="186">
        <v>0.6495711118520231</v>
      </c>
      <c r="E231" s="802"/>
      <c r="F231" s="802"/>
      <c r="G231" s="802"/>
      <c r="H231" s="130"/>
    </row>
    <row r="232" spans="2:8">
      <c r="B232" s="85">
        <v>40582</v>
      </c>
      <c r="C232" s="186">
        <v>0.60643903808923816</v>
      </c>
      <c r="E232" s="802"/>
      <c r="F232" s="802"/>
      <c r="G232" s="802"/>
      <c r="H232" s="130"/>
    </row>
    <row r="233" spans="2:8">
      <c r="B233" s="85">
        <v>40583</v>
      </c>
      <c r="C233" s="186">
        <v>0.61159003458666716</v>
      </c>
      <c r="E233" s="802"/>
      <c r="F233" s="802"/>
      <c r="G233" s="802"/>
      <c r="H233" s="130"/>
    </row>
    <row r="234" spans="2:8">
      <c r="B234" s="85">
        <v>40584</v>
      </c>
      <c r="C234" s="186">
        <v>0.58671726267411284</v>
      </c>
      <c r="E234" s="802"/>
      <c r="F234" s="802"/>
      <c r="G234" s="802"/>
      <c r="H234" s="130"/>
    </row>
    <row r="235" spans="2:8">
      <c r="B235" s="85">
        <v>40585</v>
      </c>
      <c r="C235" s="186">
        <v>0.5862757720612406</v>
      </c>
      <c r="E235" s="802"/>
      <c r="F235" s="802"/>
      <c r="G235" s="802"/>
      <c r="H235" s="130"/>
    </row>
    <row r="236" spans="2:8">
      <c r="B236" s="85">
        <v>40588</v>
      </c>
      <c r="C236" s="186">
        <v>0.58715875328699552</v>
      </c>
      <c r="E236" s="802"/>
      <c r="F236" s="802"/>
      <c r="G236" s="802"/>
      <c r="H236" s="130"/>
    </row>
    <row r="237" spans="2:8">
      <c r="B237" s="85">
        <v>40589</v>
      </c>
      <c r="C237" s="186">
        <v>0.56870150578509748</v>
      </c>
      <c r="E237" s="802"/>
      <c r="F237" s="802"/>
      <c r="G237" s="802"/>
      <c r="H237" s="130"/>
    </row>
    <row r="238" spans="2:8">
      <c r="B238" s="85">
        <v>40590</v>
      </c>
      <c r="C238" s="186">
        <v>0.5549188851453184</v>
      </c>
      <c r="E238" s="802"/>
      <c r="F238" s="802"/>
      <c r="G238" s="802"/>
      <c r="H238" s="130"/>
    </row>
    <row r="239" spans="2:8">
      <c r="B239" s="85">
        <v>40591</v>
      </c>
      <c r="C239" s="186">
        <v>0.54358088540270799</v>
      </c>
      <c r="E239" s="802"/>
      <c r="F239" s="802"/>
      <c r="G239" s="802"/>
      <c r="H239" s="130"/>
    </row>
    <row r="240" spans="2:8">
      <c r="B240" s="85">
        <v>40592</v>
      </c>
      <c r="C240" s="186">
        <v>0.54613151524399739</v>
      </c>
      <c r="E240" s="802"/>
      <c r="F240" s="802"/>
      <c r="G240" s="802"/>
      <c r="H240" s="130"/>
    </row>
    <row r="241" spans="2:8">
      <c r="B241" s="85">
        <v>40595</v>
      </c>
      <c r="C241" s="186">
        <v>0.54121705556288591</v>
      </c>
      <c r="E241" s="802"/>
      <c r="F241" s="802"/>
      <c r="G241" s="802"/>
      <c r="H241" s="130"/>
    </row>
    <row r="242" spans="2:8">
      <c r="B242" s="85">
        <v>40596</v>
      </c>
      <c r="C242" s="186">
        <v>0.54419346738366214</v>
      </c>
      <c r="E242" s="802"/>
      <c r="F242" s="802"/>
      <c r="G242" s="802"/>
      <c r="H242" s="130"/>
    </row>
    <row r="243" spans="2:8">
      <c r="B243" s="85">
        <v>40597</v>
      </c>
      <c r="C243" s="186">
        <v>0.54825396810034088</v>
      </c>
      <c r="E243" s="802"/>
      <c r="F243" s="802"/>
      <c r="G243" s="802"/>
      <c r="H243" s="130"/>
    </row>
    <row r="244" spans="2:8">
      <c r="B244" s="85">
        <v>40598</v>
      </c>
      <c r="C244" s="186">
        <v>0.63788988305369831</v>
      </c>
      <c r="E244" s="802"/>
      <c r="F244" s="802"/>
      <c r="G244" s="802"/>
      <c r="H244" s="130"/>
    </row>
    <row r="245" spans="2:8">
      <c r="B245" s="85">
        <v>40599</v>
      </c>
      <c r="C245" s="186">
        <v>0.63880426679859936</v>
      </c>
      <c r="E245" s="802"/>
      <c r="F245" s="802"/>
      <c r="G245" s="802"/>
      <c r="H245" s="130"/>
    </row>
    <row r="246" spans="2:8">
      <c r="B246" s="85">
        <v>40602</v>
      </c>
      <c r="C246" s="186">
        <v>0.66085385967981747</v>
      </c>
      <c r="E246" s="802"/>
      <c r="F246" s="802"/>
      <c r="G246" s="802"/>
      <c r="H246" s="130"/>
    </row>
    <row r="247" spans="2:8">
      <c r="B247" s="85">
        <v>40603</v>
      </c>
      <c r="C247" s="186">
        <v>0.61875520377248083</v>
      </c>
      <c r="E247" s="802"/>
      <c r="F247" s="802"/>
      <c r="G247" s="802"/>
      <c r="H247" s="130"/>
    </row>
    <row r="248" spans="2:8">
      <c r="B248" s="85">
        <v>40604</v>
      </c>
      <c r="C248" s="186">
        <v>0.61649279258621381</v>
      </c>
      <c r="E248" s="802"/>
      <c r="F248" s="802"/>
      <c r="G248" s="802"/>
      <c r="H248" s="130"/>
    </row>
    <row r="249" spans="2:8">
      <c r="B249" s="85">
        <v>40605</v>
      </c>
      <c r="C249" s="186">
        <v>0.57764127255431363</v>
      </c>
      <c r="E249" s="802"/>
      <c r="F249" s="802"/>
      <c r="G249" s="802"/>
      <c r="H249" s="130"/>
    </row>
    <row r="250" spans="2:8">
      <c r="B250" s="85">
        <v>40606</v>
      </c>
      <c r="C250" s="186">
        <v>0.57527850834164451</v>
      </c>
      <c r="E250" s="802"/>
      <c r="F250" s="802"/>
      <c r="G250" s="802"/>
      <c r="H250" s="130"/>
    </row>
    <row r="251" spans="2:8">
      <c r="B251" s="85">
        <v>40609</v>
      </c>
      <c r="C251" s="186">
        <v>0.57044366916983402</v>
      </c>
      <c r="E251" s="802"/>
      <c r="F251" s="802"/>
      <c r="G251" s="802"/>
      <c r="H251" s="130"/>
    </row>
    <row r="252" spans="2:8">
      <c r="B252" s="85">
        <v>40610</v>
      </c>
      <c r="C252" s="186">
        <v>0.56868554583463404</v>
      </c>
      <c r="E252" s="802"/>
      <c r="F252" s="802"/>
      <c r="G252" s="802"/>
      <c r="H252" s="130"/>
    </row>
    <row r="253" spans="2:8">
      <c r="B253" s="85">
        <v>40611</v>
      </c>
      <c r="C253" s="186">
        <v>0.56956460750223514</v>
      </c>
      <c r="E253" s="802"/>
      <c r="F253" s="802"/>
      <c r="G253" s="802"/>
      <c r="H253" s="130"/>
    </row>
    <row r="254" spans="2:8">
      <c r="B254" s="85">
        <v>40612</v>
      </c>
      <c r="C254" s="186">
        <v>0.58923513700982233</v>
      </c>
      <c r="E254" s="802"/>
      <c r="F254" s="802"/>
      <c r="G254" s="802"/>
      <c r="H254" s="130"/>
    </row>
    <row r="255" spans="2:8">
      <c r="B255" s="85">
        <v>40613</v>
      </c>
      <c r="C255" s="186">
        <v>0.65818610946603306</v>
      </c>
      <c r="E255" s="802"/>
      <c r="F255" s="802"/>
      <c r="G255" s="802"/>
      <c r="H255" s="130"/>
    </row>
    <row r="256" spans="2:8">
      <c r="B256" s="85">
        <v>40616</v>
      </c>
      <c r="C256" s="186">
        <v>0.66271492139902533</v>
      </c>
      <c r="E256" s="802"/>
      <c r="F256" s="802"/>
      <c r="G256" s="802"/>
      <c r="H256" s="130"/>
    </row>
    <row r="257" spans="2:8">
      <c r="B257" s="85">
        <v>40617</v>
      </c>
      <c r="C257" s="186">
        <v>0.67492083849522277</v>
      </c>
      <c r="E257" s="802"/>
      <c r="F257" s="802"/>
      <c r="G257" s="802"/>
      <c r="H257" s="130"/>
    </row>
    <row r="258" spans="2:8">
      <c r="B258" s="85">
        <v>40618</v>
      </c>
      <c r="C258" s="186">
        <v>0.69865767207812346</v>
      </c>
      <c r="E258" s="802"/>
      <c r="F258" s="802"/>
      <c r="G258" s="802"/>
      <c r="H258" s="130"/>
    </row>
    <row r="259" spans="2:8">
      <c r="B259" s="85">
        <v>40619</v>
      </c>
      <c r="C259" s="186">
        <v>0.68565196270389883</v>
      </c>
      <c r="E259" s="802"/>
      <c r="F259" s="802"/>
      <c r="G259" s="802"/>
      <c r="H259" s="130"/>
    </row>
    <row r="260" spans="2:8">
      <c r="B260" s="85">
        <v>40620</v>
      </c>
      <c r="C260" s="186">
        <v>0.68027920401728292</v>
      </c>
      <c r="E260" s="802"/>
      <c r="F260" s="802"/>
      <c r="G260" s="802"/>
      <c r="H260" s="130"/>
    </row>
    <row r="261" spans="2:8">
      <c r="B261" s="85">
        <v>40623</v>
      </c>
      <c r="C261" s="186">
        <v>0.63713805475323682</v>
      </c>
      <c r="E261" s="802"/>
      <c r="F261" s="802"/>
      <c r="G261" s="802"/>
      <c r="H261" s="130"/>
    </row>
    <row r="262" spans="2:8">
      <c r="B262" s="85">
        <v>40624</v>
      </c>
      <c r="C262" s="186">
        <v>0.62593593073080678</v>
      </c>
      <c r="E262" s="802"/>
      <c r="F262" s="802"/>
      <c r="G262" s="802"/>
      <c r="H262" s="130"/>
    </row>
    <row r="263" spans="2:8">
      <c r="B263" s="85">
        <v>40625</v>
      </c>
      <c r="C263" s="186">
        <v>0.62593593073080678</v>
      </c>
      <c r="E263" s="802"/>
      <c r="F263" s="802"/>
      <c r="G263" s="802"/>
      <c r="H263" s="130"/>
    </row>
    <row r="264" spans="2:8">
      <c r="B264" s="85">
        <v>40626</v>
      </c>
      <c r="C264" s="186">
        <v>0.66346476625985895</v>
      </c>
      <c r="E264" s="802"/>
      <c r="F264" s="802"/>
      <c r="G264" s="802"/>
      <c r="H264" s="130"/>
    </row>
    <row r="265" spans="2:8">
      <c r="B265" s="85">
        <v>40627</v>
      </c>
      <c r="C265" s="186">
        <v>0.59684401960392353</v>
      </c>
      <c r="E265" s="802"/>
      <c r="F265" s="802"/>
      <c r="G265" s="802"/>
      <c r="H265" s="130"/>
    </row>
    <row r="266" spans="2:8">
      <c r="B266" s="85">
        <v>40630</v>
      </c>
      <c r="C266" s="186">
        <v>0.61287006106024666</v>
      </c>
      <c r="E266" s="802"/>
      <c r="F266" s="802"/>
      <c r="G266" s="802"/>
      <c r="H266" s="130"/>
    </row>
    <row r="267" spans="2:8">
      <c r="B267" s="85">
        <v>40631</v>
      </c>
      <c r="C267" s="186">
        <v>0.62630124088072425</v>
      </c>
      <c r="E267" s="802"/>
      <c r="F267" s="802"/>
      <c r="G267" s="802"/>
      <c r="H267" s="130"/>
    </row>
    <row r="268" spans="2:8">
      <c r="B268" s="85">
        <v>40632</v>
      </c>
      <c r="C268" s="186">
        <v>0.64213866316167234</v>
      </c>
      <c r="E268" s="802"/>
      <c r="F268" s="802"/>
      <c r="G268" s="802"/>
      <c r="H268" s="130"/>
    </row>
    <row r="269" spans="2:8">
      <c r="B269" s="85">
        <v>40633</v>
      </c>
      <c r="C269" s="186">
        <v>0.7332674874706171</v>
      </c>
      <c r="E269" s="802"/>
      <c r="F269" s="802"/>
      <c r="G269" s="802"/>
      <c r="H269" s="130"/>
    </row>
    <row r="270" spans="2:8">
      <c r="B270" s="85">
        <v>40634</v>
      </c>
      <c r="C270" s="186">
        <v>0.61138267325232709</v>
      </c>
      <c r="E270" s="802"/>
      <c r="F270" s="802"/>
      <c r="G270" s="802"/>
      <c r="H270" s="130"/>
    </row>
    <row r="271" spans="2:8">
      <c r="B271" s="85">
        <v>40637</v>
      </c>
      <c r="C271" s="186">
        <v>0.62093808021194175</v>
      </c>
      <c r="E271" s="802"/>
      <c r="F271" s="802"/>
      <c r="G271" s="802"/>
      <c r="H271" s="130"/>
    </row>
    <row r="272" spans="2:8">
      <c r="B272" s="85">
        <v>40638</v>
      </c>
      <c r="C272" s="186">
        <v>0.59134734781881471</v>
      </c>
      <c r="E272" s="802"/>
      <c r="F272" s="802"/>
      <c r="G272" s="802"/>
      <c r="H272" s="130"/>
    </row>
    <row r="273" spans="2:8">
      <c r="B273" s="85">
        <v>40639</v>
      </c>
      <c r="C273" s="186">
        <v>0.57862606195262045</v>
      </c>
      <c r="E273" s="802"/>
      <c r="F273" s="802"/>
      <c r="G273" s="802"/>
      <c r="H273" s="130"/>
    </row>
    <row r="274" spans="2:8">
      <c r="B274" s="85">
        <v>40640</v>
      </c>
      <c r="C274" s="186">
        <v>0.57818219127584425</v>
      </c>
      <c r="E274" s="802"/>
      <c r="F274" s="802"/>
      <c r="G274" s="802"/>
      <c r="H274" s="130"/>
    </row>
    <row r="275" spans="2:8">
      <c r="B275" s="85">
        <v>40641</v>
      </c>
      <c r="C275" s="186">
        <v>0.63776146975538062</v>
      </c>
      <c r="E275" s="802"/>
      <c r="F275" s="802"/>
      <c r="G275" s="802"/>
      <c r="H275" s="130"/>
    </row>
    <row r="276" spans="2:8">
      <c r="B276" s="85">
        <v>40644</v>
      </c>
      <c r="C276" s="186">
        <v>0.63476654795107224</v>
      </c>
      <c r="E276" s="802"/>
      <c r="F276" s="802"/>
      <c r="G276" s="802"/>
      <c r="H276" s="130"/>
    </row>
    <row r="277" spans="2:8">
      <c r="B277" s="85">
        <v>40645</v>
      </c>
      <c r="C277" s="186">
        <v>0.63338427634908379</v>
      </c>
      <c r="E277" s="802"/>
      <c r="F277" s="802"/>
      <c r="G277" s="802"/>
      <c r="H277" s="130"/>
    </row>
    <row r="278" spans="2:8">
      <c r="B278" s="85">
        <v>40646</v>
      </c>
      <c r="C278" s="186">
        <v>0.63246276194775675</v>
      </c>
      <c r="E278" s="802"/>
      <c r="F278" s="802"/>
      <c r="G278" s="802"/>
      <c r="H278" s="130"/>
    </row>
    <row r="279" spans="2:8">
      <c r="B279" s="85">
        <v>40647</v>
      </c>
      <c r="C279" s="186">
        <v>0.62647291833914398</v>
      </c>
      <c r="E279" s="802"/>
      <c r="F279" s="802"/>
      <c r="G279" s="802"/>
      <c r="H279" s="130"/>
    </row>
    <row r="280" spans="2:8">
      <c r="B280" s="85">
        <v>40648</v>
      </c>
      <c r="C280" s="186">
        <v>0.62647291833914398</v>
      </c>
      <c r="E280" s="802"/>
      <c r="F280" s="802"/>
      <c r="G280" s="802"/>
      <c r="H280" s="130"/>
    </row>
    <row r="281" spans="2:8">
      <c r="B281" s="85">
        <v>40651</v>
      </c>
      <c r="C281" s="186">
        <v>0.61099326347991112</v>
      </c>
      <c r="E281" s="802"/>
      <c r="F281" s="802"/>
      <c r="G281" s="802"/>
      <c r="H281" s="130"/>
    </row>
    <row r="282" spans="2:8">
      <c r="B282" s="85">
        <v>40652</v>
      </c>
      <c r="C282" s="186">
        <v>0.62416913233582827</v>
      </c>
      <c r="E282" s="802"/>
      <c r="F282" s="802"/>
      <c r="G282" s="802"/>
      <c r="H282" s="130"/>
    </row>
    <row r="283" spans="2:8">
      <c r="B283" s="85">
        <v>40653</v>
      </c>
      <c r="C283" s="186">
        <v>0.59791509842608193</v>
      </c>
      <c r="E283" s="802"/>
      <c r="F283" s="802"/>
      <c r="G283" s="802"/>
      <c r="H283" s="130"/>
    </row>
    <row r="284" spans="2:8">
      <c r="B284" s="85">
        <v>40654</v>
      </c>
      <c r="C284" s="186">
        <v>0.57724878461918361</v>
      </c>
      <c r="E284" s="802"/>
      <c r="F284" s="802"/>
      <c r="G284" s="802"/>
      <c r="H284" s="130"/>
    </row>
    <row r="285" spans="2:8">
      <c r="B285" s="85">
        <v>40659</v>
      </c>
      <c r="C285" s="186">
        <v>0.67249564228359526</v>
      </c>
      <c r="E285" s="802"/>
      <c r="F285" s="802"/>
      <c r="G285" s="802"/>
      <c r="H285" s="130"/>
    </row>
    <row r="286" spans="2:8">
      <c r="B286" s="85">
        <v>40660</v>
      </c>
      <c r="C286" s="186">
        <v>0.66604642435059014</v>
      </c>
      <c r="E286" s="802"/>
      <c r="F286" s="802"/>
      <c r="G286" s="802"/>
      <c r="H286" s="130"/>
    </row>
    <row r="287" spans="2:8">
      <c r="B287" s="85">
        <v>40661</v>
      </c>
      <c r="C287" s="186">
        <v>0.66462851250008348</v>
      </c>
      <c r="E287" s="802"/>
      <c r="F287" s="802"/>
      <c r="G287" s="802"/>
      <c r="H287" s="130"/>
    </row>
    <row r="288" spans="2:8">
      <c r="B288" s="85">
        <v>40666</v>
      </c>
      <c r="C288" s="186">
        <v>0.70338359485046231</v>
      </c>
      <c r="E288" s="802"/>
      <c r="F288" s="802"/>
      <c r="G288" s="802"/>
      <c r="H288" s="130"/>
    </row>
    <row r="289" spans="2:8">
      <c r="B289" s="85">
        <v>40667</v>
      </c>
      <c r="C289" s="186">
        <v>0.66703772517625515</v>
      </c>
      <c r="E289" s="802"/>
      <c r="F289" s="802"/>
      <c r="G289" s="802"/>
      <c r="H289" s="130"/>
    </row>
    <row r="290" spans="2:8">
      <c r="B290" s="85">
        <v>40668</v>
      </c>
      <c r="C290" s="186">
        <v>0.68380895029659361</v>
      </c>
      <c r="E290" s="802"/>
      <c r="F290" s="802"/>
      <c r="G290" s="802"/>
      <c r="H290" s="130"/>
    </row>
    <row r="291" spans="2:8">
      <c r="B291" s="85">
        <v>40669</v>
      </c>
      <c r="C291" s="186">
        <v>0.70193337017468105</v>
      </c>
      <c r="E291" s="802"/>
      <c r="F291" s="802"/>
      <c r="G291" s="802"/>
      <c r="H291" s="130"/>
    </row>
    <row r="292" spans="2:8">
      <c r="B292" s="85">
        <v>40672</v>
      </c>
      <c r="C292" s="186">
        <v>0.67852302037271661</v>
      </c>
      <c r="E292" s="802"/>
      <c r="F292" s="802"/>
      <c r="G292" s="802"/>
      <c r="H292" s="130"/>
    </row>
    <row r="293" spans="2:8">
      <c r="B293" s="85">
        <v>40673</v>
      </c>
      <c r="C293" s="186">
        <v>0.69658137844456824</v>
      </c>
      <c r="E293" s="802"/>
      <c r="F293" s="802"/>
      <c r="G293" s="802"/>
      <c r="H293" s="130"/>
    </row>
    <row r="294" spans="2:8">
      <c r="B294" s="85">
        <v>40674</v>
      </c>
      <c r="C294" s="186">
        <v>0.68162877372487474</v>
      </c>
      <c r="E294" s="802"/>
      <c r="F294" s="802"/>
      <c r="G294" s="802"/>
      <c r="H294" s="130"/>
    </row>
    <row r="295" spans="2:8">
      <c r="B295" s="85">
        <v>40675</v>
      </c>
      <c r="C295" s="186">
        <v>0.71943548726293005</v>
      </c>
      <c r="E295" s="802"/>
      <c r="F295" s="802"/>
      <c r="G295" s="802"/>
      <c r="H295" s="130"/>
    </row>
    <row r="296" spans="2:8">
      <c r="B296" s="85">
        <v>40676</v>
      </c>
      <c r="C296" s="186">
        <v>0.71234382314839451</v>
      </c>
      <c r="E296" s="802"/>
      <c r="F296" s="802"/>
      <c r="G296" s="802"/>
      <c r="H296" s="130"/>
    </row>
    <row r="297" spans="2:8">
      <c r="B297" s="85">
        <v>40679</v>
      </c>
      <c r="C297" s="186">
        <v>0.70282604686247363</v>
      </c>
      <c r="E297" s="802"/>
      <c r="F297" s="802"/>
      <c r="G297" s="802"/>
      <c r="H297" s="130"/>
    </row>
    <row r="298" spans="2:8">
      <c r="B298" s="85">
        <v>40680</v>
      </c>
      <c r="C298" s="186">
        <v>0.70282604686247363</v>
      </c>
      <c r="E298" s="802"/>
      <c r="F298" s="802"/>
      <c r="G298" s="802"/>
      <c r="H298" s="130"/>
    </row>
    <row r="299" spans="2:8">
      <c r="B299" s="85">
        <v>40681</v>
      </c>
      <c r="C299" s="186">
        <v>0.66723035189898061</v>
      </c>
      <c r="E299" s="802"/>
      <c r="F299" s="802"/>
      <c r="G299" s="802"/>
      <c r="H299" s="130"/>
    </row>
    <row r="300" spans="2:8">
      <c r="B300" s="85">
        <v>40682</v>
      </c>
      <c r="C300" s="186">
        <v>0.641941922891901</v>
      </c>
      <c r="E300" s="802"/>
      <c r="F300" s="802"/>
      <c r="G300" s="802"/>
      <c r="H300" s="130"/>
    </row>
    <row r="301" spans="2:8">
      <c r="B301" s="85">
        <v>40683</v>
      </c>
      <c r="C301" s="186">
        <v>0.63476655320814923</v>
      </c>
      <c r="E301" s="802"/>
      <c r="F301" s="802"/>
      <c r="G301" s="802"/>
      <c r="H301" s="130"/>
    </row>
    <row r="302" spans="2:8">
      <c r="B302" s="85">
        <v>40686</v>
      </c>
      <c r="C302" s="186">
        <v>0.6460045063628348</v>
      </c>
      <c r="E302" s="802"/>
      <c r="F302" s="802"/>
      <c r="G302" s="802"/>
      <c r="H302" s="130"/>
    </row>
    <row r="303" spans="2:8">
      <c r="B303" s="85">
        <v>40687</v>
      </c>
      <c r="C303" s="186">
        <v>0.65466647178334991</v>
      </c>
      <c r="E303" s="802"/>
      <c r="F303" s="802"/>
      <c r="G303" s="802"/>
      <c r="H303" s="130"/>
    </row>
    <row r="304" spans="2:8">
      <c r="B304" s="85">
        <v>40688</v>
      </c>
      <c r="C304" s="186">
        <v>0.65418872774646042</v>
      </c>
      <c r="E304" s="802"/>
      <c r="F304" s="802"/>
      <c r="G304" s="802"/>
      <c r="H304" s="130"/>
    </row>
    <row r="305" spans="2:8">
      <c r="B305" s="85">
        <v>40689</v>
      </c>
      <c r="C305" s="186">
        <v>0.6507618382038336</v>
      </c>
      <c r="E305" s="802"/>
      <c r="F305" s="802"/>
      <c r="G305" s="802"/>
      <c r="H305" s="130"/>
    </row>
    <row r="306" spans="2:8">
      <c r="B306" s="85">
        <v>40690</v>
      </c>
      <c r="C306" s="186">
        <v>0.64226584246385232</v>
      </c>
      <c r="E306" s="802"/>
      <c r="F306" s="802"/>
      <c r="G306" s="802"/>
      <c r="H306" s="130"/>
    </row>
    <row r="307" spans="2:8">
      <c r="B307" s="85">
        <v>40694</v>
      </c>
      <c r="C307" s="186">
        <v>0.64226584246385232</v>
      </c>
      <c r="E307" s="802"/>
      <c r="F307" s="802"/>
      <c r="G307" s="802"/>
      <c r="H307" s="130"/>
    </row>
    <row r="308" spans="2:8">
      <c r="B308" s="85">
        <v>40695</v>
      </c>
      <c r="C308" s="186">
        <v>0.64226584246385232</v>
      </c>
      <c r="E308" s="802"/>
      <c r="F308" s="802"/>
      <c r="G308" s="802"/>
      <c r="H308" s="130"/>
    </row>
    <row r="309" spans="2:8">
      <c r="B309" s="85">
        <v>40696</v>
      </c>
      <c r="C309" s="186">
        <v>0.67448234948291108</v>
      </c>
      <c r="E309" s="802"/>
      <c r="F309" s="802"/>
      <c r="G309" s="802"/>
      <c r="H309" s="130"/>
    </row>
    <row r="310" spans="2:8">
      <c r="B310" s="85">
        <v>40697</v>
      </c>
      <c r="C310" s="186">
        <v>0.68143160060285779</v>
      </c>
      <c r="E310" s="802"/>
      <c r="F310" s="802"/>
      <c r="G310" s="802"/>
      <c r="H310" s="130"/>
    </row>
    <row r="311" spans="2:8">
      <c r="B311" s="85">
        <v>40700</v>
      </c>
      <c r="C311" s="186">
        <v>0.67924128588214128</v>
      </c>
      <c r="E311" s="802"/>
      <c r="F311" s="802"/>
      <c r="G311" s="802"/>
      <c r="H311" s="130"/>
    </row>
    <row r="312" spans="2:8">
      <c r="B312" s="85">
        <v>40701</v>
      </c>
      <c r="C312" s="186">
        <v>0.64480240918504528</v>
      </c>
      <c r="E312" s="802"/>
      <c r="F312" s="802"/>
      <c r="G312" s="802"/>
      <c r="H312" s="130"/>
    </row>
    <row r="313" spans="2:8">
      <c r="B313" s="85">
        <v>40702</v>
      </c>
      <c r="C313" s="186">
        <v>0.64852616028559362</v>
      </c>
      <c r="E313" s="802"/>
      <c r="F313" s="802"/>
      <c r="G313" s="802"/>
      <c r="H313" s="130"/>
    </row>
    <row r="314" spans="2:8">
      <c r="B314" s="85">
        <v>40703</v>
      </c>
      <c r="C314" s="186">
        <v>0.65609588324932999</v>
      </c>
      <c r="E314" s="802"/>
      <c r="F314" s="802"/>
      <c r="G314" s="802"/>
      <c r="H314" s="130"/>
    </row>
    <row r="315" spans="2:8">
      <c r="B315" s="85">
        <v>40704</v>
      </c>
      <c r="C315" s="186">
        <v>0.65609588324932999</v>
      </c>
      <c r="E315" s="802"/>
      <c r="F315" s="802"/>
      <c r="G315" s="802"/>
      <c r="H315" s="130"/>
    </row>
    <row r="316" spans="2:8">
      <c r="B316" s="85">
        <v>40707</v>
      </c>
      <c r="C316" s="186">
        <v>0.68156469657216445</v>
      </c>
      <c r="E316" s="802"/>
      <c r="F316" s="802"/>
      <c r="G316" s="802"/>
      <c r="H316" s="130"/>
    </row>
    <row r="317" spans="2:8">
      <c r="B317" s="85">
        <v>40708</v>
      </c>
      <c r="C317" s="186">
        <v>0.6885385164087432</v>
      </c>
      <c r="E317" s="802"/>
      <c r="F317" s="802"/>
      <c r="G317" s="802"/>
      <c r="H317" s="130"/>
    </row>
    <row r="318" spans="2:8">
      <c r="B318" s="85">
        <v>40709</v>
      </c>
      <c r="C318" s="186">
        <v>0.67559076134761753</v>
      </c>
      <c r="E318" s="802"/>
      <c r="F318" s="802"/>
      <c r="G318" s="802"/>
      <c r="H318" s="130"/>
    </row>
    <row r="319" spans="2:8">
      <c r="B319" s="85">
        <v>40710</v>
      </c>
      <c r="C319" s="186">
        <v>0.70243828483140236</v>
      </c>
      <c r="E319" s="802"/>
      <c r="F319" s="802"/>
      <c r="G319" s="802"/>
      <c r="H319" s="130"/>
    </row>
    <row r="320" spans="2:8">
      <c r="B320" s="85">
        <v>40711</v>
      </c>
      <c r="C320" s="186">
        <v>0.78572895369033158</v>
      </c>
      <c r="E320" s="802"/>
      <c r="F320" s="802"/>
      <c r="G320" s="802"/>
      <c r="H320" s="130"/>
    </row>
    <row r="321" spans="2:8">
      <c r="B321" s="85">
        <v>40714</v>
      </c>
      <c r="C321" s="186">
        <v>0.78572895369033158</v>
      </c>
      <c r="E321" s="802"/>
      <c r="F321" s="802"/>
      <c r="G321" s="802"/>
      <c r="H321" s="130"/>
    </row>
    <row r="322" spans="2:8">
      <c r="B322" s="85">
        <v>40715</v>
      </c>
      <c r="C322" s="186">
        <v>0.80420981482604015</v>
      </c>
      <c r="E322" s="802"/>
      <c r="F322" s="802"/>
      <c r="G322" s="802"/>
      <c r="H322" s="130"/>
    </row>
    <row r="323" spans="2:8">
      <c r="B323" s="85">
        <v>40716</v>
      </c>
      <c r="C323" s="186">
        <v>0.77318311497673409</v>
      </c>
      <c r="E323" s="802"/>
      <c r="F323" s="802"/>
      <c r="G323" s="802"/>
      <c r="H323" s="130"/>
    </row>
    <row r="324" spans="2:8">
      <c r="B324" s="85">
        <v>40717</v>
      </c>
      <c r="C324" s="186">
        <v>0.77421030287824233</v>
      </c>
      <c r="E324" s="802"/>
      <c r="F324" s="802"/>
      <c r="G324" s="802"/>
      <c r="H324" s="130"/>
    </row>
    <row r="325" spans="2:8">
      <c r="B325" s="85">
        <v>40718</v>
      </c>
      <c r="C325" s="186">
        <v>0.63471087003254567</v>
      </c>
      <c r="E325" s="802"/>
      <c r="F325" s="802"/>
      <c r="G325" s="802"/>
      <c r="H325" s="130"/>
    </row>
    <row r="326" spans="2:8">
      <c r="B326" s="85">
        <v>40721</v>
      </c>
      <c r="C326" s="186">
        <v>0.63825688059660779</v>
      </c>
      <c r="E326" s="802"/>
      <c r="F326" s="802"/>
      <c r="G326" s="802"/>
      <c r="H326" s="130"/>
    </row>
    <row r="327" spans="2:8">
      <c r="B327" s="85">
        <v>40722</v>
      </c>
      <c r="C327" s="186">
        <v>0.6406208876393138</v>
      </c>
      <c r="E327" s="802"/>
      <c r="F327" s="802"/>
      <c r="G327" s="802"/>
      <c r="H327" s="130"/>
    </row>
    <row r="328" spans="2:8">
      <c r="B328" s="85">
        <v>40723</v>
      </c>
      <c r="C328" s="186">
        <v>0.6406208876393138</v>
      </c>
      <c r="E328" s="802"/>
      <c r="F328" s="802"/>
      <c r="G328" s="802"/>
      <c r="H328" s="130"/>
    </row>
    <row r="329" spans="2:8">
      <c r="B329" s="85">
        <v>40724</v>
      </c>
      <c r="C329" s="186">
        <v>0.63920248341368802</v>
      </c>
      <c r="E329" s="802"/>
      <c r="F329" s="802"/>
      <c r="G329" s="802"/>
      <c r="H329" s="130"/>
    </row>
    <row r="330" spans="2:8">
      <c r="B330" s="85">
        <v>40725</v>
      </c>
      <c r="C330" s="186">
        <v>0.6396752848222278</v>
      </c>
      <c r="E330" s="802"/>
      <c r="F330" s="802"/>
      <c r="G330" s="802"/>
      <c r="H330" s="130"/>
    </row>
    <row r="331" spans="2:8">
      <c r="B331" s="85">
        <v>40728</v>
      </c>
      <c r="C331" s="186">
        <v>0.6401480862307698</v>
      </c>
      <c r="E331" s="802"/>
      <c r="F331" s="802"/>
      <c r="G331" s="802"/>
      <c r="H331" s="130"/>
    </row>
    <row r="332" spans="2:8">
      <c r="B332" s="85">
        <v>40729</v>
      </c>
      <c r="C332" s="186">
        <v>0.6401480862307698</v>
      </c>
      <c r="E332" s="802"/>
      <c r="F332" s="802"/>
      <c r="G332" s="802"/>
      <c r="H332" s="130"/>
    </row>
    <row r="333" spans="2:8">
      <c r="B333" s="85">
        <v>40730</v>
      </c>
      <c r="C333" s="186">
        <v>0.6406208876393138</v>
      </c>
      <c r="E333" s="802"/>
      <c r="F333" s="802"/>
      <c r="G333" s="802"/>
      <c r="H333" s="130"/>
    </row>
    <row r="334" spans="2:8">
      <c r="B334" s="85">
        <v>40731</v>
      </c>
      <c r="C334" s="186">
        <v>0.64085728834358635</v>
      </c>
      <c r="E334" s="802"/>
      <c r="F334" s="802"/>
      <c r="G334" s="802"/>
      <c r="H334" s="130"/>
    </row>
    <row r="335" spans="2:8">
      <c r="B335" s="85">
        <v>40732</v>
      </c>
      <c r="C335" s="186">
        <v>0.6413300897521248</v>
      </c>
      <c r="E335" s="802"/>
      <c r="F335" s="802"/>
      <c r="G335" s="802"/>
      <c r="H335" s="130"/>
    </row>
    <row r="336" spans="2:8">
      <c r="B336" s="85">
        <v>40735</v>
      </c>
      <c r="C336" s="186">
        <v>0.6437687570144317</v>
      </c>
      <c r="E336" s="802"/>
      <c r="F336" s="802"/>
      <c r="G336" s="802"/>
      <c r="H336" s="130"/>
    </row>
    <row r="337" spans="2:8">
      <c r="B337" s="85">
        <v>40736</v>
      </c>
      <c r="C337" s="186">
        <v>0.79408870217758998</v>
      </c>
      <c r="E337" s="802"/>
      <c r="F337" s="802"/>
      <c r="G337" s="802"/>
      <c r="H337" s="130"/>
    </row>
    <row r="338" spans="2:8">
      <c r="B338" s="85">
        <v>40737</v>
      </c>
      <c r="C338" s="186">
        <v>0.77785815014341697</v>
      </c>
      <c r="E338" s="802"/>
      <c r="F338" s="802"/>
      <c r="G338" s="802"/>
      <c r="H338" s="130"/>
    </row>
    <row r="339" spans="2:8">
      <c r="B339" s="85">
        <v>40738</v>
      </c>
      <c r="C339" s="186">
        <v>0.79666567532061849</v>
      </c>
      <c r="E339" s="802"/>
      <c r="F339" s="802"/>
      <c r="G339" s="802"/>
      <c r="H339" s="130"/>
    </row>
    <row r="340" spans="2:8">
      <c r="B340" s="85">
        <v>40739</v>
      </c>
      <c r="C340" s="186">
        <v>0.76074682124953696</v>
      </c>
      <c r="E340" s="802"/>
      <c r="F340" s="802"/>
      <c r="G340" s="802"/>
      <c r="H340" s="130"/>
    </row>
    <row r="341" spans="2:8">
      <c r="B341" s="85">
        <v>40742</v>
      </c>
      <c r="C341" s="186">
        <v>0.80233501623528936</v>
      </c>
      <c r="E341" s="802"/>
      <c r="F341" s="802"/>
      <c r="G341" s="802"/>
      <c r="H341" s="130"/>
    </row>
    <row r="342" spans="2:8">
      <c r="B342" s="85">
        <v>40743</v>
      </c>
      <c r="C342" s="186">
        <v>0.85598015040360798</v>
      </c>
      <c r="E342" s="802"/>
      <c r="F342" s="802"/>
      <c r="G342" s="802"/>
      <c r="H342" s="130"/>
    </row>
    <row r="343" spans="2:8">
      <c r="B343" s="85">
        <v>40744</v>
      </c>
      <c r="C343" s="186">
        <v>0.82745927468993097</v>
      </c>
      <c r="E343" s="802"/>
      <c r="F343" s="802"/>
      <c r="G343" s="802"/>
      <c r="H343" s="130"/>
    </row>
    <row r="344" spans="2:8">
      <c r="B344" s="85">
        <v>40745</v>
      </c>
      <c r="C344" s="186">
        <v>0.84298489820825084</v>
      </c>
      <c r="E344" s="802"/>
      <c r="F344" s="802"/>
      <c r="G344" s="802"/>
      <c r="H344" s="130"/>
    </row>
    <row r="345" spans="2:8">
      <c r="B345" s="85">
        <v>40746</v>
      </c>
      <c r="C345" s="186">
        <v>0.81443528979132274</v>
      </c>
      <c r="E345" s="802"/>
      <c r="F345" s="802"/>
      <c r="G345" s="802"/>
      <c r="H345" s="130"/>
    </row>
    <row r="346" spans="2:8">
      <c r="B346" s="85">
        <v>40749</v>
      </c>
      <c r="C346" s="186">
        <v>0.81948526506062591</v>
      </c>
      <c r="E346" s="802"/>
      <c r="F346" s="802"/>
      <c r="G346" s="802"/>
      <c r="H346" s="130"/>
    </row>
    <row r="347" spans="2:8">
      <c r="B347" s="85">
        <v>40750</v>
      </c>
      <c r="C347" s="186">
        <v>0.77213198791243287</v>
      </c>
      <c r="E347" s="802"/>
      <c r="F347" s="802"/>
      <c r="G347" s="802"/>
      <c r="H347" s="130"/>
    </row>
    <row r="348" spans="2:8">
      <c r="B348" s="85">
        <v>40751</v>
      </c>
      <c r="C348" s="186">
        <v>0.82503410780827635</v>
      </c>
      <c r="E348" s="802"/>
      <c r="F348" s="802"/>
      <c r="G348" s="802"/>
      <c r="H348" s="130"/>
    </row>
    <row r="349" spans="2:8">
      <c r="B349" s="85">
        <v>40752</v>
      </c>
      <c r="C349" s="186">
        <v>0.86537849261119826</v>
      </c>
      <c r="E349" s="802"/>
      <c r="F349" s="802"/>
      <c r="G349" s="802"/>
      <c r="H349" s="130"/>
    </row>
    <row r="350" spans="2:8">
      <c r="B350" s="85">
        <v>40753</v>
      </c>
      <c r="C350" s="186">
        <v>0.8903006338413999</v>
      </c>
      <c r="E350" s="802"/>
      <c r="F350" s="802"/>
      <c r="G350" s="802"/>
      <c r="H350" s="130"/>
    </row>
    <row r="351" spans="2:8">
      <c r="B351" s="85">
        <v>40756</v>
      </c>
      <c r="C351" s="186">
        <v>0.84364407646603667</v>
      </c>
      <c r="E351" s="802"/>
      <c r="F351" s="802"/>
      <c r="G351" s="802"/>
      <c r="H351" s="130"/>
    </row>
    <row r="352" spans="2:8">
      <c r="B352" s="85">
        <v>40757</v>
      </c>
      <c r="C352" s="186">
        <v>0.85501265880184896</v>
      </c>
      <c r="E352" s="802"/>
      <c r="F352" s="802"/>
      <c r="G352" s="802"/>
      <c r="H352" s="130"/>
    </row>
    <row r="353" spans="2:8">
      <c r="B353" s="85">
        <v>40758</v>
      </c>
      <c r="C353" s="186">
        <v>0.89540157291866418</v>
      </c>
      <c r="E353" s="802"/>
      <c r="F353" s="802"/>
      <c r="G353" s="802"/>
      <c r="H353" s="130"/>
    </row>
    <row r="354" spans="2:8">
      <c r="B354" s="85">
        <v>40759</v>
      </c>
      <c r="C354" s="186">
        <v>0.90435456786153079</v>
      </c>
      <c r="E354" s="802"/>
      <c r="F354" s="802"/>
      <c r="G354" s="802"/>
      <c r="H354" s="130"/>
    </row>
    <row r="355" spans="2:8">
      <c r="B355" s="85">
        <v>40760</v>
      </c>
      <c r="C355" s="186">
        <v>0.93337855470401032</v>
      </c>
      <c r="E355" s="802"/>
      <c r="F355" s="802"/>
      <c r="G355" s="802"/>
      <c r="H355" s="130"/>
    </row>
    <row r="356" spans="2:8">
      <c r="B356" s="85">
        <v>40763</v>
      </c>
      <c r="C356" s="186">
        <v>0.87407829498362721</v>
      </c>
      <c r="E356" s="802"/>
      <c r="F356" s="802"/>
      <c r="G356" s="802"/>
      <c r="H356" s="130"/>
    </row>
    <row r="357" spans="2:8">
      <c r="B357" s="85">
        <v>40764</v>
      </c>
      <c r="C357" s="186">
        <v>1.1032819824555671</v>
      </c>
      <c r="E357" s="802"/>
      <c r="F357" s="802"/>
      <c r="G357" s="802"/>
      <c r="H357" s="130"/>
    </row>
    <row r="358" spans="2:8">
      <c r="B358" s="85">
        <v>40765</v>
      </c>
      <c r="C358" s="186">
        <v>1.0916853959743156</v>
      </c>
      <c r="E358" s="802"/>
      <c r="F358" s="802"/>
      <c r="G358" s="802"/>
      <c r="H358" s="130"/>
    </row>
    <row r="359" spans="2:8">
      <c r="B359" s="85">
        <v>40766</v>
      </c>
      <c r="C359" s="186">
        <v>1.4415613979816446</v>
      </c>
      <c r="E359" s="802"/>
      <c r="F359" s="802"/>
      <c r="G359" s="802"/>
      <c r="H359" s="130"/>
    </row>
    <row r="360" spans="2:8">
      <c r="B360" s="85">
        <v>40767</v>
      </c>
      <c r="C360" s="186">
        <v>1.5865513071239619</v>
      </c>
      <c r="E360" s="802"/>
      <c r="F360" s="802"/>
      <c r="G360" s="802"/>
      <c r="H360" s="130"/>
    </row>
    <row r="361" spans="2:8">
      <c r="B361" s="85">
        <v>40770</v>
      </c>
      <c r="C361" s="186">
        <v>1.3525889368984818</v>
      </c>
      <c r="E361" s="802"/>
      <c r="F361" s="802"/>
      <c r="G361" s="802"/>
      <c r="H361" s="130"/>
    </row>
    <row r="362" spans="2:8">
      <c r="B362" s="85">
        <v>40771</v>
      </c>
      <c r="C362" s="186">
        <v>1.3258729606892907</v>
      </c>
      <c r="E362" s="802"/>
      <c r="F362" s="802"/>
      <c r="G362" s="802"/>
      <c r="H362" s="130"/>
    </row>
    <row r="363" spans="2:8">
      <c r="B363" s="85">
        <v>40772</v>
      </c>
      <c r="C363" s="186">
        <v>1.2634279953013183</v>
      </c>
      <c r="E363" s="802"/>
      <c r="F363" s="802"/>
      <c r="G363" s="802"/>
      <c r="H363" s="130"/>
    </row>
    <row r="364" spans="2:8">
      <c r="B364" s="85">
        <v>40773</v>
      </c>
      <c r="C364" s="186">
        <v>1.2666876392434494</v>
      </c>
      <c r="E364" s="802"/>
      <c r="F364" s="802"/>
      <c r="G364" s="802"/>
      <c r="H364" s="130"/>
    </row>
    <row r="365" spans="2:8">
      <c r="B365" s="85">
        <v>40774</v>
      </c>
      <c r="C365" s="186">
        <v>1.3369395657085033</v>
      </c>
      <c r="E365" s="802"/>
      <c r="F365" s="802"/>
      <c r="G365" s="802"/>
      <c r="H365" s="130"/>
    </row>
    <row r="366" spans="2:8">
      <c r="B366" s="85">
        <v>40777</v>
      </c>
      <c r="C366" s="186">
        <v>1.3231425515220248</v>
      </c>
      <c r="E366" s="802"/>
      <c r="F366" s="802"/>
      <c r="G366" s="802"/>
      <c r="H366" s="130"/>
    </row>
    <row r="367" spans="2:8">
      <c r="B367" s="85">
        <v>40778</v>
      </c>
      <c r="C367" s="186">
        <v>1.2008215261987503</v>
      </c>
      <c r="E367" s="802"/>
      <c r="F367" s="802"/>
      <c r="G367" s="802"/>
      <c r="H367" s="130"/>
    </row>
    <row r="368" spans="2:8">
      <c r="B368" s="85">
        <v>40779</v>
      </c>
      <c r="C368" s="186">
        <v>1.1290335558999063</v>
      </c>
      <c r="E368" s="802"/>
      <c r="F368" s="802"/>
      <c r="G368" s="802"/>
      <c r="H368" s="130"/>
    </row>
    <row r="369" spans="2:8">
      <c r="B369" s="85">
        <v>40780</v>
      </c>
      <c r="C369" s="186">
        <v>1.1243820312945303</v>
      </c>
      <c r="E369" s="802"/>
      <c r="F369" s="802"/>
      <c r="G369" s="802"/>
      <c r="H369" s="130"/>
    </row>
    <row r="370" spans="2:8">
      <c r="B370" s="85">
        <v>40781</v>
      </c>
      <c r="C370" s="186">
        <v>1.1306114438665071</v>
      </c>
      <c r="E370" s="802"/>
      <c r="F370" s="802"/>
      <c r="G370" s="802"/>
      <c r="H370" s="130"/>
    </row>
    <row r="371" spans="2:8">
      <c r="B371" s="85">
        <v>40785</v>
      </c>
      <c r="C371" s="186">
        <v>1.0905461538554952</v>
      </c>
      <c r="E371" s="802"/>
      <c r="F371" s="802"/>
      <c r="G371" s="802"/>
      <c r="H371" s="130"/>
    </row>
    <row r="372" spans="2:8">
      <c r="B372" s="85">
        <v>40786</v>
      </c>
      <c r="C372" s="186">
        <v>1.0851334383042159</v>
      </c>
      <c r="E372" s="802"/>
      <c r="F372" s="802"/>
      <c r="G372" s="802"/>
      <c r="H372" s="130"/>
    </row>
    <row r="373" spans="2:8">
      <c r="B373" s="85">
        <v>40787</v>
      </c>
      <c r="C373" s="186">
        <v>1.0624326667114188</v>
      </c>
      <c r="E373" s="802"/>
      <c r="F373" s="802"/>
      <c r="G373" s="802"/>
      <c r="H373" s="130"/>
    </row>
    <row r="374" spans="2:8">
      <c r="B374" s="85">
        <v>40788</v>
      </c>
      <c r="C374" s="186">
        <v>1.1306799450861416</v>
      </c>
      <c r="E374" s="802"/>
      <c r="F374" s="802"/>
      <c r="G374" s="802"/>
      <c r="H374" s="130"/>
    </row>
    <row r="375" spans="2:8">
      <c r="B375" s="85">
        <v>40791</v>
      </c>
      <c r="C375" s="186">
        <v>1.1525414629775672</v>
      </c>
      <c r="E375" s="802"/>
      <c r="F375" s="802"/>
      <c r="G375" s="802"/>
      <c r="H375" s="130"/>
    </row>
    <row r="376" spans="2:8">
      <c r="B376" s="85">
        <v>40792</v>
      </c>
      <c r="C376" s="186">
        <v>1.1697553774777978</v>
      </c>
      <c r="E376" s="802"/>
      <c r="F376" s="802"/>
      <c r="G376" s="802"/>
      <c r="H376" s="130"/>
    </row>
    <row r="377" spans="2:8">
      <c r="B377" s="85">
        <v>40793</v>
      </c>
      <c r="C377" s="186">
        <v>1.1624640280205725</v>
      </c>
      <c r="E377" s="802"/>
      <c r="F377" s="802"/>
      <c r="G377" s="802"/>
      <c r="H377" s="130"/>
    </row>
    <row r="378" spans="2:8">
      <c r="B378" s="85">
        <v>40794</v>
      </c>
      <c r="C378" s="186">
        <v>1.237134760383122</v>
      </c>
      <c r="E378" s="802"/>
      <c r="F378" s="802"/>
      <c r="G378" s="802"/>
      <c r="H378" s="130"/>
    </row>
    <row r="379" spans="2:8">
      <c r="B379" s="85">
        <v>40795</v>
      </c>
      <c r="C379" s="186">
        <v>1.2963727565650109</v>
      </c>
      <c r="E379" s="802"/>
      <c r="F379" s="802"/>
      <c r="G379" s="802"/>
      <c r="H379" s="130"/>
    </row>
    <row r="380" spans="2:8">
      <c r="B380" s="85">
        <v>40798</v>
      </c>
      <c r="C380" s="186">
        <v>1.3695309903350021</v>
      </c>
      <c r="E380" s="802"/>
      <c r="F380" s="802"/>
      <c r="G380" s="802"/>
      <c r="H380" s="130"/>
    </row>
    <row r="381" spans="2:8">
      <c r="B381" s="85">
        <v>40799</v>
      </c>
      <c r="C381" s="186">
        <v>1.3731993561460771</v>
      </c>
      <c r="E381" s="802"/>
      <c r="F381" s="802"/>
      <c r="G381" s="802"/>
      <c r="H381" s="130"/>
    </row>
    <row r="382" spans="2:8">
      <c r="B382" s="85">
        <v>40800</v>
      </c>
      <c r="C382" s="186">
        <v>1.3115566202508853</v>
      </c>
      <c r="E382" s="802"/>
      <c r="F382" s="802"/>
      <c r="G382" s="802"/>
      <c r="H382" s="130"/>
    </row>
    <row r="383" spans="2:8">
      <c r="B383" s="85">
        <v>40801</v>
      </c>
      <c r="C383" s="186">
        <v>1.4080385815941421</v>
      </c>
      <c r="E383" s="802"/>
      <c r="F383" s="802"/>
      <c r="G383" s="802"/>
      <c r="H383" s="130"/>
    </row>
    <row r="384" spans="2:8">
      <c r="B384" s="85">
        <v>40802</v>
      </c>
      <c r="C384" s="186">
        <v>1.3880840140685278</v>
      </c>
      <c r="E384" s="802"/>
      <c r="F384" s="802"/>
      <c r="G384" s="802"/>
      <c r="H384" s="130"/>
    </row>
    <row r="385" spans="2:8">
      <c r="B385" s="85">
        <v>40805</v>
      </c>
      <c r="C385" s="186">
        <v>1.4084059206313766</v>
      </c>
      <c r="E385" s="802"/>
      <c r="F385" s="802"/>
      <c r="G385" s="802"/>
      <c r="H385" s="130"/>
    </row>
    <row r="386" spans="2:8">
      <c r="B386" s="85">
        <v>40806</v>
      </c>
      <c r="C386" s="186">
        <v>1.4397191774841667</v>
      </c>
      <c r="E386" s="802"/>
      <c r="F386" s="802"/>
      <c r="G386" s="802"/>
      <c r="H386" s="130"/>
    </row>
    <row r="387" spans="2:8">
      <c r="B387" s="85">
        <v>40807</v>
      </c>
      <c r="C387" s="186">
        <v>1.4197958966105442</v>
      </c>
      <c r="E387" s="802"/>
      <c r="F387" s="802"/>
      <c r="G387" s="802"/>
      <c r="H387" s="130"/>
    </row>
    <row r="388" spans="2:8">
      <c r="B388" s="85">
        <v>40808</v>
      </c>
      <c r="C388" s="186">
        <v>1.4595007953997592</v>
      </c>
      <c r="E388" s="802"/>
      <c r="F388" s="802"/>
      <c r="G388" s="802"/>
      <c r="H388" s="130"/>
    </row>
    <row r="389" spans="2:8">
      <c r="B389" s="85">
        <v>40809</v>
      </c>
      <c r="C389" s="186">
        <v>1.4006180279711282</v>
      </c>
      <c r="E389" s="802"/>
      <c r="F389" s="802"/>
      <c r="G389" s="802"/>
      <c r="H389" s="130"/>
    </row>
    <row r="390" spans="2:8">
      <c r="B390" s="85">
        <v>40812</v>
      </c>
      <c r="C390" s="186">
        <v>1.721692162102654</v>
      </c>
      <c r="E390" s="802"/>
      <c r="F390" s="802"/>
      <c r="G390" s="802"/>
      <c r="H390" s="130"/>
    </row>
    <row r="391" spans="2:8">
      <c r="B391" s="85">
        <v>40813</v>
      </c>
      <c r="C391" s="186">
        <v>1.6707498971990922</v>
      </c>
      <c r="E391" s="802"/>
      <c r="F391" s="802"/>
      <c r="G391" s="802"/>
      <c r="H391" s="130"/>
    </row>
    <row r="392" spans="2:8">
      <c r="B392" s="85">
        <v>40814</v>
      </c>
      <c r="C392" s="186">
        <v>1.6326636685117903</v>
      </c>
      <c r="E392" s="802"/>
      <c r="F392" s="802"/>
      <c r="G392" s="802"/>
      <c r="H392" s="130"/>
    </row>
    <row r="393" spans="2:8">
      <c r="B393" s="85">
        <v>40815</v>
      </c>
      <c r="C393" s="186">
        <v>1.6603440356231145</v>
      </c>
      <c r="E393" s="802"/>
      <c r="F393" s="802"/>
      <c r="G393" s="802"/>
      <c r="H393" s="130"/>
    </row>
    <row r="394" spans="2:8">
      <c r="B394" s="85">
        <v>40816</v>
      </c>
      <c r="C394" s="186">
        <v>1.7531601127999221</v>
      </c>
      <c r="E394" s="802"/>
      <c r="F394" s="802"/>
      <c r="G394" s="802"/>
      <c r="H394" s="130"/>
    </row>
    <row r="395" spans="2:8">
      <c r="B395" s="85">
        <v>40819</v>
      </c>
      <c r="C395" s="186">
        <v>1.8436602306510639</v>
      </c>
      <c r="E395" s="802"/>
      <c r="F395" s="802"/>
      <c r="G395" s="802"/>
      <c r="H395" s="130"/>
    </row>
    <row r="396" spans="2:8">
      <c r="B396" s="85">
        <v>40820</v>
      </c>
      <c r="C396" s="186">
        <v>1.7899280484587643</v>
      </c>
      <c r="E396" s="802"/>
      <c r="F396" s="802"/>
      <c r="G396" s="802"/>
      <c r="H396" s="130"/>
    </row>
    <row r="397" spans="2:8">
      <c r="B397" s="85">
        <v>40821</v>
      </c>
      <c r="C397" s="186">
        <v>1.8231760674284061</v>
      </c>
      <c r="E397" s="802"/>
      <c r="F397" s="802"/>
      <c r="G397" s="802"/>
      <c r="H397" s="130"/>
    </row>
    <row r="398" spans="2:8">
      <c r="B398" s="85">
        <v>40822</v>
      </c>
      <c r="C398" s="186">
        <v>2.1060251463953299</v>
      </c>
      <c r="E398" s="802"/>
      <c r="F398" s="802"/>
      <c r="G398" s="802"/>
      <c r="H398" s="130"/>
    </row>
    <row r="399" spans="2:8">
      <c r="B399" s="85">
        <v>40823</v>
      </c>
      <c r="C399" s="186">
        <v>2.1408921765634039</v>
      </c>
      <c r="E399" s="802"/>
      <c r="F399" s="802"/>
      <c r="G399" s="802"/>
      <c r="H399" s="130"/>
    </row>
    <row r="400" spans="2:8">
      <c r="B400" s="85">
        <v>40826</v>
      </c>
      <c r="C400" s="186">
        <v>2.0154681537420216</v>
      </c>
      <c r="E400" s="802"/>
      <c r="F400" s="802"/>
      <c r="G400" s="802"/>
      <c r="H400" s="130"/>
    </row>
    <row r="401" spans="2:8">
      <c r="B401" s="85">
        <v>40827</v>
      </c>
      <c r="C401" s="186">
        <v>2.0823454514633553</v>
      </c>
      <c r="E401" s="802"/>
      <c r="F401" s="802"/>
      <c r="G401" s="802"/>
      <c r="H401" s="130"/>
    </row>
    <row r="402" spans="2:8">
      <c r="B402" s="85">
        <v>40828</v>
      </c>
      <c r="C402" s="186">
        <v>1.9348893848555346</v>
      </c>
      <c r="E402" s="802"/>
      <c r="F402" s="802"/>
      <c r="G402" s="802"/>
      <c r="H402" s="130"/>
    </row>
    <row r="403" spans="2:8">
      <c r="B403" s="85">
        <v>40829</v>
      </c>
      <c r="C403" s="186">
        <v>1.8925261770782562</v>
      </c>
      <c r="E403" s="802"/>
      <c r="F403" s="802"/>
      <c r="G403" s="802"/>
      <c r="H403" s="130"/>
    </row>
    <row r="404" spans="2:8">
      <c r="B404" s="85">
        <v>40830</v>
      </c>
      <c r="C404" s="186">
        <v>1.9330075324787499</v>
      </c>
      <c r="E404" s="802"/>
      <c r="F404" s="802"/>
      <c r="G404" s="802"/>
      <c r="H404" s="130"/>
    </row>
    <row r="405" spans="2:8">
      <c r="B405" s="85">
        <v>40833</v>
      </c>
      <c r="C405" s="186">
        <v>1.8311419421213273</v>
      </c>
      <c r="E405" s="802"/>
      <c r="F405" s="802"/>
      <c r="G405" s="802"/>
      <c r="H405" s="130"/>
    </row>
    <row r="406" spans="2:8">
      <c r="B406" s="85">
        <v>40834</v>
      </c>
      <c r="C406" s="186">
        <v>1.9386446823316978</v>
      </c>
      <c r="E406" s="802"/>
      <c r="F406" s="802"/>
      <c r="G406" s="802"/>
      <c r="H406" s="130"/>
    </row>
    <row r="407" spans="2:8">
      <c r="B407" s="85">
        <v>40835</v>
      </c>
      <c r="C407" s="186">
        <v>1.9412398493613323</v>
      </c>
      <c r="E407" s="802"/>
      <c r="F407" s="802"/>
      <c r="G407" s="802"/>
      <c r="H407" s="130"/>
    </row>
    <row r="408" spans="2:8">
      <c r="B408" s="85">
        <v>40836</v>
      </c>
      <c r="C408" s="186">
        <v>1.9102616025011923</v>
      </c>
      <c r="E408" s="802"/>
      <c r="F408" s="802"/>
      <c r="G408" s="802"/>
      <c r="H408" s="130"/>
    </row>
    <row r="409" spans="2:8">
      <c r="B409" s="85">
        <v>40837</v>
      </c>
      <c r="C409" s="186">
        <v>1.9501144983396332</v>
      </c>
      <c r="E409" s="802"/>
      <c r="F409" s="802"/>
      <c r="G409" s="802"/>
      <c r="H409" s="130"/>
    </row>
    <row r="410" spans="2:8">
      <c r="B410" s="85">
        <v>40840</v>
      </c>
      <c r="C410" s="186">
        <v>1.8931386586055412</v>
      </c>
      <c r="E410" s="802"/>
      <c r="F410" s="802"/>
      <c r="G410" s="802"/>
      <c r="H410" s="130"/>
    </row>
    <row r="411" spans="2:8">
      <c r="B411" s="85">
        <v>40841</v>
      </c>
      <c r="C411" s="186">
        <v>1.8933071152508592</v>
      </c>
      <c r="E411" s="802"/>
      <c r="F411" s="802"/>
      <c r="G411" s="802"/>
      <c r="H411" s="130"/>
    </row>
    <row r="412" spans="2:8">
      <c r="B412" s="85">
        <v>40842</v>
      </c>
      <c r="C412" s="186">
        <v>1.8473238026574865</v>
      </c>
      <c r="E412" s="802"/>
      <c r="F412" s="802"/>
      <c r="G412" s="802"/>
      <c r="H412" s="130"/>
    </row>
    <row r="413" spans="2:8">
      <c r="B413" s="85">
        <v>40843</v>
      </c>
      <c r="C413" s="186">
        <v>1.7913401765826849</v>
      </c>
      <c r="E413" s="802"/>
      <c r="F413" s="802"/>
      <c r="G413" s="802"/>
      <c r="H413" s="130"/>
    </row>
    <row r="414" spans="2:8">
      <c r="B414" s="85">
        <v>40844</v>
      </c>
      <c r="C414" s="186">
        <v>1.7146602609892416</v>
      </c>
      <c r="E414" s="802"/>
      <c r="F414" s="802"/>
      <c r="G414" s="802"/>
      <c r="H414" s="130"/>
    </row>
    <row r="415" spans="2:8">
      <c r="B415" s="85">
        <v>40847</v>
      </c>
      <c r="C415" s="186">
        <v>1.755019124305063</v>
      </c>
      <c r="E415" s="802"/>
      <c r="F415" s="802"/>
      <c r="G415" s="802"/>
      <c r="H415" s="130"/>
    </row>
    <row r="416" spans="2:8">
      <c r="B416" s="85">
        <v>40848</v>
      </c>
      <c r="C416" s="186">
        <v>1.8602498412220969</v>
      </c>
      <c r="E416" s="802"/>
      <c r="F416" s="802"/>
      <c r="G416" s="802"/>
      <c r="H416" s="130"/>
    </row>
    <row r="417" spans="2:8">
      <c r="B417" s="85">
        <v>40849</v>
      </c>
      <c r="C417" s="186">
        <v>1.835079928847172</v>
      </c>
      <c r="E417" s="802"/>
      <c r="F417" s="802"/>
      <c r="G417" s="802"/>
      <c r="H417" s="130"/>
    </row>
    <row r="418" spans="2:8">
      <c r="B418" s="85">
        <v>40850</v>
      </c>
      <c r="C418" s="186">
        <v>1.8398692851888723</v>
      </c>
      <c r="E418" s="802"/>
      <c r="F418" s="802"/>
      <c r="G418" s="802"/>
      <c r="H418" s="130"/>
    </row>
    <row r="419" spans="2:8">
      <c r="B419" s="85">
        <v>40851</v>
      </c>
      <c r="C419" s="186">
        <v>1.8624285399907237</v>
      </c>
      <c r="E419" s="802"/>
      <c r="F419" s="802"/>
      <c r="G419" s="802"/>
      <c r="H419" s="130"/>
    </row>
    <row r="420" spans="2:8">
      <c r="B420" s="85">
        <v>40854</v>
      </c>
      <c r="C420" s="186">
        <v>1.8415807741851444</v>
      </c>
      <c r="E420" s="802"/>
      <c r="F420" s="802"/>
      <c r="G420" s="802"/>
      <c r="H420" s="130"/>
    </row>
    <row r="421" spans="2:8">
      <c r="B421" s="85">
        <v>40855</v>
      </c>
      <c r="C421" s="186">
        <v>1.8175195108678572</v>
      </c>
      <c r="E421" s="802"/>
      <c r="F421" s="802"/>
      <c r="G421" s="802"/>
      <c r="H421" s="130"/>
    </row>
    <row r="422" spans="2:8">
      <c r="B422" s="85">
        <v>40856</v>
      </c>
      <c r="C422" s="186">
        <v>1.8126884725575989</v>
      </c>
      <c r="E422" s="802"/>
      <c r="F422" s="802"/>
      <c r="G422" s="802"/>
      <c r="H422" s="130"/>
    </row>
    <row r="423" spans="2:8">
      <c r="B423" s="85">
        <v>40857</v>
      </c>
      <c r="C423" s="186">
        <v>1.8689851266122304</v>
      </c>
      <c r="E423" s="802"/>
      <c r="F423" s="802"/>
      <c r="G423" s="802"/>
      <c r="H423" s="130"/>
    </row>
    <row r="424" spans="2:8">
      <c r="B424" s="85">
        <v>40858</v>
      </c>
      <c r="C424" s="186">
        <v>1.825804462226543</v>
      </c>
      <c r="E424" s="802"/>
      <c r="F424" s="802"/>
      <c r="G424" s="802"/>
      <c r="H424" s="130"/>
    </row>
    <row r="425" spans="2:8">
      <c r="B425" s="85">
        <v>40861</v>
      </c>
      <c r="C425" s="186">
        <v>1.8930717657808516</v>
      </c>
      <c r="E425" s="802"/>
      <c r="F425" s="802"/>
      <c r="G425" s="802"/>
      <c r="H425" s="130"/>
    </row>
    <row r="426" spans="2:8">
      <c r="B426" s="85">
        <v>40862</v>
      </c>
      <c r="C426" s="186">
        <v>1.9027919925959047</v>
      </c>
      <c r="E426" s="802"/>
      <c r="F426" s="802"/>
      <c r="G426" s="802"/>
      <c r="H426" s="130"/>
    </row>
    <row r="427" spans="2:8">
      <c r="B427" s="85">
        <v>40863</v>
      </c>
      <c r="C427" s="186">
        <v>1.8423975858965398</v>
      </c>
      <c r="E427" s="802"/>
      <c r="F427" s="802"/>
      <c r="G427" s="802"/>
      <c r="H427" s="130"/>
    </row>
    <row r="428" spans="2:8">
      <c r="B428" s="85">
        <v>40864</v>
      </c>
      <c r="C428" s="186">
        <v>1.7415744453077555</v>
      </c>
      <c r="E428" s="802"/>
      <c r="F428" s="802"/>
      <c r="G428" s="802"/>
      <c r="H428" s="130"/>
    </row>
    <row r="429" spans="2:8">
      <c r="B429" s="85">
        <v>40865</v>
      </c>
      <c r="C429" s="186">
        <v>1.849918984143013</v>
      </c>
      <c r="E429" s="802"/>
      <c r="F429" s="802"/>
      <c r="G429" s="802"/>
      <c r="H429" s="130"/>
    </row>
    <row r="430" spans="2:8">
      <c r="B430" s="85">
        <v>40868</v>
      </c>
      <c r="C430" s="186">
        <v>1.6825886104488599</v>
      </c>
      <c r="E430" s="802"/>
      <c r="F430" s="802"/>
      <c r="G430" s="802"/>
      <c r="H430" s="130"/>
    </row>
    <row r="431" spans="2:8">
      <c r="B431" s="85">
        <v>40869</v>
      </c>
      <c r="C431" s="186">
        <v>1.6470718637676112</v>
      </c>
      <c r="E431" s="802"/>
      <c r="F431" s="802"/>
      <c r="G431" s="802"/>
      <c r="H431" s="130"/>
    </row>
    <row r="432" spans="2:8">
      <c r="B432" s="85">
        <v>40870</v>
      </c>
      <c r="C432" s="186">
        <v>1.6564670417013683</v>
      </c>
      <c r="E432" s="802"/>
      <c r="F432" s="802"/>
      <c r="G432" s="802"/>
      <c r="H432" s="130"/>
    </row>
    <row r="433" spans="2:8">
      <c r="B433" s="85">
        <v>40871</v>
      </c>
      <c r="C433" s="186">
        <v>1.8420298600260714</v>
      </c>
      <c r="E433" s="802"/>
      <c r="F433" s="802"/>
      <c r="G433" s="802"/>
      <c r="H433" s="130"/>
    </row>
    <row r="434" spans="2:8">
      <c r="B434" s="85">
        <v>40872</v>
      </c>
      <c r="C434" s="186">
        <v>1.9371719783102184</v>
      </c>
      <c r="E434" s="802"/>
      <c r="F434" s="802"/>
      <c r="G434" s="802"/>
      <c r="H434" s="130"/>
    </row>
    <row r="435" spans="2:8">
      <c r="B435" s="85">
        <v>40875</v>
      </c>
      <c r="C435" s="186">
        <v>1.955723256465431</v>
      </c>
      <c r="E435" s="802"/>
      <c r="F435" s="802"/>
      <c r="G435" s="802"/>
      <c r="H435" s="130"/>
    </row>
    <row r="436" spans="2:8">
      <c r="B436" s="85">
        <v>40876</v>
      </c>
      <c r="C436" s="186">
        <v>2.0407703241707078</v>
      </c>
      <c r="E436" s="802"/>
      <c r="F436" s="802"/>
      <c r="G436" s="802"/>
      <c r="H436" s="130"/>
    </row>
    <row r="437" spans="2:8">
      <c r="B437" s="85">
        <v>40877</v>
      </c>
      <c r="C437" s="186">
        <v>2.0422098912395108</v>
      </c>
      <c r="E437" s="802"/>
      <c r="F437" s="802"/>
      <c r="G437" s="802"/>
      <c r="H437" s="130"/>
    </row>
    <row r="438" spans="2:8">
      <c r="B438" s="85">
        <v>40878</v>
      </c>
      <c r="C438" s="186">
        <v>1.9388391198049275</v>
      </c>
      <c r="E438" s="802"/>
      <c r="F438" s="802"/>
      <c r="G438" s="802"/>
      <c r="H438" s="130"/>
    </row>
    <row r="439" spans="2:8">
      <c r="B439" s="85">
        <v>40879</v>
      </c>
      <c r="C439" s="186">
        <v>1.8137711927780602</v>
      </c>
      <c r="E439" s="802"/>
      <c r="F439" s="802"/>
      <c r="G439" s="802"/>
      <c r="H439" s="130"/>
    </row>
    <row r="440" spans="2:8">
      <c r="B440" s="85">
        <v>40882</v>
      </c>
      <c r="C440" s="186">
        <v>1.9751752217532714</v>
      </c>
      <c r="E440" s="802"/>
      <c r="F440" s="802"/>
      <c r="G440" s="802"/>
      <c r="H440" s="130"/>
    </row>
    <row r="441" spans="2:8">
      <c r="B441" s="85">
        <v>40883</v>
      </c>
      <c r="C441" s="186">
        <v>1.9822043242540328</v>
      </c>
      <c r="E441" s="802"/>
      <c r="F441" s="802"/>
      <c r="G441" s="802"/>
      <c r="H441" s="130"/>
    </row>
    <row r="442" spans="2:8">
      <c r="B442" s="85">
        <v>40884</v>
      </c>
      <c r="C442" s="186">
        <v>1.9736493266227746</v>
      </c>
      <c r="E442" s="802"/>
      <c r="F442" s="802"/>
      <c r="G442" s="802"/>
      <c r="H442" s="130"/>
    </row>
    <row r="443" spans="2:8">
      <c r="B443" s="85">
        <v>40885</v>
      </c>
      <c r="C443" s="186">
        <v>1.9750781757334188</v>
      </c>
      <c r="E443" s="802"/>
      <c r="F443" s="802"/>
      <c r="G443" s="802"/>
      <c r="H443" s="130"/>
    </row>
    <row r="444" spans="2:8">
      <c r="B444" s="85">
        <v>40886</v>
      </c>
      <c r="C444" s="186">
        <v>2.0145478636237626</v>
      </c>
      <c r="E444" s="802"/>
      <c r="F444" s="802"/>
      <c r="G444" s="802"/>
      <c r="H444" s="130"/>
    </row>
    <row r="445" spans="2:8">
      <c r="B445" s="85">
        <v>40889</v>
      </c>
      <c r="C445" s="186">
        <v>2.0421003182028201</v>
      </c>
      <c r="E445" s="802"/>
      <c r="F445" s="802"/>
      <c r="G445" s="802"/>
      <c r="H445" s="130"/>
    </row>
    <row r="446" spans="2:8">
      <c r="B446" s="85">
        <v>40890</v>
      </c>
      <c r="C446" s="186">
        <v>2.0629130947099781</v>
      </c>
      <c r="E446" s="802"/>
      <c r="F446" s="802"/>
      <c r="G446" s="802"/>
      <c r="H446" s="130"/>
    </row>
    <row r="447" spans="2:8">
      <c r="B447" s="85">
        <v>40891</v>
      </c>
      <c r="C447" s="186">
        <v>2.0834716971963276</v>
      </c>
      <c r="E447" s="802"/>
      <c r="F447" s="802"/>
      <c r="G447" s="802"/>
      <c r="H447" s="130"/>
    </row>
    <row r="448" spans="2:8">
      <c r="B448" s="85">
        <v>40892</v>
      </c>
      <c r="C448" s="186">
        <v>2.1301320666625303</v>
      </c>
      <c r="E448" s="802"/>
      <c r="F448" s="802"/>
      <c r="G448" s="802"/>
      <c r="H448" s="130"/>
    </row>
    <row r="449" spans="2:8">
      <c r="B449" s="85">
        <v>40893</v>
      </c>
      <c r="C449" s="186">
        <v>2.136820859454029</v>
      </c>
      <c r="E449" s="802"/>
      <c r="F449" s="802"/>
      <c r="G449" s="802"/>
      <c r="H449" s="130"/>
    </row>
    <row r="450" spans="2:8">
      <c r="B450" s="85">
        <v>40896</v>
      </c>
      <c r="C450" s="186">
        <v>2.1427664530464776</v>
      </c>
      <c r="E450" s="802"/>
      <c r="F450" s="802"/>
      <c r="G450" s="802"/>
      <c r="H450" s="130"/>
    </row>
    <row r="451" spans="2:8">
      <c r="B451" s="85">
        <v>40897</v>
      </c>
      <c r="C451" s="186">
        <v>2.1247133347629847</v>
      </c>
      <c r="E451" s="802"/>
      <c r="F451" s="802"/>
      <c r="G451" s="802"/>
      <c r="H451" s="130"/>
    </row>
    <row r="452" spans="2:8">
      <c r="B452" s="85">
        <v>40898</v>
      </c>
      <c r="C452" s="186">
        <v>2.1127765398036029</v>
      </c>
      <c r="E452" s="802"/>
      <c r="F452" s="802"/>
      <c r="G452" s="802"/>
      <c r="H452" s="130"/>
    </row>
    <row r="453" spans="2:8">
      <c r="B453" s="85">
        <v>40899</v>
      </c>
      <c r="C453" s="186">
        <v>2.165624098887573</v>
      </c>
      <c r="E453" s="802"/>
      <c r="F453" s="802"/>
      <c r="G453" s="802"/>
      <c r="H453" s="130"/>
    </row>
    <row r="454" spans="2:8">
      <c r="B454" s="85">
        <v>40900</v>
      </c>
      <c r="C454" s="186">
        <v>1.9460369948407426</v>
      </c>
      <c r="E454" s="802"/>
      <c r="F454" s="802"/>
      <c r="G454" s="802"/>
      <c r="H454" s="130"/>
    </row>
    <row r="455" spans="2:8">
      <c r="B455" s="85">
        <v>40905</v>
      </c>
      <c r="C455" s="186">
        <v>1.9863919448412819</v>
      </c>
      <c r="E455" s="802"/>
      <c r="F455" s="802"/>
      <c r="G455" s="802"/>
      <c r="H455" s="130"/>
    </row>
    <row r="456" spans="2:8">
      <c r="B456" s="85">
        <v>40906</v>
      </c>
      <c r="C456" s="186">
        <v>1.9762640645132001</v>
      </c>
      <c r="E456" s="802"/>
      <c r="F456" s="802"/>
      <c r="G456" s="802"/>
      <c r="H456" s="130"/>
    </row>
    <row r="457" spans="2:8">
      <c r="B457" s="85">
        <v>40907</v>
      </c>
      <c r="C457" s="186">
        <v>1.9903602765767503</v>
      </c>
      <c r="E457" s="802"/>
      <c r="F457" s="802"/>
      <c r="G457" s="802"/>
      <c r="H457" s="130"/>
    </row>
    <row r="458" spans="2:8">
      <c r="B458" s="85">
        <v>40911</v>
      </c>
      <c r="C458" s="186">
        <v>1.9931706995241307</v>
      </c>
      <c r="E458" s="802"/>
      <c r="F458" s="802"/>
      <c r="G458" s="802"/>
      <c r="H458" s="130"/>
    </row>
    <row r="459" spans="2:8">
      <c r="B459" s="85">
        <v>40912</v>
      </c>
      <c r="C459" s="186">
        <v>2.1356549067592732</v>
      </c>
      <c r="E459" s="802"/>
      <c r="F459" s="802"/>
      <c r="G459" s="802"/>
      <c r="H459" s="130"/>
    </row>
    <row r="460" spans="2:8">
      <c r="B460" s="85">
        <v>40913</v>
      </c>
      <c r="C460" s="186">
        <v>2.1479737186484154</v>
      </c>
      <c r="E460" s="802"/>
      <c r="F460" s="802"/>
      <c r="G460" s="802"/>
      <c r="H460" s="130"/>
    </row>
    <row r="461" spans="2:8">
      <c r="B461" s="85">
        <v>40914</v>
      </c>
      <c r="C461" s="186">
        <v>2.1727445329554738</v>
      </c>
      <c r="E461" s="802"/>
      <c r="F461" s="802"/>
      <c r="G461" s="802"/>
      <c r="H461" s="130"/>
    </row>
    <row r="462" spans="2:8">
      <c r="B462" s="85">
        <v>40917</v>
      </c>
      <c r="C462" s="186">
        <v>2.2322659531081688</v>
      </c>
      <c r="E462" s="802"/>
      <c r="F462" s="802"/>
      <c r="G462" s="802"/>
      <c r="H462" s="130"/>
    </row>
    <row r="463" spans="2:8">
      <c r="B463" s="85">
        <v>40918</v>
      </c>
      <c r="C463" s="186">
        <v>2.2289247173055906</v>
      </c>
      <c r="E463" s="802"/>
      <c r="F463" s="802"/>
      <c r="G463" s="802"/>
      <c r="H463" s="130"/>
    </row>
    <row r="464" spans="2:8">
      <c r="B464" s="85">
        <v>40919</v>
      </c>
      <c r="C464" s="186">
        <v>2.1886877954888329</v>
      </c>
      <c r="E464" s="802"/>
      <c r="F464" s="802"/>
      <c r="G464" s="802"/>
      <c r="H464" s="130"/>
    </row>
    <row r="465" spans="2:8">
      <c r="B465" s="85">
        <v>40920</v>
      </c>
      <c r="C465" s="186">
        <v>2.131867016213008</v>
      </c>
      <c r="E465" s="802"/>
      <c r="F465" s="802"/>
      <c r="G465" s="802"/>
      <c r="H465" s="130"/>
    </row>
    <row r="466" spans="2:8">
      <c r="B466" s="85">
        <v>40921</v>
      </c>
      <c r="C466" s="186">
        <v>2.0271681461038993</v>
      </c>
      <c r="E466" s="802"/>
      <c r="F466" s="802"/>
      <c r="G466" s="802"/>
      <c r="H466" s="130"/>
    </row>
    <row r="467" spans="2:8">
      <c r="B467" s="85">
        <v>40924</v>
      </c>
      <c r="C467" s="186">
        <v>2.0598693536879482</v>
      </c>
      <c r="E467" s="802"/>
      <c r="F467" s="802"/>
      <c r="G467" s="802"/>
      <c r="H467" s="130"/>
    </row>
    <row r="468" spans="2:8" s="130" customFormat="1">
      <c r="B468" s="187">
        <v>40925</v>
      </c>
      <c r="C468" s="188">
        <v>2.0575509964174903</v>
      </c>
      <c r="E468" s="803"/>
      <c r="F468" s="803"/>
      <c r="G468" s="803"/>
    </row>
    <row r="469" spans="2:8" s="130" customFormat="1">
      <c r="B469" s="187">
        <v>40926</v>
      </c>
      <c r="C469" s="188">
        <v>2.0334812953438099</v>
      </c>
      <c r="E469" s="803"/>
      <c r="F469" s="803"/>
      <c r="G469" s="803"/>
    </row>
    <row r="470" spans="2:8" s="130" customFormat="1">
      <c r="B470" s="187">
        <v>40927</v>
      </c>
      <c r="C470" s="188">
        <v>2.0574060990880882</v>
      </c>
      <c r="E470" s="803"/>
      <c r="F470" s="803"/>
      <c r="G470" s="803"/>
    </row>
    <row r="471" spans="2:8" s="130" customFormat="1">
      <c r="B471" s="187">
        <v>40928</v>
      </c>
      <c r="C471" s="188">
        <v>2.0572612017586782</v>
      </c>
      <c r="E471" s="803"/>
      <c r="F471" s="803"/>
      <c r="G471" s="803"/>
    </row>
    <row r="472" spans="2:8" s="130" customFormat="1">
      <c r="B472" s="187">
        <v>40931</v>
      </c>
      <c r="C472" s="188">
        <v>1.9393488613891363</v>
      </c>
      <c r="E472" s="803"/>
      <c r="F472" s="803"/>
      <c r="G472" s="803"/>
    </row>
    <row r="473" spans="2:8" s="130" customFormat="1">
      <c r="B473" s="187">
        <v>40932</v>
      </c>
      <c r="C473" s="188">
        <v>1.9102074329287313</v>
      </c>
      <c r="E473" s="803"/>
      <c r="F473" s="803"/>
      <c r="G473" s="803"/>
    </row>
    <row r="474" spans="2:8">
      <c r="B474" s="85">
        <v>40933</v>
      </c>
      <c r="C474" s="186">
        <v>1.9209739605838485</v>
      </c>
      <c r="E474" s="802"/>
      <c r="F474" s="802"/>
      <c r="G474" s="802"/>
      <c r="H474" s="130"/>
    </row>
    <row r="475" spans="2:8">
      <c r="B475" s="85">
        <v>40934</v>
      </c>
      <c r="C475" s="186">
        <v>1.8668685728584391</v>
      </c>
      <c r="E475" s="802"/>
      <c r="F475" s="802"/>
      <c r="G475" s="802"/>
      <c r="H475" s="130"/>
    </row>
    <row r="476" spans="2:8">
      <c r="B476" s="85">
        <v>40935</v>
      </c>
      <c r="C476" s="186">
        <v>1.8410073491335774</v>
      </c>
      <c r="E476" s="802"/>
      <c r="F476" s="802"/>
      <c r="G476" s="802"/>
      <c r="H476" s="130"/>
    </row>
    <row r="477" spans="2:8">
      <c r="B477" s="85">
        <v>40938</v>
      </c>
      <c r="C477" s="186">
        <v>1.8052926108728085</v>
      </c>
      <c r="E477" s="802"/>
      <c r="F477" s="802"/>
      <c r="G477" s="802"/>
      <c r="H477" s="130"/>
    </row>
    <row r="478" spans="2:8">
      <c r="B478" s="85">
        <v>40939</v>
      </c>
      <c r="C478" s="186">
        <v>1.8926091285962352</v>
      </c>
      <c r="E478" s="802"/>
      <c r="F478" s="802"/>
      <c r="G478" s="802"/>
      <c r="H478" s="130"/>
    </row>
    <row r="479" spans="2:8">
      <c r="B479" s="85">
        <v>40940</v>
      </c>
      <c r="C479" s="186">
        <v>1.8857078327795747</v>
      </c>
      <c r="E479" s="802"/>
      <c r="F479" s="802"/>
      <c r="G479" s="802"/>
      <c r="H479" s="130"/>
    </row>
    <row r="480" spans="2:8">
      <c r="B480" s="85">
        <v>40941</v>
      </c>
      <c r="C480" s="186">
        <v>1.8799107442935732</v>
      </c>
      <c r="E480" s="802"/>
      <c r="F480" s="802"/>
      <c r="G480" s="802"/>
      <c r="H480" s="130"/>
    </row>
    <row r="481" spans="2:8">
      <c r="B481" s="85">
        <v>40942</v>
      </c>
      <c r="C481" s="186">
        <v>1.6921621449229489</v>
      </c>
      <c r="E481" s="802"/>
      <c r="F481" s="802"/>
      <c r="G481" s="802"/>
      <c r="H481" s="130"/>
    </row>
    <row r="482" spans="2:8">
      <c r="B482" s="85">
        <v>40945</v>
      </c>
      <c r="C482" s="186">
        <v>1.6884213599076316</v>
      </c>
      <c r="E482" s="802"/>
      <c r="F482" s="802"/>
      <c r="G482" s="802"/>
      <c r="H482" s="130"/>
    </row>
    <row r="483" spans="2:8">
      <c r="B483" s="85">
        <v>40946</v>
      </c>
      <c r="C483" s="186">
        <v>1.6766515757969063</v>
      </c>
      <c r="E483" s="802"/>
      <c r="F483" s="802"/>
      <c r="G483" s="802"/>
      <c r="H483" s="130"/>
    </row>
    <row r="484" spans="2:8">
      <c r="B484" s="85">
        <v>40947</v>
      </c>
      <c r="C484" s="186">
        <v>1.6171594028522418</v>
      </c>
      <c r="E484" s="802"/>
      <c r="F484" s="802"/>
      <c r="G484" s="802"/>
      <c r="H484" s="130"/>
    </row>
    <row r="485" spans="2:8">
      <c r="B485" s="85">
        <v>40948</v>
      </c>
      <c r="C485" s="186">
        <v>1.412856388629105</v>
      </c>
      <c r="E485" s="802"/>
      <c r="F485" s="802"/>
      <c r="G485" s="802"/>
      <c r="H485" s="130"/>
    </row>
    <row r="486" spans="2:8">
      <c r="B486" s="85">
        <v>40949</v>
      </c>
      <c r="C486" s="186">
        <v>1.3905693834515369</v>
      </c>
      <c r="E486" s="802"/>
      <c r="F486" s="802"/>
      <c r="G486" s="802"/>
      <c r="H486" s="130"/>
    </row>
    <row r="487" spans="2:8">
      <c r="B487" s="85">
        <v>40952</v>
      </c>
      <c r="C487" s="186">
        <v>1.3457361124971423</v>
      </c>
      <c r="E487" s="802"/>
      <c r="F487" s="802"/>
      <c r="G487" s="802"/>
      <c r="H487" s="130"/>
    </row>
    <row r="488" spans="2:8">
      <c r="B488" s="85">
        <v>40953</v>
      </c>
      <c r="C488" s="186">
        <v>1.3017864784600635</v>
      </c>
      <c r="E488" s="802"/>
      <c r="F488" s="802"/>
      <c r="G488" s="802"/>
      <c r="H488" s="130"/>
    </row>
    <row r="489" spans="2:8">
      <c r="B489" s="85">
        <v>40954</v>
      </c>
      <c r="C489" s="186">
        <v>1.2757486609637279</v>
      </c>
      <c r="E489" s="802"/>
      <c r="F489" s="802"/>
      <c r="G489" s="802"/>
      <c r="H489" s="130"/>
    </row>
    <row r="490" spans="2:8">
      <c r="B490" s="85">
        <v>40955</v>
      </c>
      <c r="C490" s="186">
        <v>1.3484372210145414</v>
      </c>
      <c r="E490" s="802"/>
      <c r="F490" s="802"/>
      <c r="G490" s="802"/>
      <c r="H490" s="130"/>
    </row>
    <row r="491" spans="2:8">
      <c r="B491" s="85">
        <v>40956</v>
      </c>
      <c r="C491" s="186">
        <v>1.3334711288022483</v>
      </c>
      <c r="E491" s="802"/>
      <c r="F491" s="802"/>
      <c r="G491" s="802"/>
      <c r="H491" s="130"/>
    </row>
    <row r="492" spans="2:8">
      <c r="B492" s="85">
        <v>40959</v>
      </c>
      <c r="C492" s="186">
        <v>1.3297432918020728</v>
      </c>
      <c r="E492" s="802"/>
      <c r="F492" s="802"/>
      <c r="G492" s="802"/>
      <c r="H492" s="130"/>
    </row>
    <row r="493" spans="2:8">
      <c r="B493" s="85">
        <v>40960</v>
      </c>
      <c r="C493" s="186">
        <v>1.3204475702408351</v>
      </c>
      <c r="E493" s="802"/>
      <c r="F493" s="802"/>
      <c r="G493" s="802"/>
      <c r="H493" s="130"/>
    </row>
    <row r="494" spans="2:8">
      <c r="B494" s="85">
        <v>40961</v>
      </c>
      <c r="C494" s="186">
        <v>1.2653835143021293</v>
      </c>
      <c r="E494" s="802"/>
      <c r="F494" s="802"/>
      <c r="G494" s="802"/>
      <c r="H494" s="130"/>
    </row>
    <row r="495" spans="2:8">
      <c r="B495" s="85">
        <v>40962</v>
      </c>
      <c r="C495" s="186">
        <v>1.2383030440088625</v>
      </c>
      <c r="E495" s="802"/>
      <c r="F495" s="802"/>
      <c r="G495" s="802"/>
      <c r="H495" s="130"/>
    </row>
    <row r="496" spans="2:8">
      <c r="B496" s="85">
        <v>40963</v>
      </c>
      <c r="C496" s="186">
        <v>1.3856437213234831</v>
      </c>
      <c r="E496" s="802"/>
      <c r="F496" s="802"/>
      <c r="G496" s="802"/>
      <c r="H496" s="130"/>
    </row>
    <row r="497" spans="2:8">
      <c r="B497" s="85">
        <v>40966</v>
      </c>
      <c r="C497" s="186">
        <v>1.3382908384106091</v>
      </c>
      <c r="E497" s="802"/>
      <c r="F497" s="802"/>
      <c r="G497" s="802"/>
      <c r="H497" s="130"/>
    </row>
    <row r="498" spans="2:8">
      <c r="B498" s="85">
        <v>40967</v>
      </c>
      <c r="C498" s="186">
        <v>1.3123403582927229</v>
      </c>
      <c r="E498" s="802"/>
      <c r="F498" s="802"/>
      <c r="G498" s="802"/>
      <c r="H498" s="130"/>
    </row>
    <row r="499" spans="2:8">
      <c r="B499" s="85">
        <v>40968</v>
      </c>
      <c r="C499" s="186">
        <v>1.3086976418464626</v>
      </c>
      <c r="E499" s="802"/>
      <c r="F499" s="802"/>
      <c r="G499" s="802"/>
      <c r="H499" s="130"/>
    </row>
    <row r="500" spans="2:8">
      <c r="B500" s="85">
        <v>40969</v>
      </c>
      <c r="C500" s="186">
        <v>1.311688628940594</v>
      </c>
      <c r="E500" s="802"/>
      <c r="F500" s="802"/>
      <c r="G500" s="802"/>
      <c r="H500" s="130"/>
    </row>
    <row r="501" spans="2:8">
      <c r="B501" s="85">
        <v>40970</v>
      </c>
      <c r="C501" s="186">
        <v>1.3296439778595937</v>
      </c>
      <c r="E501" s="802"/>
      <c r="F501" s="802"/>
      <c r="G501" s="802"/>
      <c r="H501" s="130"/>
    </row>
    <row r="502" spans="2:8">
      <c r="B502" s="85">
        <v>40973</v>
      </c>
      <c r="C502" s="186">
        <v>1.3026451283665219</v>
      </c>
      <c r="E502" s="802"/>
      <c r="F502" s="802"/>
      <c r="G502" s="802"/>
      <c r="H502" s="130"/>
    </row>
    <row r="503" spans="2:8">
      <c r="B503" s="85">
        <v>40974</v>
      </c>
      <c r="C503" s="186">
        <v>1.439745733656574</v>
      </c>
      <c r="E503" s="802"/>
      <c r="F503" s="802"/>
      <c r="G503" s="802"/>
      <c r="H503" s="130"/>
    </row>
    <row r="504" spans="2:8">
      <c r="B504" s="85">
        <v>40975</v>
      </c>
      <c r="C504" s="186">
        <v>1.3019116401469417</v>
      </c>
      <c r="E504" s="802"/>
      <c r="F504" s="802"/>
      <c r="G504" s="802"/>
      <c r="H504" s="130"/>
    </row>
    <row r="505" spans="2:8">
      <c r="B505" s="85">
        <v>40976</v>
      </c>
      <c r="C505" s="186">
        <v>1.3019116401469417</v>
      </c>
      <c r="E505" s="802"/>
      <c r="F505" s="802"/>
      <c r="G505" s="802"/>
      <c r="H505" s="130"/>
    </row>
    <row r="506" spans="2:8">
      <c r="B506" s="85">
        <v>40977</v>
      </c>
      <c r="C506" s="186">
        <v>1.3019116401469417</v>
      </c>
      <c r="E506" s="802"/>
      <c r="F506" s="802"/>
      <c r="G506" s="802"/>
      <c r="H506" s="130"/>
    </row>
    <row r="507" spans="2:8">
      <c r="B507" s="85">
        <v>40980</v>
      </c>
      <c r="C507" s="186">
        <v>1.323514556423945</v>
      </c>
      <c r="E507" s="802"/>
      <c r="F507" s="802"/>
      <c r="G507" s="802"/>
      <c r="H507" s="130"/>
    </row>
    <row r="508" spans="2:8">
      <c r="B508" s="85">
        <v>40981</v>
      </c>
      <c r="C508" s="186">
        <v>1.4325905970823012</v>
      </c>
      <c r="E508" s="802"/>
      <c r="F508" s="802"/>
      <c r="G508" s="802"/>
      <c r="H508" s="130"/>
    </row>
    <row r="509" spans="2:8">
      <c r="B509" s="85">
        <v>40982</v>
      </c>
      <c r="C509" s="186">
        <v>1.4036185364045335</v>
      </c>
      <c r="E509" s="802"/>
      <c r="F509" s="802"/>
      <c r="G509" s="802"/>
      <c r="H509" s="130"/>
    </row>
    <row r="510" spans="2:8">
      <c r="B510" s="85">
        <v>40983</v>
      </c>
      <c r="C510" s="186">
        <v>1.4001125046015406</v>
      </c>
      <c r="E510" s="802"/>
      <c r="F510" s="802"/>
      <c r="G510" s="802"/>
      <c r="H510" s="130"/>
    </row>
    <row r="511" spans="2:8">
      <c r="B511" s="85">
        <v>40984</v>
      </c>
      <c r="C511" s="186">
        <v>1.3994112982409423</v>
      </c>
      <c r="E511" s="802"/>
      <c r="F511" s="802"/>
      <c r="G511" s="802"/>
      <c r="H511" s="130"/>
    </row>
    <row r="512" spans="2:8">
      <c r="B512" s="85">
        <v>40987</v>
      </c>
      <c r="C512" s="186">
        <v>1.3048966437986214</v>
      </c>
      <c r="E512" s="802"/>
      <c r="F512" s="802"/>
      <c r="G512" s="802"/>
      <c r="H512" s="130"/>
    </row>
    <row r="513" spans="2:8">
      <c r="B513" s="85">
        <v>40988</v>
      </c>
      <c r="C513" s="186">
        <v>1.409055544484767</v>
      </c>
      <c r="E513" s="802"/>
      <c r="F513" s="802"/>
      <c r="G513" s="802"/>
      <c r="H513" s="130"/>
    </row>
    <row r="514" spans="2:8">
      <c r="B514" s="85">
        <v>40989</v>
      </c>
      <c r="C514" s="186">
        <v>1.409055544484767</v>
      </c>
      <c r="E514" s="802"/>
      <c r="F514" s="802"/>
      <c r="G514" s="802"/>
      <c r="H514" s="130"/>
    </row>
    <row r="515" spans="2:8">
      <c r="B515" s="85">
        <v>40990</v>
      </c>
      <c r="C515" s="186">
        <v>1.3235219709802362</v>
      </c>
      <c r="E515" s="802"/>
      <c r="F515" s="802"/>
      <c r="G515" s="802"/>
      <c r="H515" s="130"/>
    </row>
    <row r="516" spans="2:8">
      <c r="B516" s="85">
        <v>40991</v>
      </c>
      <c r="C516" s="186">
        <v>1.2933270651833584</v>
      </c>
      <c r="E516" s="802"/>
      <c r="F516" s="802"/>
      <c r="G516" s="802"/>
      <c r="H516" s="130"/>
    </row>
    <row r="517" spans="2:8">
      <c r="B517" s="85">
        <v>40994</v>
      </c>
      <c r="C517" s="186">
        <v>1.3675377553166821</v>
      </c>
      <c r="E517" s="802"/>
      <c r="F517" s="802"/>
      <c r="G517" s="802"/>
      <c r="H517" s="130"/>
    </row>
    <row r="518" spans="2:8">
      <c r="B518" s="85">
        <v>40995</v>
      </c>
      <c r="C518" s="186">
        <v>1.3563324098235725</v>
      </c>
      <c r="E518" s="802"/>
      <c r="F518" s="802"/>
      <c r="G518" s="802"/>
      <c r="H518" s="130"/>
    </row>
    <row r="519" spans="2:8">
      <c r="B519" s="85">
        <v>40996</v>
      </c>
      <c r="C519" s="186">
        <v>1.3540335489359445</v>
      </c>
      <c r="E519" s="802"/>
      <c r="F519" s="802"/>
      <c r="G519" s="802"/>
      <c r="H519" s="130"/>
    </row>
    <row r="520" spans="2:8">
      <c r="B520" s="85">
        <v>40997</v>
      </c>
      <c r="C520" s="186">
        <v>1.3534588337140354</v>
      </c>
      <c r="E520" s="802"/>
      <c r="F520" s="802"/>
      <c r="G520" s="802"/>
      <c r="H520" s="130"/>
    </row>
    <row r="521" spans="2:8">
      <c r="B521" s="85">
        <v>40998</v>
      </c>
      <c r="C521" s="186">
        <v>1.4022949303050152</v>
      </c>
      <c r="E521" s="802"/>
      <c r="F521" s="802"/>
      <c r="G521" s="802"/>
      <c r="H521" s="130"/>
    </row>
    <row r="522" spans="2:8">
      <c r="B522" s="85">
        <v>41001</v>
      </c>
      <c r="C522" s="186">
        <v>1.432754469051996</v>
      </c>
      <c r="E522" s="802"/>
      <c r="F522" s="802"/>
      <c r="G522" s="802"/>
      <c r="H522" s="130"/>
    </row>
    <row r="523" spans="2:8">
      <c r="B523" s="85">
        <v>41002</v>
      </c>
      <c r="C523" s="186">
        <v>1.3054321895762251</v>
      </c>
      <c r="E523" s="802"/>
      <c r="F523" s="802"/>
      <c r="G523" s="802"/>
      <c r="H523" s="130"/>
    </row>
    <row r="524" spans="2:8">
      <c r="B524" s="85">
        <v>41003</v>
      </c>
      <c r="C524" s="186">
        <v>1.4621283112785357</v>
      </c>
      <c r="E524" s="802"/>
      <c r="F524" s="802"/>
      <c r="G524" s="802"/>
      <c r="H524" s="130"/>
    </row>
    <row r="525" spans="2:8">
      <c r="B525" s="85">
        <v>41004</v>
      </c>
      <c r="C525" s="186">
        <v>1.3401651319995862</v>
      </c>
      <c r="E525" s="802"/>
      <c r="F525" s="802"/>
      <c r="G525" s="802"/>
      <c r="H525" s="130"/>
    </row>
    <row r="526" spans="2:8">
      <c r="B526" s="85">
        <v>41009</v>
      </c>
      <c r="C526" s="186">
        <v>1.4584090184778948</v>
      </c>
      <c r="E526" s="802"/>
      <c r="F526" s="802"/>
      <c r="G526" s="802"/>
      <c r="H526" s="130"/>
    </row>
    <row r="527" spans="2:8">
      <c r="B527" s="85">
        <v>41010</v>
      </c>
      <c r="C527" s="186">
        <v>1.3761269358173007</v>
      </c>
      <c r="E527" s="802"/>
      <c r="F527" s="802"/>
      <c r="G527" s="802"/>
      <c r="H527" s="130"/>
    </row>
    <row r="528" spans="2:8">
      <c r="B528" s="85">
        <v>41011</v>
      </c>
      <c r="C528" s="186">
        <v>1.3743888998277778</v>
      </c>
      <c r="E528" s="802"/>
      <c r="F528" s="802"/>
      <c r="G528" s="802"/>
      <c r="H528" s="130"/>
    </row>
    <row r="529" spans="2:8">
      <c r="B529" s="85">
        <v>41012</v>
      </c>
      <c r="C529" s="186">
        <v>1.3643064096111539</v>
      </c>
      <c r="E529" s="802"/>
      <c r="F529" s="802"/>
      <c r="G529" s="802"/>
      <c r="H529" s="130"/>
    </row>
    <row r="530" spans="2:8">
      <c r="B530" s="85">
        <v>41015</v>
      </c>
      <c r="C530" s="186">
        <v>1.2347067928610378</v>
      </c>
      <c r="E530" s="802"/>
      <c r="F530" s="802"/>
      <c r="G530" s="802"/>
      <c r="H530" s="130"/>
    </row>
    <row r="531" spans="2:8">
      <c r="B531" s="85">
        <v>41016</v>
      </c>
      <c r="C531" s="186">
        <v>1.3542634350247047</v>
      </c>
      <c r="E531" s="802"/>
      <c r="F531" s="802"/>
      <c r="G531" s="802"/>
      <c r="H531" s="130"/>
    </row>
    <row r="532" spans="2:8">
      <c r="B532" s="85">
        <v>41017</v>
      </c>
      <c r="C532" s="186">
        <v>1.3625753315546327</v>
      </c>
      <c r="E532" s="802"/>
      <c r="F532" s="802"/>
      <c r="G532" s="802"/>
      <c r="H532" s="130"/>
    </row>
    <row r="533" spans="2:8">
      <c r="B533" s="85">
        <v>41018</v>
      </c>
      <c r="C533" s="186">
        <v>1.3816026821673186</v>
      </c>
      <c r="E533" s="802"/>
      <c r="F533" s="802"/>
      <c r="G533" s="802"/>
      <c r="H533" s="130"/>
    </row>
    <row r="534" spans="2:8">
      <c r="B534" s="85">
        <v>41019</v>
      </c>
      <c r="C534" s="186">
        <v>1.28840983937233</v>
      </c>
      <c r="E534" s="802"/>
      <c r="F534" s="802"/>
      <c r="G534" s="802"/>
      <c r="H534" s="130"/>
    </row>
    <row r="535" spans="2:8">
      <c r="B535" s="85">
        <v>41023</v>
      </c>
      <c r="C535" s="186">
        <v>1.2885469687844942</v>
      </c>
      <c r="E535" s="802"/>
      <c r="F535" s="802"/>
      <c r="G535" s="802"/>
      <c r="H535" s="130"/>
    </row>
    <row r="536" spans="2:8">
      <c r="B536" s="85">
        <v>41024</v>
      </c>
      <c r="C536" s="186">
        <v>1.3971290178406433</v>
      </c>
      <c r="E536" s="802"/>
      <c r="F536" s="802"/>
      <c r="G536" s="802"/>
      <c r="H536" s="130"/>
    </row>
    <row r="537" spans="2:8">
      <c r="B537" s="85">
        <v>41025</v>
      </c>
      <c r="C537" s="186">
        <v>1.4164217037141698</v>
      </c>
      <c r="E537" s="802"/>
      <c r="F537" s="802"/>
      <c r="G537" s="802"/>
      <c r="H537" s="130"/>
    </row>
    <row r="538" spans="2:8">
      <c r="B538" s="85">
        <v>41026</v>
      </c>
      <c r="C538" s="186">
        <v>1.3875357178533578</v>
      </c>
      <c r="E538" s="802"/>
      <c r="F538" s="802"/>
      <c r="G538" s="802"/>
      <c r="H538" s="130"/>
    </row>
    <row r="539" spans="2:8">
      <c r="B539" s="85">
        <v>41029</v>
      </c>
      <c r="C539" s="186">
        <v>1.3875357178533578</v>
      </c>
      <c r="E539" s="802"/>
      <c r="F539" s="802"/>
      <c r="G539" s="802"/>
      <c r="H539" s="130"/>
    </row>
    <row r="540" spans="2:8">
      <c r="B540" s="85">
        <v>41030</v>
      </c>
      <c r="C540" s="186">
        <v>1.3875357178533578</v>
      </c>
      <c r="E540" s="802"/>
      <c r="F540" s="802"/>
      <c r="G540" s="802"/>
      <c r="H540" s="130"/>
    </row>
    <row r="541" spans="2:8">
      <c r="B541" s="85">
        <v>41031</v>
      </c>
      <c r="C541" s="186">
        <v>1.3514012463320699</v>
      </c>
      <c r="E541" s="802"/>
      <c r="F541" s="802"/>
      <c r="G541" s="802"/>
      <c r="H541" s="130"/>
    </row>
    <row r="542" spans="2:8">
      <c r="B542" s="85">
        <v>41032</v>
      </c>
      <c r="C542" s="186">
        <v>1.4187824126861428</v>
      </c>
      <c r="E542" s="802"/>
      <c r="F542" s="802"/>
      <c r="G542" s="802"/>
      <c r="H542" s="130"/>
    </row>
    <row r="543" spans="2:8">
      <c r="B543" s="85">
        <v>41033</v>
      </c>
      <c r="C543" s="186">
        <v>1.4187824126861428</v>
      </c>
      <c r="E543" s="802"/>
      <c r="F543" s="802"/>
      <c r="G543" s="802"/>
      <c r="H543" s="130"/>
    </row>
    <row r="544" spans="2:8">
      <c r="B544" s="85">
        <v>41037</v>
      </c>
      <c r="C544" s="186">
        <v>1.312444918492051</v>
      </c>
      <c r="E544" s="802"/>
      <c r="F544" s="802"/>
      <c r="G544" s="802"/>
      <c r="H544" s="130"/>
    </row>
    <row r="545" spans="2:8">
      <c r="B545" s="85">
        <v>41038</v>
      </c>
      <c r="C545" s="186">
        <v>1.3163945364964973</v>
      </c>
      <c r="E545" s="802"/>
      <c r="F545" s="802"/>
      <c r="G545" s="802"/>
      <c r="H545" s="130"/>
    </row>
    <row r="546" spans="2:8">
      <c r="B546" s="85">
        <v>41039</v>
      </c>
      <c r="C546" s="186">
        <v>1.3962825515207569</v>
      </c>
      <c r="E546" s="802"/>
      <c r="F546" s="802"/>
      <c r="G546" s="802"/>
      <c r="H546" s="130"/>
    </row>
    <row r="547" spans="2:8">
      <c r="B547" s="85">
        <v>41040</v>
      </c>
      <c r="C547" s="186">
        <v>1.4070819274985387</v>
      </c>
      <c r="E547" s="802"/>
      <c r="F547" s="802"/>
      <c r="G547" s="802"/>
      <c r="H547" s="130"/>
    </row>
    <row r="548" spans="2:8">
      <c r="B548" s="85">
        <v>41043</v>
      </c>
      <c r="C548" s="186">
        <v>1.4302908689245264</v>
      </c>
      <c r="E548" s="802"/>
      <c r="F548" s="802"/>
      <c r="G548" s="802"/>
      <c r="H548" s="130"/>
    </row>
    <row r="549" spans="2:8">
      <c r="B549" s="85">
        <v>41044</v>
      </c>
      <c r="C549" s="186">
        <v>1.4528119598176761</v>
      </c>
      <c r="E549" s="802"/>
      <c r="F549" s="802"/>
      <c r="G549" s="802"/>
      <c r="H549" s="130"/>
    </row>
    <row r="550" spans="2:8">
      <c r="B550" s="85">
        <v>41045</v>
      </c>
      <c r="C550" s="186">
        <v>1.5304030836120921</v>
      </c>
      <c r="E550" s="802"/>
      <c r="F550" s="802"/>
      <c r="G550" s="802"/>
      <c r="H550" s="130"/>
    </row>
    <row r="551" spans="2:8">
      <c r="B551" s="85">
        <v>41046</v>
      </c>
      <c r="C551" s="186">
        <v>1.4040084724525221</v>
      </c>
      <c r="E551" s="802"/>
      <c r="F551" s="802"/>
      <c r="G551" s="802"/>
      <c r="H551" s="130"/>
    </row>
    <row r="552" spans="2:8">
      <c r="B552" s="85">
        <v>41047</v>
      </c>
      <c r="C552" s="186">
        <v>1.5785404195567283</v>
      </c>
      <c r="E552" s="802"/>
      <c r="F552" s="802"/>
      <c r="G552" s="802"/>
      <c r="H552" s="130"/>
    </row>
    <row r="553" spans="2:8">
      <c r="B553" s="85">
        <v>41050</v>
      </c>
      <c r="C553" s="186">
        <v>1.5747406341044154</v>
      </c>
      <c r="E553" s="802"/>
      <c r="F553" s="802"/>
      <c r="G553" s="802"/>
      <c r="H553" s="130"/>
    </row>
    <row r="554" spans="2:8">
      <c r="B554" s="85">
        <v>41051</v>
      </c>
      <c r="C554" s="186">
        <v>1.5117780381441555</v>
      </c>
      <c r="E554" s="802"/>
      <c r="F554" s="802"/>
      <c r="G554" s="802"/>
      <c r="H554" s="130"/>
    </row>
    <row r="555" spans="2:8">
      <c r="B555" s="85">
        <v>41052</v>
      </c>
      <c r="C555" s="186">
        <v>1.5359812816931573</v>
      </c>
      <c r="E555" s="802"/>
      <c r="F555" s="802"/>
      <c r="G555" s="802"/>
      <c r="H555" s="130"/>
    </row>
    <row r="556" spans="2:8">
      <c r="B556" s="85">
        <v>41053</v>
      </c>
      <c r="C556" s="186">
        <v>1.5490912346314345</v>
      </c>
      <c r="E556" s="802"/>
      <c r="F556" s="802"/>
      <c r="G556" s="802"/>
      <c r="H556" s="130"/>
    </row>
    <row r="557" spans="2:8">
      <c r="B557" s="85">
        <v>41054</v>
      </c>
      <c r="C557" s="186">
        <v>1.545024077555742</v>
      </c>
      <c r="E557" s="802"/>
      <c r="F557" s="802"/>
      <c r="G557" s="802"/>
      <c r="H557" s="130"/>
    </row>
    <row r="558" spans="2:8">
      <c r="B558" s="85">
        <v>41057</v>
      </c>
      <c r="C558" s="186">
        <v>1.5470569119364752</v>
      </c>
      <c r="E558" s="802"/>
      <c r="F558" s="802"/>
      <c r="G558" s="802"/>
      <c r="H558" s="130"/>
    </row>
    <row r="559" spans="2:8">
      <c r="B559" s="85">
        <v>41058</v>
      </c>
      <c r="C559" s="186">
        <v>1.5470569119364752</v>
      </c>
      <c r="E559" s="802"/>
      <c r="F559" s="802"/>
      <c r="G559" s="802"/>
      <c r="H559" s="130"/>
    </row>
    <row r="560" spans="2:8">
      <c r="B560" s="85">
        <v>41059</v>
      </c>
      <c r="C560" s="186">
        <v>1.5777285811301653</v>
      </c>
      <c r="E560" s="802"/>
      <c r="F560" s="802"/>
      <c r="G560" s="802"/>
      <c r="H560" s="130"/>
    </row>
    <row r="561" spans="2:8">
      <c r="B561" s="85">
        <v>41060</v>
      </c>
      <c r="C561" s="186">
        <v>1.5797853477344135</v>
      </c>
      <c r="E561" s="802"/>
      <c r="F561" s="802"/>
      <c r="G561" s="802"/>
      <c r="H561" s="130"/>
    </row>
    <row r="562" spans="2:8">
      <c r="B562" s="85">
        <v>41061</v>
      </c>
      <c r="C562" s="186">
        <v>1.8545085600655677</v>
      </c>
      <c r="E562" s="802"/>
      <c r="F562" s="802"/>
      <c r="G562" s="802"/>
      <c r="H562" s="130"/>
    </row>
    <row r="563" spans="2:8">
      <c r="B563" s="85">
        <v>41066</v>
      </c>
      <c r="C563" s="186">
        <v>2.1313774567455246</v>
      </c>
      <c r="E563" s="802"/>
      <c r="F563" s="802"/>
      <c r="G563" s="802"/>
      <c r="H563" s="130"/>
    </row>
    <row r="564" spans="2:8">
      <c r="B564" s="85">
        <v>41067</v>
      </c>
      <c r="C564" s="186">
        <v>2.0932173599946569</v>
      </c>
      <c r="E564" s="802"/>
      <c r="F564" s="802"/>
      <c r="G564" s="802"/>
      <c r="H564" s="130"/>
    </row>
    <row r="565" spans="2:8">
      <c r="B565" s="85">
        <v>41068</v>
      </c>
      <c r="C565" s="186">
        <v>2.118358436452223</v>
      </c>
      <c r="E565" s="802"/>
      <c r="F565" s="802"/>
      <c r="G565" s="802"/>
      <c r="H565" s="130"/>
    </row>
    <row r="566" spans="2:8">
      <c r="B566" s="85">
        <v>41071</v>
      </c>
      <c r="C566" s="186">
        <v>2.0337433732842265</v>
      </c>
      <c r="E566" s="802"/>
      <c r="F566" s="802"/>
      <c r="G566" s="802"/>
      <c r="H566" s="130"/>
    </row>
    <row r="567" spans="2:8">
      <c r="B567" s="85">
        <v>41072</v>
      </c>
      <c r="C567" s="186">
        <v>2.1436875244008555</v>
      </c>
      <c r="E567" s="802"/>
      <c r="F567" s="802"/>
      <c r="G567" s="802"/>
      <c r="H567" s="130"/>
    </row>
    <row r="568" spans="2:8">
      <c r="B568" s="85">
        <v>41073</v>
      </c>
      <c r="C568" s="186">
        <v>2.1142175878156877</v>
      </c>
      <c r="E568" s="802"/>
      <c r="F568" s="802"/>
      <c r="G568" s="802"/>
      <c r="H568" s="130"/>
    </row>
    <row r="569" spans="2:8">
      <c r="B569" s="85">
        <v>41074</v>
      </c>
      <c r="C569" s="186">
        <v>2.1816524545016933</v>
      </c>
      <c r="E569" s="802"/>
      <c r="F569" s="802"/>
      <c r="G569" s="802"/>
      <c r="H569" s="130"/>
    </row>
    <row r="570" spans="2:8">
      <c r="B570" s="85">
        <v>41075</v>
      </c>
      <c r="C570" s="186">
        <v>2.0929184550944324</v>
      </c>
      <c r="E570" s="802"/>
      <c r="F570" s="802"/>
      <c r="G570" s="802"/>
      <c r="H570" s="130"/>
    </row>
    <row r="571" spans="2:8">
      <c r="B571" s="85">
        <v>41078</v>
      </c>
      <c r="C571" s="186">
        <v>2.1542129670444456</v>
      </c>
      <c r="E571" s="802"/>
      <c r="F571" s="802"/>
      <c r="G571" s="802"/>
      <c r="H571" s="130"/>
    </row>
    <row r="572" spans="2:8">
      <c r="B572" s="85">
        <v>41079</v>
      </c>
      <c r="C572" s="186">
        <v>2.129562779125354</v>
      </c>
      <c r="E572" s="802"/>
      <c r="F572" s="802"/>
      <c r="G572" s="802"/>
      <c r="H572" s="130"/>
    </row>
    <row r="573" spans="2:8">
      <c r="B573" s="85">
        <v>41080</v>
      </c>
      <c r="C573" s="186">
        <v>2.140347536689617</v>
      </c>
      <c r="E573" s="802"/>
      <c r="F573" s="802"/>
      <c r="G573" s="802"/>
      <c r="H573" s="130"/>
    </row>
    <row r="574" spans="2:8">
      <c r="B574" s="85">
        <v>41081</v>
      </c>
      <c r="C574" s="186">
        <v>2.2024998718875755</v>
      </c>
      <c r="E574" s="802"/>
      <c r="F574" s="802"/>
      <c r="G574" s="802"/>
      <c r="H574" s="130"/>
    </row>
    <row r="575" spans="2:8">
      <c r="B575" s="85">
        <v>41082</v>
      </c>
      <c r="C575" s="186">
        <v>1.8859324455452389</v>
      </c>
      <c r="E575" s="802"/>
      <c r="F575" s="802"/>
      <c r="G575" s="802"/>
      <c r="H575" s="130"/>
    </row>
    <row r="576" spans="2:8">
      <c r="B576" s="85">
        <v>41085</v>
      </c>
      <c r="C576" s="186">
        <v>1.905066571054308</v>
      </c>
      <c r="E576" s="802"/>
      <c r="F576" s="802"/>
      <c r="G576" s="802"/>
      <c r="H576" s="130"/>
    </row>
    <row r="577" spans="2:8">
      <c r="B577" s="85">
        <v>41086</v>
      </c>
      <c r="C577" s="186">
        <v>1.790534126394244</v>
      </c>
      <c r="E577" s="802"/>
      <c r="F577" s="802"/>
      <c r="G577" s="802"/>
      <c r="H577" s="130"/>
    </row>
    <row r="578" spans="2:8">
      <c r="B578" s="85">
        <v>41087</v>
      </c>
      <c r="C578" s="186">
        <v>1.8958362371241155</v>
      </c>
      <c r="E578" s="802"/>
      <c r="F578" s="802"/>
      <c r="G578" s="802"/>
      <c r="H578" s="130"/>
    </row>
    <row r="579" spans="2:8">
      <c r="B579" s="85">
        <v>41088</v>
      </c>
      <c r="C579" s="186">
        <v>1.9536562497410408</v>
      </c>
      <c r="E579" s="802"/>
      <c r="F579" s="802"/>
      <c r="G579" s="802"/>
      <c r="H579" s="130"/>
    </row>
    <row r="580" spans="2:8">
      <c r="B580" s="85">
        <v>41089</v>
      </c>
      <c r="C580" s="186">
        <v>1.9536562497410408</v>
      </c>
      <c r="E580" s="802"/>
      <c r="F580" s="802"/>
      <c r="G580" s="802"/>
      <c r="H580" s="130"/>
    </row>
    <row r="581" spans="2:8">
      <c r="B581" s="85">
        <v>41092</v>
      </c>
      <c r="C581" s="186">
        <v>1.8986375297356091</v>
      </c>
      <c r="E581" s="802"/>
      <c r="F581" s="802"/>
      <c r="G581" s="802"/>
      <c r="H581" s="130"/>
    </row>
    <row r="582" spans="2:8">
      <c r="B582" s="85">
        <v>41093</v>
      </c>
      <c r="C582" s="186">
        <v>1.8004889348197475</v>
      </c>
      <c r="E582" s="802"/>
      <c r="F582" s="802"/>
      <c r="G582" s="802"/>
      <c r="H582" s="130"/>
    </row>
    <row r="583" spans="2:8">
      <c r="B583" s="85">
        <v>41094</v>
      </c>
      <c r="C583" s="186">
        <v>1.7961008875017708</v>
      </c>
      <c r="E583" s="802"/>
      <c r="F583" s="802"/>
      <c r="G583" s="802"/>
      <c r="H583" s="130"/>
    </row>
    <row r="584" spans="2:8">
      <c r="B584" s="85">
        <v>41095</v>
      </c>
      <c r="C584" s="186">
        <v>1.8648290834687535</v>
      </c>
      <c r="E584" s="802"/>
      <c r="F584" s="802"/>
      <c r="G584" s="802"/>
      <c r="H584" s="130"/>
    </row>
    <row r="585" spans="2:8">
      <c r="B585" s="85">
        <v>41096</v>
      </c>
      <c r="C585" s="186">
        <v>1.8648290834687535</v>
      </c>
      <c r="E585" s="802"/>
      <c r="F585" s="802"/>
      <c r="G585" s="802"/>
      <c r="H585" s="130"/>
    </row>
    <row r="586" spans="2:8">
      <c r="B586" s="85">
        <v>41099</v>
      </c>
      <c r="C586" s="186">
        <v>2.0494091694508909</v>
      </c>
      <c r="E586" s="802"/>
      <c r="F586" s="802"/>
      <c r="G586" s="802"/>
      <c r="H586" s="130"/>
    </row>
    <row r="587" spans="2:8">
      <c r="B587" s="85">
        <v>41100</v>
      </c>
      <c r="C587" s="186">
        <v>2.06129962081756</v>
      </c>
      <c r="E587" s="802"/>
      <c r="F587" s="802"/>
      <c r="G587" s="802"/>
      <c r="H587" s="130"/>
    </row>
    <row r="588" spans="2:8">
      <c r="B588" s="85">
        <v>41101</v>
      </c>
      <c r="C588" s="186">
        <v>1.962726976843955</v>
      </c>
      <c r="E588" s="802"/>
      <c r="F588" s="802"/>
      <c r="G588" s="802"/>
      <c r="H588" s="130"/>
    </row>
    <row r="589" spans="2:8">
      <c r="B589" s="85">
        <v>41102</v>
      </c>
      <c r="C589" s="186">
        <v>1.9728700662177285</v>
      </c>
      <c r="E589" s="802"/>
      <c r="F589" s="802"/>
      <c r="G589" s="802"/>
      <c r="H589" s="130"/>
    </row>
    <row r="590" spans="2:8">
      <c r="B590" s="85">
        <v>41103</v>
      </c>
      <c r="C590" s="186">
        <v>2.0457254183401754</v>
      </c>
      <c r="E590" s="802"/>
      <c r="F590" s="802"/>
      <c r="G590" s="802"/>
      <c r="H590" s="130"/>
    </row>
    <row r="591" spans="2:8">
      <c r="B591" s="85">
        <v>41106</v>
      </c>
      <c r="C591" s="186">
        <v>2.079990325331122</v>
      </c>
      <c r="E591" s="802"/>
      <c r="F591" s="802"/>
      <c r="G591" s="802"/>
      <c r="H591" s="130"/>
    </row>
    <row r="592" spans="2:8">
      <c r="B592" s="85">
        <v>41107</v>
      </c>
      <c r="C592" s="186">
        <v>2.0324238533698917</v>
      </c>
      <c r="E592" s="802"/>
      <c r="F592" s="802"/>
      <c r="G592" s="802"/>
      <c r="H592" s="130"/>
    </row>
    <row r="593" spans="2:8">
      <c r="B593" s="85">
        <v>41108</v>
      </c>
      <c r="C593" s="186">
        <v>2.0206379292687329</v>
      </c>
      <c r="E593" s="802"/>
      <c r="F593" s="802"/>
      <c r="G593" s="802"/>
      <c r="H593" s="130"/>
    </row>
    <row r="594" spans="2:8">
      <c r="B594" s="85">
        <v>41109</v>
      </c>
      <c r="C594" s="186">
        <v>1.9950158733928216</v>
      </c>
      <c r="E594" s="802"/>
      <c r="F594" s="802"/>
      <c r="G594" s="802"/>
      <c r="H594" s="130"/>
    </row>
    <row r="595" spans="2:8">
      <c r="B595" s="85">
        <v>41110</v>
      </c>
      <c r="C595" s="186">
        <v>1.9942905123191017</v>
      </c>
      <c r="E595" s="802"/>
      <c r="F595" s="802"/>
      <c r="G595" s="802"/>
      <c r="H595" s="130"/>
    </row>
    <row r="596" spans="2:8">
      <c r="B596" s="85">
        <v>41113</v>
      </c>
      <c r="C596" s="186">
        <v>2.0516845217427435</v>
      </c>
      <c r="E596" s="802"/>
      <c r="F596" s="802"/>
      <c r="G596" s="802"/>
      <c r="H596" s="130"/>
    </row>
    <row r="597" spans="2:8">
      <c r="B597" s="85">
        <v>41114</v>
      </c>
      <c r="C597" s="186">
        <v>1.6825369750307666</v>
      </c>
      <c r="E597" s="802"/>
      <c r="F597" s="802"/>
      <c r="G597" s="802"/>
      <c r="H597" s="130"/>
    </row>
    <row r="598" spans="2:8">
      <c r="B598" s="85">
        <v>41115</v>
      </c>
      <c r="C598" s="186">
        <v>1.9481411644941078</v>
      </c>
      <c r="E598" s="802"/>
      <c r="F598" s="802"/>
      <c r="G598" s="802"/>
      <c r="H598" s="130"/>
    </row>
    <row r="599" spans="2:8">
      <c r="B599" s="85">
        <v>41116</v>
      </c>
      <c r="C599" s="186">
        <v>1.8408560960607501</v>
      </c>
      <c r="E599" s="802"/>
      <c r="F599" s="802"/>
      <c r="G599" s="802"/>
      <c r="H599" s="130"/>
    </row>
    <row r="600" spans="2:8">
      <c r="B600" s="85">
        <v>41117</v>
      </c>
      <c r="C600" s="186">
        <v>1.8364299384005141</v>
      </c>
      <c r="E600" s="802"/>
      <c r="F600" s="802"/>
      <c r="G600" s="802"/>
      <c r="H600" s="130"/>
    </row>
    <row r="601" spans="2:8">
      <c r="B601" s="85">
        <v>41120</v>
      </c>
      <c r="C601" s="186">
        <v>1.9783543574176932</v>
      </c>
      <c r="E601" s="802"/>
      <c r="F601" s="802"/>
      <c r="G601" s="802"/>
      <c r="H601" s="130"/>
    </row>
    <row r="602" spans="2:8">
      <c r="B602" s="85">
        <v>41121</v>
      </c>
      <c r="C602" s="186">
        <v>1.8356224739906404</v>
      </c>
      <c r="E602" s="802"/>
      <c r="F602" s="802"/>
      <c r="G602" s="802"/>
      <c r="H602" s="130"/>
    </row>
    <row r="603" spans="2:8">
      <c r="B603" s="85">
        <v>41122</v>
      </c>
      <c r="C603" s="186">
        <v>1.9894290651001283</v>
      </c>
      <c r="E603" s="802"/>
      <c r="F603" s="802"/>
      <c r="G603" s="802"/>
      <c r="H603" s="130"/>
    </row>
    <row r="604" spans="2:8">
      <c r="B604" s="85">
        <v>41123</v>
      </c>
      <c r="C604" s="186">
        <v>1.9911815393932906</v>
      </c>
      <c r="E604" s="802"/>
      <c r="F604" s="802"/>
      <c r="G604" s="802"/>
      <c r="H604" s="130"/>
    </row>
    <row r="605" spans="2:8">
      <c r="B605" s="85">
        <v>41124</v>
      </c>
      <c r="C605" s="186">
        <v>2.0232232681219418</v>
      </c>
      <c r="E605" s="802"/>
      <c r="F605" s="802"/>
      <c r="G605" s="802"/>
      <c r="H605" s="130"/>
    </row>
    <row r="606" spans="2:8">
      <c r="B606" s="85">
        <v>41127</v>
      </c>
      <c r="C606" s="186">
        <v>1.8291272747451135</v>
      </c>
      <c r="E606" s="802"/>
      <c r="F606" s="802"/>
      <c r="G606" s="802"/>
      <c r="H606" s="130"/>
    </row>
    <row r="607" spans="2:8">
      <c r="B607" s="85">
        <v>41128</v>
      </c>
      <c r="C607" s="186">
        <v>1.985085319548153</v>
      </c>
      <c r="E607" s="802"/>
      <c r="F607" s="802"/>
      <c r="G607" s="802"/>
      <c r="H607" s="130"/>
    </row>
    <row r="608" spans="2:8">
      <c r="B608" s="85">
        <v>41129</v>
      </c>
      <c r="C608" s="186">
        <v>1.821553992035104</v>
      </c>
      <c r="E608" s="802"/>
      <c r="F608" s="802"/>
      <c r="G608" s="802"/>
      <c r="H608" s="130"/>
    </row>
    <row r="609" spans="2:8">
      <c r="B609" s="85">
        <v>41130</v>
      </c>
      <c r="C609" s="186">
        <v>1.9495172319313814</v>
      </c>
      <c r="E609" s="802"/>
      <c r="F609" s="802"/>
      <c r="G609" s="802"/>
      <c r="H609" s="130"/>
    </row>
    <row r="610" spans="2:8">
      <c r="B610" s="85">
        <v>41131</v>
      </c>
      <c r="C610" s="186">
        <v>1.904024295488508</v>
      </c>
      <c r="E610" s="802"/>
      <c r="F610" s="802"/>
      <c r="G610" s="802"/>
      <c r="H610" s="130"/>
    </row>
    <row r="611" spans="2:8">
      <c r="B611" s="85">
        <v>41134</v>
      </c>
      <c r="C611" s="186">
        <v>1.8696264177806188</v>
      </c>
      <c r="E611" s="802"/>
      <c r="F611" s="802"/>
      <c r="G611" s="802"/>
      <c r="H611" s="130"/>
    </row>
    <row r="612" spans="2:8">
      <c r="B612" s="85">
        <v>41135</v>
      </c>
      <c r="C612" s="186">
        <v>1.8033222242841376</v>
      </c>
      <c r="E612" s="802"/>
      <c r="F612" s="802"/>
      <c r="G612" s="802"/>
      <c r="H612" s="130"/>
    </row>
    <row r="613" spans="2:8">
      <c r="B613" s="85">
        <v>41136</v>
      </c>
      <c r="C613" s="186">
        <v>1.8128989697911169</v>
      </c>
      <c r="E613" s="802"/>
      <c r="F613" s="802"/>
      <c r="G613" s="802"/>
      <c r="H613" s="130"/>
    </row>
    <row r="614" spans="2:8">
      <c r="B614" s="85">
        <v>41137</v>
      </c>
      <c r="C614" s="186">
        <v>1.7896794338292645</v>
      </c>
      <c r="E614" s="802"/>
      <c r="F614" s="802"/>
      <c r="G614" s="802"/>
      <c r="H614" s="130"/>
    </row>
    <row r="615" spans="2:8">
      <c r="B615" s="85">
        <v>41138</v>
      </c>
      <c r="C615" s="186">
        <v>1.778815857287722</v>
      </c>
      <c r="E615" s="802"/>
      <c r="F615" s="802"/>
      <c r="G615" s="802"/>
      <c r="H615" s="130"/>
    </row>
    <row r="616" spans="2:8">
      <c r="B616" s="85">
        <v>41141</v>
      </c>
      <c r="C616" s="186">
        <v>1.8225041815616554</v>
      </c>
      <c r="E616" s="802"/>
      <c r="F616" s="802"/>
      <c r="G616" s="802"/>
      <c r="H616" s="130"/>
    </row>
    <row r="617" spans="2:8">
      <c r="B617" s="85">
        <v>41142</v>
      </c>
      <c r="C617" s="186">
        <v>1.8087724676349439</v>
      </c>
      <c r="E617" s="802"/>
      <c r="F617" s="802"/>
      <c r="G617" s="802"/>
      <c r="H617" s="130"/>
    </row>
    <row r="618" spans="2:8">
      <c r="B618" s="85">
        <v>41143</v>
      </c>
      <c r="C618" s="186">
        <v>1.7877591781018611</v>
      </c>
      <c r="E618" s="802"/>
      <c r="F618" s="802"/>
      <c r="G618" s="802"/>
      <c r="H618" s="130"/>
    </row>
    <row r="619" spans="2:8">
      <c r="B619" s="85">
        <v>41144</v>
      </c>
      <c r="C619" s="186">
        <v>1.7863932990337053</v>
      </c>
      <c r="E619" s="802"/>
      <c r="F619" s="802"/>
      <c r="G619" s="802"/>
      <c r="H619" s="130"/>
    </row>
    <row r="620" spans="2:8">
      <c r="B620" s="85">
        <v>41145</v>
      </c>
      <c r="C620" s="186">
        <v>1.9569408000311572</v>
      </c>
      <c r="E620" s="802"/>
      <c r="F620" s="802"/>
      <c r="G620" s="802"/>
      <c r="H620" s="130"/>
    </row>
    <row r="621" spans="2:8">
      <c r="B621" s="85">
        <v>41149</v>
      </c>
      <c r="C621" s="186">
        <v>2.0012630822377435</v>
      </c>
      <c r="E621" s="802"/>
      <c r="F621" s="802"/>
      <c r="G621" s="802"/>
      <c r="H621" s="130"/>
    </row>
    <row r="622" spans="2:8">
      <c r="B622" s="85">
        <v>41150</v>
      </c>
      <c r="C622" s="186">
        <v>2.2298508513741826</v>
      </c>
      <c r="E622" s="802"/>
      <c r="F622" s="802"/>
      <c r="G622" s="802"/>
      <c r="H622" s="130"/>
    </row>
    <row r="623" spans="2:8">
      <c r="B623" s="85">
        <v>41151</v>
      </c>
      <c r="C623" s="186">
        <v>2.2282629207687923</v>
      </c>
      <c r="E623" s="802"/>
      <c r="F623" s="802"/>
      <c r="G623" s="802"/>
      <c r="H623" s="130"/>
    </row>
    <row r="624" spans="2:8">
      <c r="B624" s="85">
        <v>41152</v>
      </c>
      <c r="C624" s="186">
        <v>2.2644073249875452</v>
      </c>
      <c r="E624" s="802"/>
      <c r="F624" s="802"/>
      <c r="G624" s="802"/>
      <c r="H624" s="130"/>
    </row>
    <row r="625" spans="2:8">
      <c r="B625" s="85">
        <v>41155</v>
      </c>
      <c r="C625" s="186">
        <v>2.2730425371771061</v>
      </c>
      <c r="E625" s="802"/>
      <c r="F625" s="802"/>
      <c r="G625" s="802"/>
      <c r="H625" s="130"/>
    </row>
    <row r="626" spans="2:8">
      <c r="B626" s="85">
        <v>41156</v>
      </c>
      <c r="C626" s="186">
        <v>2.2437837361121686</v>
      </c>
      <c r="E626" s="802"/>
      <c r="F626" s="802"/>
      <c r="G626" s="802"/>
      <c r="H626" s="130"/>
    </row>
    <row r="627" spans="2:8">
      <c r="B627" s="85">
        <v>41157</v>
      </c>
      <c r="C627" s="186">
        <v>1.9910598347264137</v>
      </c>
      <c r="E627" s="802"/>
      <c r="F627" s="802"/>
      <c r="G627" s="802"/>
      <c r="H627" s="130"/>
    </row>
    <row r="628" spans="2:8">
      <c r="B628" s="85">
        <v>41158</v>
      </c>
      <c r="C628" s="186">
        <v>2.2967262496887306</v>
      </c>
      <c r="E628" s="802"/>
      <c r="F628" s="802"/>
      <c r="G628" s="802"/>
      <c r="H628" s="130"/>
    </row>
    <row r="629" spans="2:8">
      <c r="B629" s="85">
        <v>41159</v>
      </c>
      <c r="C629" s="186">
        <v>2.3215070901449013</v>
      </c>
      <c r="E629" s="802"/>
      <c r="F629" s="802"/>
      <c r="G629" s="802"/>
      <c r="H629" s="130"/>
    </row>
    <row r="630" spans="2:8">
      <c r="B630" s="85">
        <v>41162</v>
      </c>
      <c r="C630" s="186">
        <v>2.2348414769832856</v>
      </c>
      <c r="E630" s="802"/>
      <c r="F630" s="802"/>
      <c r="G630" s="802"/>
      <c r="H630" s="130"/>
    </row>
    <row r="631" spans="2:8">
      <c r="B631" s="85">
        <v>41163</v>
      </c>
      <c r="C631" s="186">
        <v>2.0842278967417189</v>
      </c>
      <c r="E631" s="802"/>
      <c r="F631" s="802"/>
      <c r="G631" s="802"/>
      <c r="H631" s="130"/>
    </row>
    <row r="632" spans="2:8">
      <c r="B632" s="85">
        <v>41164</v>
      </c>
      <c r="C632" s="186">
        <v>2.079062101091</v>
      </c>
      <c r="E632" s="802"/>
      <c r="F632" s="802"/>
      <c r="G632" s="802"/>
      <c r="H632" s="130"/>
    </row>
    <row r="633" spans="2:8">
      <c r="B633" s="85">
        <v>41165</v>
      </c>
      <c r="C633" s="186">
        <v>2.3788107273179753</v>
      </c>
      <c r="E633" s="802"/>
      <c r="F633" s="802"/>
      <c r="G633" s="802"/>
      <c r="H633" s="130"/>
    </row>
    <row r="634" spans="2:8">
      <c r="B634" s="85">
        <v>41166</v>
      </c>
      <c r="C634" s="186">
        <v>2.2771984481320944</v>
      </c>
      <c r="E634" s="802"/>
      <c r="F634" s="802"/>
      <c r="G634" s="802"/>
      <c r="H634" s="130"/>
    </row>
    <row r="635" spans="2:8">
      <c r="B635" s="85">
        <v>41169</v>
      </c>
      <c r="C635" s="186">
        <v>2.3754612808928357</v>
      </c>
      <c r="E635" s="802"/>
      <c r="F635" s="802"/>
      <c r="G635" s="802"/>
      <c r="H635" s="130"/>
    </row>
    <row r="636" spans="2:8">
      <c r="B636" s="85">
        <v>41170</v>
      </c>
      <c r="C636" s="186">
        <v>2.288957083156054</v>
      </c>
      <c r="E636" s="802"/>
      <c r="F636" s="802"/>
      <c r="G636" s="802"/>
      <c r="H636" s="130"/>
    </row>
    <row r="637" spans="2:8">
      <c r="B637" s="85">
        <v>41171</v>
      </c>
      <c r="C637" s="186">
        <v>2.2490193539512791</v>
      </c>
      <c r="E637" s="802"/>
      <c r="F637" s="802"/>
      <c r="G637" s="802"/>
      <c r="H637" s="130"/>
    </row>
    <row r="638" spans="2:8">
      <c r="B638" s="85">
        <v>41172</v>
      </c>
      <c r="C638" s="186">
        <v>2.3086629741536737</v>
      </c>
      <c r="E638" s="802"/>
      <c r="F638" s="802"/>
      <c r="G638" s="802"/>
      <c r="H638" s="130"/>
    </row>
    <row r="639" spans="2:8">
      <c r="B639" s="85">
        <v>41173</v>
      </c>
      <c r="C639" s="186">
        <v>2.2819592563165676</v>
      </c>
      <c r="E639" s="802"/>
      <c r="F639" s="802"/>
      <c r="G639" s="802"/>
      <c r="H639" s="130"/>
    </row>
    <row r="640" spans="2:8">
      <c r="B640" s="85">
        <v>41176</v>
      </c>
      <c r="C640" s="186">
        <v>2.0159291503353569</v>
      </c>
      <c r="E640" s="802"/>
      <c r="F640" s="802"/>
      <c r="G640" s="802"/>
      <c r="H640" s="130"/>
    </row>
    <row r="641" spans="2:8">
      <c r="B641" s="85">
        <v>41177</v>
      </c>
      <c r="C641" s="186">
        <v>1.9878339077514249</v>
      </c>
      <c r="E641" s="802"/>
      <c r="F641" s="802"/>
      <c r="G641" s="802"/>
      <c r="H641" s="130"/>
    </row>
    <row r="642" spans="2:8">
      <c r="B642" s="85">
        <v>41178</v>
      </c>
      <c r="C642" s="186">
        <v>2.0340366943857529</v>
      </c>
      <c r="E642" s="802"/>
      <c r="F642" s="802"/>
      <c r="G642" s="802"/>
      <c r="H642" s="130"/>
    </row>
    <row r="643" spans="2:8">
      <c r="B643" s="85">
        <v>41179</v>
      </c>
      <c r="C643" s="186">
        <v>2.0211650386849458</v>
      </c>
      <c r="E643" s="802"/>
      <c r="F643" s="802"/>
      <c r="G643" s="802"/>
      <c r="H643" s="130"/>
    </row>
    <row r="644" spans="2:8">
      <c r="B644" s="85">
        <v>41180</v>
      </c>
      <c r="C644" s="186">
        <v>1.9444055519544268</v>
      </c>
      <c r="E644" s="802"/>
      <c r="F644" s="802"/>
      <c r="G644" s="802"/>
      <c r="H644" s="130"/>
    </row>
  </sheetData>
  <hyperlinks>
    <hyperlink ref="I23" location="Содержание!B35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Normal="100" workbookViewId="0">
      <selection activeCell="L24" sqref="L24"/>
    </sheetView>
  </sheetViews>
  <sheetFormatPr defaultRowHeight="15"/>
  <cols>
    <col min="1" max="1" width="9.140625" style="34"/>
    <col min="2" max="2" width="21.5703125" style="34" customWidth="1"/>
    <col min="3" max="16384" width="9.140625" style="34"/>
  </cols>
  <sheetData>
    <row r="1" spans="1:21" ht="12.75" customHeight="1"/>
    <row r="2" spans="1:21">
      <c r="A2" s="1" t="s">
        <v>0</v>
      </c>
      <c r="B2" s="2" t="s">
        <v>15</v>
      </c>
    </row>
    <row r="4" spans="1:21" s="49" customFormat="1" ht="14.25">
      <c r="B4" s="662"/>
      <c r="C4" s="14">
        <v>39508</v>
      </c>
      <c r="D4" s="14">
        <v>39600</v>
      </c>
      <c r="E4" s="14">
        <v>39692</v>
      </c>
      <c r="F4" s="663">
        <v>39783</v>
      </c>
      <c r="G4" s="14">
        <v>39873</v>
      </c>
      <c r="H4" s="14">
        <v>39965</v>
      </c>
      <c r="I4" s="14">
        <v>40057</v>
      </c>
      <c r="J4" s="663">
        <v>40148</v>
      </c>
      <c r="K4" s="14">
        <v>40238</v>
      </c>
      <c r="L4" s="14">
        <v>40330</v>
      </c>
      <c r="M4" s="14">
        <v>40422</v>
      </c>
      <c r="N4" s="663">
        <v>40513</v>
      </c>
      <c r="O4" s="14">
        <v>40603</v>
      </c>
      <c r="P4" s="14">
        <v>40695</v>
      </c>
      <c r="Q4" s="14">
        <v>40787</v>
      </c>
      <c r="R4" s="663">
        <v>40878</v>
      </c>
      <c r="S4" s="14">
        <v>40969</v>
      </c>
      <c r="T4" s="14">
        <v>41061</v>
      </c>
      <c r="U4" s="14">
        <v>41153</v>
      </c>
    </row>
    <row r="5" spans="1:21">
      <c r="B5" s="421" t="s">
        <v>4</v>
      </c>
      <c r="C5" s="20">
        <v>3.9000000000000057</v>
      </c>
      <c r="D5" s="20">
        <v>4.0999999999999943</v>
      </c>
      <c r="E5" s="20">
        <v>3</v>
      </c>
      <c r="F5" s="20">
        <v>2.0999999999999943</v>
      </c>
      <c r="G5" s="20">
        <v>-4.5999999999999943</v>
      </c>
      <c r="H5" s="20">
        <v>-2.7000000000000028</v>
      </c>
      <c r="I5" s="20">
        <v>-1</v>
      </c>
      <c r="J5" s="20">
        <v>2.7000000000000028</v>
      </c>
      <c r="K5" s="20">
        <v>10.700000000000003</v>
      </c>
      <c r="L5" s="20">
        <v>9.7999999999999972</v>
      </c>
      <c r="M5" s="20">
        <v>10.099999999999994</v>
      </c>
      <c r="N5" s="20">
        <v>9.5999999999999943</v>
      </c>
      <c r="O5" s="20">
        <v>6</v>
      </c>
      <c r="P5" s="20">
        <v>5.7999999999999972</v>
      </c>
      <c r="Q5" s="20">
        <v>4.2999999999999972</v>
      </c>
      <c r="R5" s="20">
        <v>3.5</v>
      </c>
      <c r="S5" s="20">
        <v>2.9000000000000057</v>
      </c>
      <c r="T5" s="20">
        <v>1.5999999999999943</v>
      </c>
      <c r="U5" s="20">
        <v>0.5</v>
      </c>
    </row>
    <row r="6" spans="1:21" ht="26.25">
      <c r="B6" s="421" t="s">
        <v>12</v>
      </c>
      <c r="C6" s="20">
        <v>6.7999999999999972</v>
      </c>
      <c r="D6" s="20">
        <v>6.7000000000000028</v>
      </c>
      <c r="E6" s="20">
        <v>5</v>
      </c>
      <c r="F6" s="20">
        <v>5.2999999999999972</v>
      </c>
      <c r="G6" s="20">
        <v>-0.20000000000000284</v>
      </c>
      <c r="H6" s="20">
        <v>1.7999999999999972</v>
      </c>
      <c r="I6" s="20">
        <v>4.7000000000000028</v>
      </c>
      <c r="J6" s="20">
        <v>7.2000000000000028</v>
      </c>
      <c r="K6" s="20">
        <v>7.7999999999999972</v>
      </c>
      <c r="L6" s="20">
        <v>5.7000000000000028</v>
      </c>
      <c r="M6" s="20">
        <v>5.7999999999999972</v>
      </c>
      <c r="N6" s="20">
        <v>7.2000000000000028</v>
      </c>
      <c r="O6" s="20">
        <v>5</v>
      </c>
      <c r="P6" s="20">
        <v>4.0999999999999943</v>
      </c>
      <c r="Q6" s="20">
        <v>2.4000000000000057</v>
      </c>
      <c r="R6" s="20">
        <v>1.2999999999999972</v>
      </c>
      <c r="S6" s="20">
        <v>-0.20000000000000284</v>
      </c>
      <c r="T6" s="20">
        <v>-0.20000000000000284</v>
      </c>
      <c r="U6" s="20">
        <v>0</v>
      </c>
    </row>
    <row r="7" spans="1:21" ht="26.25">
      <c r="B7" s="421" t="s">
        <v>13</v>
      </c>
      <c r="C7" s="20">
        <v>-1.0999999999999943</v>
      </c>
      <c r="D7" s="20">
        <v>-0.40000000000000568</v>
      </c>
      <c r="E7" s="20">
        <v>-0.40000000000000568</v>
      </c>
      <c r="F7" s="20">
        <v>-2.5999999999999943</v>
      </c>
      <c r="G7" s="20">
        <v>-11.799999999999997</v>
      </c>
      <c r="H7" s="20">
        <v>-9.5</v>
      </c>
      <c r="I7" s="20">
        <v>-9.2000000000000028</v>
      </c>
      <c r="J7" s="20">
        <v>-2.9000000000000057</v>
      </c>
      <c r="K7" s="20">
        <v>28.900000000000006</v>
      </c>
      <c r="L7" s="20">
        <v>21.299999999999997</v>
      </c>
      <c r="M7" s="20">
        <v>17.700000000000003</v>
      </c>
      <c r="N7" s="20">
        <v>13.900000000000006</v>
      </c>
      <c r="O7" s="20">
        <v>8</v>
      </c>
      <c r="P7" s="20">
        <v>8.7000000000000028</v>
      </c>
      <c r="Q7" s="20">
        <v>7</v>
      </c>
      <c r="R7" s="20">
        <v>6.2000000000000028</v>
      </c>
      <c r="S7" s="20">
        <v>8.5999999999999943</v>
      </c>
      <c r="T7" s="20">
        <v>4.4000000000000057</v>
      </c>
      <c r="U7" s="20">
        <v>0.59999999999999432</v>
      </c>
    </row>
    <row r="8" spans="1:21" ht="39">
      <c r="B8" s="421" t="s">
        <v>14</v>
      </c>
      <c r="C8" s="24">
        <v>1.0999999999999943</v>
      </c>
      <c r="D8" s="24">
        <v>1.2000000000000028</v>
      </c>
      <c r="E8" s="24">
        <v>0.79999999999999716</v>
      </c>
      <c r="F8" s="24">
        <v>0.70000000000000284</v>
      </c>
      <c r="G8" s="24">
        <v>-5.0999999999999943</v>
      </c>
      <c r="H8" s="24">
        <v>-2.7999999999999972</v>
      </c>
      <c r="I8" s="24">
        <v>-0.5</v>
      </c>
      <c r="J8" s="24">
        <v>3.2000000000000028</v>
      </c>
      <c r="K8" s="24">
        <v>8.2000000000000028</v>
      </c>
      <c r="L8" s="24">
        <v>8.7000000000000028</v>
      </c>
      <c r="M8" s="24">
        <v>6.7000000000000028</v>
      </c>
      <c r="N8" s="24">
        <v>4.7999999999999972</v>
      </c>
      <c r="O8" s="24">
        <v>6.5</v>
      </c>
      <c r="P8" s="24">
        <v>3.2999999999999972</v>
      </c>
      <c r="Q8" s="24">
        <v>3.2000000000000028</v>
      </c>
      <c r="R8" s="24">
        <v>2.5</v>
      </c>
      <c r="S8" s="24">
        <v>-3.7000000000000028</v>
      </c>
      <c r="T8" s="24">
        <v>-4</v>
      </c>
      <c r="U8" s="24">
        <v>-4.9000000000000057</v>
      </c>
    </row>
    <row r="11" spans="1:21">
      <c r="B11" s="2" t="s">
        <v>15</v>
      </c>
    </row>
    <row r="34" spans="2:2">
      <c r="B34" s="12" t="s">
        <v>16</v>
      </c>
    </row>
    <row r="35" spans="2:2">
      <c r="B35" s="12" t="s">
        <v>17</v>
      </c>
    </row>
    <row r="37" spans="2:2">
      <c r="B37" s="731" t="s">
        <v>10</v>
      </c>
    </row>
  </sheetData>
  <hyperlinks>
    <hyperlink ref="B37" location="Содержание!B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71"/>
  <sheetViews>
    <sheetView workbookViewId="0">
      <selection activeCell="G22" sqref="G22"/>
    </sheetView>
  </sheetViews>
  <sheetFormatPr defaultRowHeight="12.75"/>
  <cols>
    <col min="1" max="1" width="9.140625" style="189"/>
    <col min="2" max="2" width="10.140625" style="189" bestFit="1" customWidth="1"/>
    <col min="3" max="3" width="14.28515625" style="189" customWidth="1"/>
    <col min="4" max="4" width="18" style="189" customWidth="1"/>
    <col min="5" max="5" width="13.85546875" style="189" customWidth="1"/>
    <col min="6" max="24" width="9.140625" style="189"/>
    <col min="25" max="257" width="9.140625" style="83"/>
    <col min="258" max="258" width="10.140625" style="83" bestFit="1" customWidth="1"/>
    <col min="259" max="259" width="14.28515625" style="83" customWidth="1"/>
    <col min="260" max="260" width="18" style="83" customWidth="1"/>
    <col min="261" max="261" width="13.85546875" style="83" customWidth="1"/>
    <col min="262" max="513" width="9.140625" style="83"/>
    <col min="514" max="514" width="10.140625" style="83" bestFit="1" customWidth="1"/>
    <col min="515" max="515" width="14.28515625" style="83" customWidth="1"/>
    <col min="516" max="516" width="18" style="83" customWidth="1"/>
    <col min="517" max="517" width="13.85546875" style="83" customWidth="1"/>
    <col min="518" max="769" width="9.140625" style="83"/>
    <col min="770" max="770" width="10.140625" style="83" bestFit="1" customWidth="1"/>
    <col min="771" max="771" width="14.28515625" style="83" customWidth="1"/>
    <col min="772" max="772" width="18" style="83" customWidth="1"/>
    <col min="773" max="773" width="13.85546875" style="83" customWidth="1"/>
    <col min="774" max="1025" width="9.140625" style="83"/>
    <col min="1026" max="1026" width="10.140625" style="83" bestFit="1" customWidth="1"/>
    <col min="1027" max="1027" width="14.28515625" style="83" customWidth="1"/>
    <col min="1028" max="1028" width="18" style="83" customWidth="1"/>
    <col min="1029" max="1029" width="13.85546875" style="83" customWidth="1"/>
    <col min="1030" max="1281" width="9.140625" style="83"/>
    <col min="1282" max="1282" width="10.140625" style="83" bestFit="1" customWidth="1"/>
    <col min="1283" max="1283" width="14.28515625" style="83" customWidth="1"/>
    <col min="1284" max="1284" width="18" style="83" customWidth="1"/>
    <col min="1285" max="1285" width="13.85546875" style="83" customWidth="1"/>
    <col min="1286" max="1537" width="9.140625" style="83"/>
    <col min="1538" max="1538" width="10.140625" style="83" bestFit="1" customWidth="1"/>
    <col min="1539" max="1539" width="14.28515625" style="83" customWidth="1"/>
    <col min="1540" max="1540" width="18" style="83" customWidth="1"/>
    <col min="1541" max="1541" width="13.85546875" style="83" customWidth="1"/>
    <col min="1542" max="1793" width="9.140625" style="83"/>
    <col min="1794" max="1794" width="10.140625" style="83" bestFit="1" customWidth="1"/>
    <col min="1795" max="1795" width="14.28515625" style="83" customWidth="1"/>
    <col min="1796" max="1796" width="18" style="83" customWidth="1"/>
    <col min="1797" max="1797" width="13.85546875" style="83" customWidth="1"/>
    <col min="1798" max="2049" width="9.140625" style="83"/>
    <col min="2050" max="2050" width="10.140625" style="83" bestFit="1" customWidth="1"/>
    <col min="2051" max="2051" width="14.28515625" style="83" customWidth="1"/>
    <col min="2052" max="2052" width="18" style="83" customWidth="1"/>
    <col min="2053" max="2053" width="13.85546875" style="83" customWidth="1"/>
    <col min="2054" max="2305" width="9.140625" style="83"/>
    <col min="2306" max="2306" width="10.140625" style="83" bestFit="1" customWidth="1"/>
    <col min="2307" max="2307" width="14.28515625" style="83" customWidth="1"/>
    <col min="2308" max="2308" width="18" style="83" customWidth="1"/>
    <col min="2309" max="2309" width="13.85546875" style="83" customWidth="1"/>
    <col min="2310" max="2561" width="9.140625" style="83"/>
    <col min="2562" max="2562" width="10.140625" style="83" bestFit="1" customWidth="1"/>
    <col min="2563" max="2563" width="14.28515625" style="83" customWidth="1"/>
    <col min="2564" max="2564" width="18" style="83" customWidth="1"/>
    <col min="2565" max="2565" width="13.85546875" style="83" customWidth="1"/>
    <col min="2566" max="2817" width="9.140625" style="83"/>
    <col min="2818" max="2818" width="10.140625" style="83" bestFit="1" customWidth="1"/>
    <col min="2819" max="2819" width="14.28515625" style="83" customWidth="1"/>
    <col min="2820" max="2820" width="18" style="83" customWidth="1"/>
    <col min="2821" max="2821" width="13.85546875" style="83" customWidth="1"/>
    <col min="2822" max="3073" width="9.140625" style="83"/>
    <col min="3074" max="3074" width="10.140625" style="83" bestFit="1" customWidth="1"/>
    <col min="3075" max="3075" width="14.28515625" style="83" customWidth="1"/>
    <col min="3076" max="3076" width="18" style="83" customWidth="1"/>
    <col min="3077" max="3077" width="13.85546875" style="83" customWidth="1"/>
    <col min="3078" max="3329" width="9.140625" style="83"/>
    <col min="3330" max="3330" width="10.140625" style="83" bestFit="1" customWidth="1"/>
    <col min="3331" max="3331" width="14.28515625" style="83" customWidth="1"/>
    <col min="3332" max="3332" width="18" style="83" customWidth="1"/>
    <col min="3333" max="3333" width="13.85546875" style="83" customWidth="1"/>
    <col min="3334" max="3585" width="9.140625" style="83"/>
    <col min="3586" max="3586" width="10.140625" style="83" bestFit="1" customWidth="1"/>
    <col min="3587" max="3587" width="14.28515625" style="83" customWidth="1"/>
    <col min="3588" max="3588" width="18" style="83" customWidth="1"/>
    <col min="3589" max="3589" width="13.85546875" style="83" customWidth="1"/>
    <col min="3590" max="3841" width="9.140625" style="83"/>
    <col min="3842" max="3842" width="10.140625" style="83" bestFit="1" customWidth="1"/>
    <col min="3843" max="3843" width="14.28515625" style="83" customWidth="1"/>
    <col min="3844" max="3844" width="18" style="83" customWidth="1"/>
    <col min="3845" max="3845" width="13.85546875" style="83" customWidth="1"/>
    <col min="3846" max="4097" width="9.140625" style="83"/>
    <col min="4098" max="4098" width="10.140625" style="83" bestFit="1" customWidth="1"/>
    <col min="4099" max="4099" width="14.28515625" style="83" customWidth="1"/>
    <col min="4100" max="4100" width="18" style="83" customWidth="1"/>
    <col min="4101" max="4101" width="13.85546875" style="83" customWidth="1"/>
    <col min="4102" max="4353" width="9.140625" style="83"/>
    <col min="4354" max="4354" width="10.140625" style="83" bestFit="1" customWidth="1"/>
    <col min="4355" max="4355" width="14.28515625" style="83" customWidth="1"/>
    <col min="4356" max="4356" width="18" style="83" customWidth="1"/>
    <col min="4357" max="4357" width="13.85546875" style="83" customWidth="1"/>
    <col min="4358" max="4609" width="9.140625" style="83"/>
    <col min="4610" max="4610" width="10.140625" style="83" bestFit="1" customWidth="1"/>
    <col min="4611" max="4611" width="14.28515625" style="83" customWidth="1"/>
    <col min="4612" max="4612" width="18" style="83" customWidth="1"/>
    <col min="4613" max="4613" width="13.85546875" style="83" customWidth="1"/>
    <col min="4614" max="4865" width="9.140625" style="83"/>
    <col min="4866" max="4866" width="10.140625" style="83" bestFit="1" customWidth="1"/>
    <col min="4867" max="4867" width="14.28515625" style="83" customWidth="1"/>
    <col min="4868" max="4868" width="18" style="83" customWidth="1"/>
    <col min="4869" max="4869" width="13.85546875" style="83" customWidth="1"/>
    <col min="4870" max="5121" width="9.140625" style="83"/>
    <col min="5122" max="5122" width="10.140625" style="83" bestFit="1" customWidth="1"/>
    <col min="5123" max="5123" width="14.28515625" style="83" customWidth="1"/>
    <col min="5124" max="5124" width="18" style="83" customWidth="1"/>
    <col min="5125" max="5125" width="13.85546875" style="83" customWidth="1"/>
    <col min="5126" max="5377" width="9.140625" style="83"/>
    <col min="5378" max="5378" width="10.140625" style="83" bestFit="1" customWidth="1"/>
    <col min="5379" max="5379" width="14.28515625" style="83" customWidth="1"/>
    <col min="5380" max="5380" width="18" style="83" customWidth="1"/>
    <col min="5381" max="5381" width="13.85546875" style="83" customWidth="1"/>
    <col min="5382" max="5633" width="9.140625" style="83"/>
    <col min="5634" max="5634" width="10.140625" style="83" bestFit="1" customWidth="1"/>
    <col min="5635" max="5635" width="14.28515625" style="83" customWidth="1"/>
    <col min="5636" max="5636" width="18" style="83" customWidth="1"/>
    <col min="5637" max="5637" width="13.85546875" style="83" customWidth="1"/>
    <col min="5638" max="5889" width="9.140625" style="83"/>
    <col min="5890" max="5890" width="10.140625" style="83" bestFit="1" customWidth="1"/>
    <col min="5891" max="5891" width="14.28515625" style="83" customWidth="1"/>
    <col min="5892" max="5892" width="18" style="83" customWidth="1"/>
    <col min="5893" max="5893" width="13.85546875" style="83" customWidth="1"/>
    <col min="5894" max="6145" width="9.140625" style="83"/>
    <col min="6146" max="6146" width="10.140625" style="83" bestFit="1" customWidth="1"/>
    <col min="6147" max="6147" width="14.28515625" style="83" customWidth="1"/>
    <col min="6148" max="6148" width="18" style="83" customWidth="1"/>
    <col min="6149" max="6149" width="13.85546875" style="83" customWidth="1"/>
    <col min="6150" max="6401" width="9.140625" style="83"/>
    <col min="6402" max="6402" width="10.140625" style="83" bestFit="1" customWidth="1"/>
    <col min="6403" max="6403" width="14.28515625" style="83" customWidth="1"/>
    <col min="6404" max="6404" width="18" style="83" customWidth="1"/>
    <col min="6405" max="6405" width="13.85546875" style="83" customWidth="1"/>
    <col min="6406" max="6657" width="9.140625" style="83"/>
    <col min="6658" max="6658" width="10.140625" style="83" bestFit="1" customWidth="1"/>
    <col min="6659" max="6659" width="14.28515625" style="83" customWidth="1"/>
    <col min="6660" max="6660" width="18" style="83" customWidth="1"/>
    <col min="6661" max="6661" width="13.85546875" style="83" customWidth="1"/>
    <col min="6662" max="6913" width="9.140625" style="83"/>
    <col min="6914" max="6914" width="10.140625" style="83" bestFit="1" customWidth="1"/>
    <col min="6915" max="6915" width="14.28515625" style="83" customWidth="1"/>
    <col min="6916" max="6916" width="18" style="83" customWidth="1"/>
    <col min="6917" max="6917" width="13.85546875" style="83" customWidth="1"/>
    <col min="6918" max="7169" width="9.140625" style="83"/>
    <col min="7170" max="7170" width="10.140625" style="83" bestFit="1" customWidth="1"/>
    <col min="7171" max="7171" width="14.28515625" style="83" customWidth="1"/>
    <col min="7172" max="7172" width="18" style="83" customWidth="1"/>
    <col min="7173" max="7173" width="13.85546875" style="83" customWidth="1"/>
    <col min="7174" max="7425" width="9.140625" style="83"/>
    <col min="7426" max="7426" width="10.140625" style="83" bestFit="1" customWidth="1"/>
    <col min="7427" max="7427" width="14.28515625" style="83" customWidth="1"/>
    <col min="7428" max="7428" width="18" style="83" customWidth="1"/>
    <col min="7429" max="7429" width="13.85546875" style="83" customWidth="1"/>
    <col min="7430" max="7681" width="9.140625" style="83"/>
    <col min="7682" max="7682" width="10.140625" style="83" bestFit="1" customWidth="1"/>
    <col min="7683" max="7683" width="14.28515625" style="83" customWidth="1"/>
    <col min="7684" max="7684" width="18" style="83" customWidth="1"/>
    <col min="7685" max="7685" width="13.85546875" style="83" customWidth="1"/>
    <col min="7686" max="7937" width="9.140625" style="83"/>
    <col min="7938" max="7938" width="10.140625" style="83" bestFit="1" customWidth="1"/>
    <col min="7939" max="7939" width="14.28515625" style="83" customWidth="1"/>
    <col min="7940" max="7940" width="18" style="83" customWidth="1"/>
    <col min="7941" max="7941" width="13.85546875" style="83" customWidth="1"/>
    <col min="7942" max="8193" width="9.140625" style="83"/>
    <col min="8194" max="8194" width="10.140625" style="83" bestFit="1" customWidth="1"/>
    <col min="8195" max="8195" width="14.28515625" style="83" customWidth="1"/>
    <col min="8196" max="8196" width="18" style="83" customWidth="1"/>
    <col min="8197" max="8197" width="13.85546875" style="83" customWidth="1"/>
    <col min="8198" max="8449" width="9.140625" style="83"/>
    <col min="8450" max="8450" width="10.140625" style="83" bestFit="1" customWidth="1"/>
    <col min="8451" max="8451" width="14.28515625" style="83" customWidth="1"/>
    <col min="8452" max="8452" width="18" style="83" customWidth="1"/>
    <col min="8453" max="8453" width="13.85546875" style="83" customWidth="1"/>
    <col min="8454" max="8705" width="9.140625" style="83"/>
    <col min="8706" max="8706" width="10.140625" style="83" bestFit="1" customWidth="1"/>
    <col min="8707" max="8707" width="14.28515625" style="83" customWidth="1"/>
    <col min="8708" max="8708" width="18" style="83" customWidth="1"/>
    <col min="8709" max="8709" width="13.85546875" style="83" customWidth="1"/>
    <col min="8710" max="8961" width="9.140625" style="83"/>
    <col min="8962" max="8962" width="10.140625" style="83" bestFit="1" customWidth="1"/>
    <col min="8963" max="8963" width="14.28515625" style="83" customWidth="1"/>
    <col min="8964" max="8964" width="18" style="83" customWidth="1"/>
    <col min="8965" max="8965" width="13.85546875" style="83" customWidth="1"/>
    <col min="8966" max="9217" width="9.140625" style="83"/>
    <col min="9218" max="9218" width="10.140625" style="83" bestFit="1" customWidth="1"/>
    <col min="9219" max="9219" width="14.28515625" style="83" customWidth="1"/>
    <col min="9220" max="9220" width="18" style="83" customWidth="1"/>
    <col min="9221" max="9221" width="13.85546875" style="83" customWidth="1"/>
    <col min="9222" max="9473" width="9.140625" style="83"/>
    <col min="9474" max="9474" width="10.140625" style="83" bestFit="1" customWidth="1"/>
    <col min="9475" max="9475" width="14.28515625" style="83" customWidth="1"/>
    <col min="9476" max="9476" width="18" style="83" customWidth="1"/>
    <col min="9477" max="9477" width="13.85546875" style="83" customWidth="1"/>
    <col min="9478" max="9729" width="9.140625" style="83"/>
    <col min="9730" max="9730" width="10.140625" style="83" bestFit="1" customWidth="1"/>
    <col min="9731" max="9731" width="14.28515625" style="83" customWidth="1"/>
    <col min="9732" max="9732" width="18" style="83" customWidth="1"/>
    <col min="9733" max="9733" width="13.85546875" style="83" customWidth="1"/>
    <col min="9734" max="9985" width="9.140625" style="83"/>
    <col min="9986" max="9986" width="10.140625" style="83" bestFit="1" customWidth="1"/>
    <col min="9987" max="9987" width="14.28515625" style="83" customWidth="1"/>
    <col min="9988" max="9988" width="18" style="83" customWidth="1"/>
    <col min="9989" max="9989" width="13.85546875" style="83" customWidth="1"/>
    <col min="9990" max="10241" width="9.140625" style="83"/>
    <col min="10242" max="10242" width="10.140625" style="83" bestFit="1" customWidth="1"/>
    <col min="10243" max="10243" width="14.28515625" style="83" customWidth="1"/>
    <col min="10244" max="10244" width="18" style="83" customWidth="1"/>
    <col min="10245" max="10245" width="13.85546875" style="83" customWidth="1"/>
    <col min="10246" max="10497" width="9.140625" style="83"/>
    <col min="10498" max="10498" width="10.140625" style="83" bestFit="1" customWidth="1"/>
    <col min="10499" max="10499" width="14.28515625" style="83" customWidth="1"/>
    <col min="10500" max="10500" width="18" style="83" customWidth="1"/>
    <col min="10501" max="10501" width="13.85546875" style="83" customWidth="1"/>
    <col min="10502" max="10753" width="9.140625" style="83"/>
    <col min="10754" max="10754" width="10.140625" style="83" bestFit="1" customWidth="1"/>
    <col min="10755" max="10755" width="14.28515625" style="83" customWidth="1"/>
    <col min="10756" max="10756" width="18" style="83" customWidth="1"/>
    <col min="10757" max="10757" width="13.85546875" style="83" customWidth="1"/>
    <col min="10758" max="11009" width="9.140625" style="83"/>
    <col min="11010" max="11010" width="10.140625" style="83" bestFit="1" customWidth="1"/>
    <col min="11011" max="11011" width="14.28515625" style="83" customWidth="1"/>
    <col min="11012" max="11012" width="18" style="83" customWidth="1"/>
    <col min="11013" max="11013" width="13.85546875" style="83" customWidth="1"/>
    <col min="11014" max="11265" width="9.140625" style="83"/>
    <col min="11266" max="11266" width="10.140625" style="83" bestFit="1" customWidth="1"/>
    <col min="11267" max="11267" width="14.28515625" style="83" customWidth="1"/>
    <col min="11268" max="11268" width="18" style="83" customWidth="1"/>
    <col min="11269" max="11269" width="13.85546875" style="83" customWidth="1"/>
    <col min="11270" max="11521" width="9.140625" style="83"/>
    <col min="11522" max="11522" width="10.140625" style="83" bestFit="1" customWidth="1"/>
    <col min="11523" max="11523" width="14.28515625" style="83" customWidth="1"/>
    <col min="11524" max="11524" width="18" style="83" customWidth="1"/>
    <col min="11525" max="11525" width="13.85546875" style="83" customWidth="1"/>
    <col min="11526" max="11777" width="9.140625" style="83"/>
    <col min="11778" max="11778" width="10.140625" style="83" bestFit="1" customWidth="1"/>
    <col min="11779" max="11779" width="14.28515625" style="83" customWidth="1"/>
    <col min="11780" max="11780" width="18" style="83" customWidth="1"/>
    <col min="11781" max="11781" width="13.85546875" style="83" customWidth="1"/>
    <col min="11782" max="12033" width="9.140625" style="83"/>
    <col min="12034" max="12034" width="10.140625" style="83" bestFit="1" customWidth="1"/>
    <col min="12035" max="12035" width="14.28515625" style="83" customWidth="1"/>
    <col min="12036" max="12036" width="18" style="83" customWidth="1"/>
    <col min="12037" max="12037" width="13.85546875" style="83" customWidth="1"/>
    <col min="12038" max="12289" width="9.140625" style="83"/>
    <col min="12290" max="12290" width="10.140625" style="83" bestFit="1" customWidth="1"/>
    <col min="12291" max="12291" width="14.28515625" style="83" customWidth="1"/>
    <col min="12292" max="12292" width="18" style="83" customWidth="1"/>
    <col min="12293" max="12293" width="13.85546875" style="83" customWidth="1"/>
    <col min="12294" max="12545" width="9.140625" style="83"/>
    <col min="12546" max="12546" width="10.140625" style="83" bestFit="1" customWidth="1"/>
    <col min="12547" max="12547" width="14.28515625" style="83" customWidth="1"/>
    <col min="12548" max="12548" width="18" style="83" customWidth="1"/>
    <col min="12549" max="12549" width="13.85546875" style="83" customWidth="1"/>
    <col min="12550" max="12801" width="9.140625" style="83"/>
    <col min="12802" max="12802" width="10.140625" style="83" bestFit="1" customWidth="1"/>
    <col min="12803" max="12803" width="14.28515625" style="83" customWidth="1"/>
    <col min="12804" max="12804" width="18" style="83" customWidth="1"/>
    <col min="12805" max="12805" width="13.85546875" style="83" customWidth="1"/>
    <col min="12806" max="13057" width="9.140625" style="83"/>
    <col min="13058" max="13058" width="10.140625" style="83" bestFit="1" customWidth="1"/>
    <col min="13059" max="13059" width="14.28515625" style="83" customWidth="1"/>
    <col min="13060" max="13060" width="18" style="83" customWidth="1"/>
    <col min="13061" max="13061" width="13.85546875" style="83" customWidth="1"/>
    <col min="13062" max="13313" width="9.140625" style="83"/>
    <col min="13314" max="13314" width="10.140625" style="83" bestFit="1" customWidth="1"/>
    <col min="13315" max="13315" width="14.28515625" style="83" customWidth="1"/>
    <col min="13316" max="13316" width="18" style="83" customWidth="1"/>
    <col min="13317" max="13317" width="13.85546875" style="83" customWidth="1"/>
    <col min="13318" max="13569" width="9.140625" style="83"/>
    <col min="13570" max="13570" width="10.140625" style="83" bestFit="1" customWidth="1"/>
    <col min="13571" max="13571" width="14.28515625" style="83" customWidth="1"/>
    <col min="13572" max="13572" width="18" style="83" customWidth="1"/>
    <col min="13573" max="13573" width="13.85546875" style="83" customWidth="1"/>
    <col min="13574" max="13825" width="9.140625" style="83"/>
    <col min="13826" max="13826" width="10.140625" style="83" bestFit="1" customWidth="1"/>
    <col min="13827" max="13827" width="14.28515625" style="83" customWidth="1"/>
    <col min="13828" max="13828" width="18" style="83" customWidth="1"/>
    <col min="13829" max="13829" width="13.85546875" style="83" customWidth="1"/>
    <col min="13830" max="14081" width="9.140625" style="83"/>
    <col min="14082" max="14082" width="10.140625" style="83" bestFit="1" customWidth="1"/>
    <col min="14083" max="14083" width="14.28515625" style="83" customWidth="1"/>
    <col min="14084" max="14084" width="18" style="83" customWidth="1"/>
    <col min="14085" max="14085" width="13.85546875" style="83" customWidth="1"/>
    <col min="14086" max="14337" width="9.140625" style="83"/>
    <col min="14338" max="14338" width="10.140625" style="83" bestFit="1" customWidth="1"/>
    <col min="14339" max="14339" width="14.28515625" style="83" customWidth="1"/>
    <col min="14340" max="14340" width="18" style="83" customWidth="1"/>
    <col min="14341" max="14341" width="13.85546875" style="83" customWidth="1"/>
    <col min="14342" max="14593" width="9.140625" style="83"/>
    <col min="14594" max="14594" width="10.140625" style="83" bestFit="1" customWidth="1"/>
    <col min="14595" max="14595" width="14.28515625" style="83" customWidth="1"/>
    <col min="14596" max="14596" width="18" style="83" customWidth="1"/>
    <col min="14597" max="14597" width="13.85546875" style="83" customWidth="1"/>
    <col min="14598" max="14849" width="9.140625" style="83"/>
    <col min="14850" max="14850" width="10.140625" style="83" bestFit="1" customWidth="1"/>
    <col min="14851" max="14851" width="14.28515625" style="83" customWidth="1"/>
    <col min="14852" max="14852" width="18" style="83" customWidth="1"/>
    <col min="14853" max="14853" width="13.85546875" style="83" customWidth="1"/>
    <col min="14854" max="15105" width="9.140625" style="83"/>
    <col min="15106" max="15106" width="10.140625" style="83" bestFit="1" customWidth="1"/>
    <col min="15107" max="15107" width="14.28515625" style="83" customWidth="1"/>
    <col min="15108" max="15108" width="18" style="83" customWidth="1"/>
    <col min="15109" max="15109" width="13.85546875" style="83" customWidth="1"/>
    <col min="15110" max="15361" width="9.140625" style="83"/>
    <col min="15362" max="15362" width="10.140625" style="83" bestFit="1" customWidth="1"/>
    <col min="15363" max="15363" width="14.28515625" style="83" customWidth="1"/>
    <col min="15364" max="15364" width="18" style="83" customWidth="1"/>
    <col min="15365" max="15365" width="13.85546875" style="83" customWidth="1"/>
    <col min="15366" max="15617" width="9.140625" style="83"/>
    <col min="15618" max="15618" width="10.140625" style="83" bestFit="1" customWidth="1"/>
    <col min="15619" max="15619" width="14.28515625" style="83" customWidth="1"/>
    <col min="15620" max="15620" width="18" style="83" customWidth="1"/>
    <col min="15621" max="15621" width="13.85546875" style="83" customWidth="1"/>
    <col min="15622" max="15873" width="9.140625" style="83"/>
    <col min="15874" max="15874" width="10.140625" style="83" bestFit="1" customWidth="1"/>
    <col min="15875" max="15875" width="14.28515625" style="83" customWidth="1"/>
    <col min="15876" max="15876" width="18" style="83" customWidth="1"/>
    <col min="15877" max="15877" width="13.85546875" style="83" customWidth="1"/>
    <col min="15878" max="16129" width="9.140625" style="83"/>
    <col min="16130" max="16130" width="10.140625" style="83" bestFit="1" customWidth="1"/>
    <col min="16131" max="16131" width="14.28515625" style="83" customWidth="1"/>
    <col min="16132" max="16132" width="18" style="83" customWidth="1"/>
    <col min="16133" max="16133" width="13.85546875" style="83" customWidth="1"/>
    <col min="16134" max="16384" width="9.140625" style="83"/>
  </cols>
  <sheetData>
    <row r="2" spans="1:7">
      <c r="A2" s="189" t="s">
        <v>0</v>
      </c>
      <c r="B2" s="190" t="s">
        <v>167</v>
      </c>
      <c r="G2" s="190" t="s">
        <v>167</v>
      </c>
    </row>
    <row r="3" spans="1:7">
      <c r="B3" s="190"/>
      <c r="G3" s="190"/>
    </row>
    <row r="4" spans="1:7" ht="51">
      <c r="B4" s="191" t="s">
        <v>168</v>
      </c>
      <c r="C4" s="191" t="s">
        <v>856</v>
      </c>
      <c r="D4" s="191" t="s">
        <v>169</v>
      </c>
      <c r="E4" s="191" t="s">
        <v>170</v>
      </c>
    </row>
    <row r="5" spans="1:7">
      <c r="A5" s="192"/>
      <c r="B5" s="193">
        <v>40183</v>
      </c>
      <c r="C5" s="194">
        <v>148.33500000000001</v>
      </c>
      <c r="D5" s="195">
        <v>-0.24839068908384715</v>
      </c>
      <c r="E5" s="195">
        <v>-5.8261129369584705E-2</v>
      </c>
    </row>
    <row r="6" spans="1:7">
      <c r="A6" s="192"/>
      <c r="B6" s="193">
        <v>40184</v>
      </c>
      <c r="C6" s="194">
        <v>148.19999999999999</v>
      </c>
      <c r="D6" s="195">
        <v>-0.46011436190671556</v>
      </c>
      <c r="E6" s="195">
        <v>-4.6872996743506243E-2</v>
      </c>
    </row>
    <row r="7" spans="1:7">
      <c r="A7" s="192"/>
      <c r="B7" s="193">
        <v>40188</v>
      </c>
      <c r="C7" s="194">
        <v>148.16499999999999</v>
      </c>
      <c r="D7" s="195">
        <v>-0.68722466960352424</v>
      </c>
      <c r="E7" s="195">
        <v>-1.0279001468428781E-2</v>
      </c>
    </row>
    <row r="8" spans="1:7">
      <c r="A8" s="192"/>
      <c r="B8" s="193">
        <v>40189</v>
      </c>
      <c r="C8" s="194">
        <v>148.13999999999999</v>
      </c>
      <c r="D8" s="195">
        <v>-0.20243016724677382</v>
      </c>
      <c r="E8" s="195">
        <v>9.8387846650666605E-2</v>
      </c>
    </row>
    <row r="9" spans="1:7">
      <c r="A9" s="192"/>
      <c r="B9" s="193">
        <v>40190</v>
      </c>
      <c r="C9" s="194">
        <v>148.1</v>
      </c>
      <c r="D9" s="195">
        <v>-4.5623972384584259E-3</v>
      </c>
      <c r="E9" s="195">
        <v>0.16252464124923602</v>
      </c>
    </row>
    <row r="10" spans="1:7">
      <c r="A10" s="192"/>
      <c r="B10" s="193">
        <v>40191</v>
      </c>
      <c r="C10" s="194">
        <v>148.07499999999999</v>
      </c>
      <c r="D10" s="195">
        <v>-6.4481923407485126E-2</v>
      </c>
      <c r="E10" s="195">
        <v>0.20061166858278176</v>
      </c>
    </row>
    <row r="11" spans="1:7">
      <c r="A11" s="192"/>
      <c r="B11" s="193">
        <v>40192</v>
      </c>
      <c r="C11" s="194">
        <v>148.07499999999999</v>
      </c>
      <c r="D11" s="195">
        <v>-9.1021172677051468E-2</v>
      </c>
      <c r="E11" s="195">
        <v>9.7161960310121628E-2</v>
      </c>
    </row>
    <row r="12" spans="1:7">
      <c r="A12" s="192"/>
      <c r="B12" s="193">
        <v>40193</v>
      </c>
      <c r="C12" s="194">
        <v>148.02500000000001</v>
      </c>
      <c r="D12" s="195">
        <v>-0.38040499218555346</v>
      </c>
      <c r="E12" s="195">
        <v>-6.1394369068382068E-2</v>
      </c>
    </row>
    <row r="13" spans="1:7">
      <c r="A13" s="192"/>
      <c r="B13" s="193">
        <v>40196</v>
      </c>
      <c r="C13" s="194">
        <v>147.995</v>
      </c>
      <c r="D13" s="195">
        <v>-0.68740902474526933</v>
      </c>
      <c r="E13" s="195">
        <v>4.0029112081513829E-3</v>
      </c>
    </row>
    <row r="14" spans="1:7">
      <c r="A14" s="192"/>
      <c r="B14" s="193">
        <v>40197</v>
      </c>
      <c r="C14" s="194">
        <v>147.95500000000001</v>
      </c>
      <c r="D14" s="195">
        <v>-0.2818801229200118</v>
      </c>
      <c r="E14" s="195">
        <v>2.4818536626435021E-2</v>
      </c>
    </row>
    <row r="15" spans="1:7">
      <c r="A15" s="192"/>
      <c r="B15" s="193">
        <v>40198</v>
      </c>
      <c r="C15" s="194">
        <v>147.94</v>
      </c>
      <c r="D15" s="195">
        <v>-9.6039182282793872E-2</v>
      </c>
      <c r="E15" s="195">
        <v>-4.7659608988399448E-3</v>
      </c>
    </row>
    <row r="16" spans="1:7">
      <c r="A16" s="192"/>
      <c r="B16" s="193">
        <v>40199</v>
      </c>
      <c r="C16" s="194">
        <v>147.905</v>
      </c>
      <c r="D16" s="195">
        <v>-0.43803644029513628</v>
      </c>
      <c r="E16" s="195">
        <v>-7.2980976760528032E-2</v>
      </c>
    </row>
    <row r="17" spans="1:9">
      <c r="A17" s="192"/>
      <c r="B17" s="193">
        <v>40200</v>
      </c>
      <c r="C17" s="194">
        <v>147.875</v>
      </c>
      <c r="D17" s="195">
        <v>-0.22759014103900702</v>
      </c>
      <c r="E17" s="195">
        <v>7.9272970474260879E-2</v>
      </c>
    </row>
    <row r="18" spans="1:9">
      <c r="A18" s="192"/>
      <c r="B18" s="193">
        <v>40203</v>
      </c>
      <c r="C18" s="194">
        <v>147.99</v>
      </c>
      <c r="D18" s="195">
        <v>2.8591851322373124E-3</v>
      </c>
      <c r="E18" s="195">
        <v>2.8591851322373124E-3</v>
      </c>
    </row>
    <row r="19" spans="1:9">
      <c r="A19" s="192"/>
      <c r="B19" s="193">
        <v>40204</v>
      </c>
      <c r="C19" s="194">
        <v>148.01</v>
      </c>
      <c r="D19" s="195">
        <v>0.25432817527194729</v>
      </c>
      <c r="E19" s="195">
        <v>0.25432817527194729</v>
      </c>
    </row>
    <row r="20" spans="1:9">
      <c r="A20" s="192"/>
      <c r="B20" s="193">
        <v>40205</v>
      </c>
      <c r="C20" s="194">
        <v>148.10499999999999</v>
      </c>
      <c r="D20" s="195">
        <v>0.22807169827698451</v>
      </c>
      <c r="E20" s="195">
        <v>0.19942710819842888</v>
      </c>
      <c r="G20" s="185" t="s">
        <v>185</v>
      </c>
    </row>
    <row r="21" spans="1:9">
      <c r="A21" s="192"/>
      <c r="B21" s="193">
        <v>40206</v>
      </c>
      <c r="C21" s="194">
        <v>148.19999999999999</v>
      </c>
      <c r="D21" s="195">
        <v>0.29030417734471925</v>
      </c>
      <c r="E21" s="195">
        <v>-2.734788868865968E-3</v>
      </c>
      <c r="G21" s="196"/>
    </row>
    <row r="22" spans="1:9">
      <c r="A22" s="192"/>
      <c r="B22" s="193">
        <v>40207</v>
      </c>
      <c r="C22" s="194">
        <v>148.095</v>
      </c>
      <c r="D22" s="195">
        <v>4.4328802408757854E-2</v>
      </c>
      <c r="E22" s="195">
        <v>-2.5114433402370469E-2</v>
      </c>
      <c r="G22" s="731" t="s">
        <v>10</v>
      </c>
    </row>
    <row r="23" spans="1:9">
      <c r="A23" s="192"/>
      <c r="B23" s="193">
        <v>40210</v>
      </c>
      <c r="C23" s="194">
        <v>147.995</v>
      </c>
      <c r="D23" s="195">
        <v>-0.17640232108317214</v>
      </c>
      <c r="E23" s="195">
        <v>-0.17408123791102514</v>
      </c>
    </row>
    <row r="24" spans="1:9">
      <c r="A24" s="192"/>
      <c r="B24" s="193">
        <v>40211</v>
      </c>
      <c r="C24" s="194">
        <v>147.97</v>
      </c>
      <c r="D24" s="195">
        <v>-0.11615017064846417</v>
      </c>
      <c r="E24" s="195">
        <v>1.7638225255972695E-2</v>
      </c>
    </row>
    <row r="25" spans="1:9">
      <c r="A25" s="192"/>
      <c r="B25" s="193">
        <v>40212</v>
      </c>
      <c r="C25" s="194">
        <v>147.89500000000001</v>
      </c>
      <c r="D25" s="195">
        <v>-0.3152220173074195</v>
      </c>
      <c r="E25" s="195">
        <v>-1.361895304298482E-2</v>
      </c>
      <c r="I25" s="626"/>
    </row>
    <row r="26" spans="1:9">
      <c r="A26" s="192"/>
      <c r="B26" s="193">
        <v>40213</v>
      </c>
      <c r="C26" s="194">
        <v>147.84</v>
      </c>
      <c r="D26" s="195">
        <v>-0.35836985948175842</v>
      </c>
      <c r="E26" s="195">
        <v>4.4475957199948436E-3</v>
      </c>
    </row>
    <row r="27" spans="1:9">
      <c r="A27" s="192"/>
      <c r="B27" s="193">
        <v>40214</v>
      </c>
      <c r="C27" s="194">
        <v>147.82499999999999</v>
      </c>
      <c r="D27" s="195">
        <v>-4.5229438930922669E-2</v>
      </c>
      <c r="E27" s="195">
        <v>5.696177655497691E-2</v>
      </c>
    </row>
    <row r="28" spans="1:9">
      <c r="A28" s="192"/>
      <c r="B28" s="193">
        <v>40217</v>
      </c>
      <c r="C28" s="194">
        <v>147.97499999999999</v>
      </c>
      <c r="D28" s="195">
        <v>5.704915792710006E-2</v>
      </c>
      <c r="E28" s="195">
        <v>2.9720219997950329E-2</v>
      </c>
    </row>
    <row r="29" spans="1:9">
      <c r="A29" s="192"/>
      <c r="B29" s="193">
        <v>40218</v>
      </c>
      <c r="C29" s="194">
        <v>148.15</v>
      </c>
      <c r="D29" s="195">
        <v>0.45711808292606021</v>
      </c>
      <c r="E29" s="195">
        <v>3.2634400126123286E-2</v>
      </c>
    </row>
    <row r="30" spans="1:9">
      <c r="A30" s="192"/>
      <c r="B30" s="193">
        <v>40219</v>
      </c>
      <c r="C30" s="194">
        <v>148.21</v>
      </c>
      <c r="D30" s="195">
        <v>5.6996121722325904E-2</v>
      </c>
      <c r="E30" s="195">
        <v>-2.4408000105891541E-2</v>
      </c>
    </row>
    <row r="31" spans="1:9">
      <c r="A31" s="192"/>
      <c r="B31" s="193">
        <v>40220</v>
      </c>
      <c r="C31" s="194">
        <v>147.94999999999999</v>
      </c>
      <c r="D31" s="195">
        <v>-0.39969793286896149</v>
      </c>
      <c r="E31" s="195">
        <v>-7.734271093978945E-2</v>
      </c>
    </row>
    <row r="32" spans="1:9">
      <c r="A32" s="192"/>
      <c r="B32" s="193">
        <v>40221</v>
      </c>
      <c r="C32" s="194">
        <v>147.9</v>
      </c>
      <c r="D32" s="195">
        <v>-1.4597698941666827E-2</v>
      </c>
      <c r="E32" s="195">
        <v>4.4945546741447864E-2</v>
      </c>
    </row>
    <row r="33" spans="1:5">
      <c r="A33" s="192"/>
      <c r="B33" s="193">
        <v>40224</v>
      </c>
      <c r="C33" s="194">
        <v>148.07499999999999</v>
      </c>
      <c r="D33" s="195">
        <v>-0.29757785467128028</v>
      </c>
      <c r="E33" s="195">
        <v>-0.29757785467128028</v>
      </c>
    </row>
    <row r="34" spans="1:5">
      <c r="A34" s="192"/>
      <c r="B34" s="193">
        <v>40225</v>
      </c>
      <c r="C34" s="194">
        <v>148.155</v>
      </c>
      <c r="D34" s="195">
        <v>-1.1681990265008112E-2</v>
      </c>
      <c r="E34" s="195">
        <v>-4.4131963223363983E-2</v>
      </c>
    </row>
    <row r="35" spans="1:5">
      <c r="A35" s="192"/>
      <c r="B35" s="193">
        <v>40226</v>
      </c>
      <c r="C35" s="194">
        <v>147.83500000000001</v>
      </c>
      <c r="D35" s="195">
        <v>-0.29184978552067159</v>
      </c>
      <c r="E35" s="195">
        <v>-3.7457126064721E-2</v>
      </c>
    </row>
    <row r="36" spans="1:5">
      <c r="A36" s="192"/>
      <c r="B36" s="193">
        <v>40227</v>
      </c>
      <c r="C36" s="194">
        <v>147.76499999999999</v>
      </c>
      <c r="D36" s="195">
        <v>-0.28576977967690448</v>
      </c>
      <c r="E36" s="195">
        <v>-2.8712093702762272E-3</v>
      </c>
    </row>
    <row r="37" spans="1:5">
      <c r="A37" s="192"/>
      <c r="B37" s="193">
        <v>40228</v>
      </c>
      <c r="C37" s="194">
        <v>147.76</v>
      </c>
      <c r="D37" s="195">
        <v>-4.2060552321839736E-2</v>
      </c>
      <c r="E37" s="195">
        <v>8.4378530669450681E-4</v>
      </c>
    </row>
    <row r="38" spans="1:5">
      <c r="A38" s="192"/>
      <c r="B38" s="193">
        <v>40231</v>
      </c>
      <c r="C38" s="194">
        <v>147.65</v>
      </c>
      <c r="D38" s="195">
        <v>-0.31712368779762434</v>
      </c>
      <c r="E38" s="195">
        <v>6.8331887624139215E-3</v>
      </c>
    </row>
    <row r="39" spans="1:5">
      <c r="A39" s="192"/>
      <c r="B39" s="193">
        <v>40232</v>
      </c>
      <c r="C39" s="194">
        <v>147.47</v>
      </c>
      <c r="D39" s="195">
        <v>-0.61396879029031259</v>
      </c>
      <c r="E39" s="195">
        <v>-3.4740967031012822E-2</v>
      </c>
    </row>
    <row r="40" spans="1:5">
      <c r="A40" s="192"/>
      <c r="B40" s="193">
        <v>40233</v>
      </c>
      <c r="C40" s="194">
        <v>147.32</v>
      </c>
      <c r="D40" s="195">
        <v>-0.5717411331183786</v>
      </c>
      <c r="E40" s="195">
        <v>-5.4692538000921234E-2</v>
      </c>
    </row>
    <row r="41" spans="1:5">
      <c r="A41" s="192"/>
      <c r="B41" s="193">
        <v>40234</v>
      </c>
      <c r="C41" s="194">
        <v>147.34</v>
      </c>
      <c r="D41" s="195">
        <v>-5.9218773956726825E-2</v>
      </c>
      <c r="E41" s="195">
        <v>-1.4971545045410681E-3</v>
      </c>
    </row>
    <row r="42" spans="1:5">
      <c r="A42" s="192"/>
      <c r="B42" s="193">
        <v>40235</v>
      </c>
      <c r="C42" s="194">
        <v>147.32</v>
      </c>
      <c r="D42" s="195">
        <v>5.7163341827095428E-3</v>
      </c>
      <c r="E42" s="195">
        <v>5.7163341827095428E-3</v>
      </c>
    </row>
    <row r="43" spans="1:5">
      <c r="A43" s="192"/>
      <c r="B43" s="193">
        <v>40238</v>
      </c>
      <c r="C43" s="194">
        <v>147.22</v>
      </c>
      <c r="D43" s="195">
        <v>-0.32393878197513265</v>
      </c>
      <c r="E43" s="195">
        <v>-2.2768670309653916E-4</v>
      </c>
    </row>
    <row r="44" spans="1:5">
      <c r="A44" s="192"/>
      <c r="B44" s="193">
        <v>40239</v>
      </c>
      <c r="C44" s="194">
        <v>147.36500000000001</v>
      </c>
      <c r="D44" s="195">
        <v>-2.3488688109890585E-3</v>
      </c>
      <c r="E44" s="195">
        <v>-2.3488688109890585E-3</v>
      </c>
    </row>
    <row r="45" spans="1:5">
      <c r="A45" s="192"/>
      <c r="B45" s="193">
        <v>40240</v>
      </c>
      <c r="C45" s="194">
        <v>147.41499999999999</v>
      </c>
      <c r="D45" s="195">
        <v>1.5672976797586308E-2</v>
      </c>
      <c r="E45" s="195">
        <v>-5.6871278669265481E-3</v>
      </c>
    </row>
    <row r="46" spans="1:5">
      <c r="A46" s="192"/>
      <c r="B46" s="193">
        <v>40241</v>
      </c>
      <c r="C46" s="194">
        <v>147.28</v>
      </c>
      <c r="D46" s="195">
        <v>-1.1070758346946766E-3</v>
      </c>
      <c r="E46" s="195">
        <v>-1.1070758346946766E-3</v>
      </c>
    </row>
    <row r="47" spans="1:5">
      <c r="A47" s="192"/>
      <c r="B47" s="193">
        <v>40242</v>
      </c>
      <c r="C47" s="194">
        <v>147.22499999999999</v>
      </c>
      <c r="D47" s="195">
        <v>-0.18732394366197183</v>
      </c>
      <c r="E47" s="195">
        <v>-9.5468462951622785E-2</v>
      </c>
    </row>
    <row r="48" spans="1:5">
      <c r="A48" s="192"/>
      <c r="B48" s="193">
        <v>40246</v>
      </c>
      <c r="C48" s="194">
        <v>147.23500000000001</v>
      </c>
      <c r="D48" s="195">
        <v>-0.13930818242116053</v>
      </c>
      <c r="E48" s="195">
        <v>-1.8712439450887384E-2</v>
      </c>
    </row>
    <row r="49" spans="1:5">
      <c r="A49" s="192"/>
      <c r="B49" s="193">
        <v>40247</v>
      </c>
      <c r="C49" s="194">
        <v>147.285</v>
      </c>
      <c r="D49" s="195">
        <v>-7.2028811524609843E-3</v>
      </c>
      <c r="E49" s="195">
        <v>-7.2028811524609843E-3</v>
      </c>
    </row>
    <row r="50" spans="1:5">
      <c r="A50" s="192"/>
      <c r="B50" s="193">
        <v>40248</v>
      </c>
      <c r="C50" s="194">
        <v>147.14500000000001</v>
      </c>
      <c r="D50" s="195">
        <v>-0.26921774466644088</v>
      </c>
      <c r="E50" s="195">
        <v>4.063664070436844E-2</v>
      </c>
    </row>
    <row r="51" spans="1:5">
      <c r="A51" s="192"/>
      <c r="B51" s="193">
        <v>40249</v>
      </c>
      <c r="C51" s="194">
        <v>147.11000000000001</v>
      </c>
      <c r="D51" s="195">
        <v>-0.13371150729335493</v>
      </c>
      <c r="E51" s="195">
        <v>-6.3271412542077049E-2</v>
      </c>
    </row>
    <row r="52" spans="1:5">
      <c r="A52" s="192"/>
      <c r="B52" s="193">
        <v>40252</v>
      </c>
      <c r="C52" s="194">
        <v>147.1</v>
      </c>
      <c r="D52" s="195">
        <v>-3.5787583376090303E-2</v>
      </c>
      <c r="E52" s="195">
        <v>-3.5787583376090303E-2</v>
      </c>
    </row>
    <row r="53" spans="1:5">
      <c r="A53" s="192"/>
      <c r="B53" s="193">
        <v>40253</v>
      </c>
      <c r="C53" s="194">
        <v>147.05000000000001</v>
      </c>
      <c r="D53" s="195">
        <v>-8.8318966895037987E-2</v>
      </c>
      <c r="E53" s="195">
        <v>-8.8318966895037987E-2</v>
      </c>
    </row>
    <row r="54" spans="1:5">
      <c r="A54" s="192"/>
      <c r="B54" s="193">
        <v>40254</v>
      </c>
      <c r="C54" s="194">
        <v>147.01</v>
      </c>
      <c r="D54" s="195">
        <v>-0.22785446822779859</v>
      </c>
      <c r="E54" s="195">
        <v>-4.3033588554183197E-3</v>
      </c>
    </row>
    <row r="55" spans="1:5">
      <c r="A55" s="192"/>
      <c r="B55" s="193">
        <v>40255</v>
      </c>
      <c r="C55" s="194">
        <v>147.04499999999999</v>
      </c>
      <c r="D55" s="195">
        <v>-2.8684907325684024E-2</v>
      </c>
      <c r="E55" s="195">
        <v>-2.8684907325684024E-2</v>
      </c>
    </row>
    <row r="56" spans="1:5">
      <c r="A56" s="192"/>
      <c r="B56" s="193">
        <v>40256</v>
      </c>
      <c r="C56" s="194">
        <v>146.94999999999999</v>
      </c>
      <c r="D56" s="195">
        <v>-1.7379440625491946E-2</v>
      </c>
      <c r="E56" s="195">
        <v>9.9071207430340563E-3</v>
      </c>
    </row>
    <row r="57" spans="1:5">
      <c r="A57" s="192"/>
      <c r="B57" s="193">
        <v>40262</v>
      </c>
      <c r="C57" s="194">
        <v>146.89500000000001</v>
      </c>
      <c r="D57" s="195">
        <v>-0.14174611138986454</v>
      </c>
      <c r="E57" s="195">
        <v>-6.3973908680381338E-3</v>
      </c>
    </row>
    <row r="58" spans="1:5">
      <c r="A58" s="192"/>
      <c r="B58" s="193">
        <v>40263</v>
      </c>
      <c r="C58" s="194">
        <v>146.89500000000001</v>
      </c>
      <c r="D58" s="195">
        <v>-2.1549893022932486E-2</v>
      </c>
      <c r="E58" s="195">
        <v>2.4793962940363182E-2</v>
      </c>
    </row>
    <row r="59" spans="1:5">
      <c r="A59" s="192"/>
      <c r="B59" s="193">
        <v>40266</v>
      </c>
      <c r="C59" s="194">
        <v>146.97999999999999</v>
      </c>
      <c r="D59" s="195">
        <v>-2.9658272874881508E-3</v>
      </c>
      <c r="E59" s="195">
        <v>-2.9658272874881508E-3</v>
      </c>
    </row>
    <row r="60" spans="1:5">
      <c r="A60" s="192"/>
      <c r="B60" s="193">
        <v>40267</v>
      </c>
      <c r="C60" s="194">
        <v>147.08500000000001</v>
      </c>
      <c r="D60" s="195">
        <v>0.1861441567529741</v>
      </c>
      <c r="E60" s="195">
        <v>3.9713086074177749E-2</v>
      </c>
    </row>
    <row r="61" spans="1:5">
      <c r="A61" s="192"/>
      <c r="B61" s="193">
        <v>40268</v>
      </c>
      <c r="C61" s="194">
        <v>146.97</v>
      </c>
      <c r="D61" s="195">
        <v>9.2620451852542168E-2</v>
      </c>
      <c r="E61" s="195">
        <v>9.2620451852542168E-2</v>
      </c>
    </row>
    <row r="62" spans="1:5">
      <c r="A62" s="192"/>
      <c r="B62" s="193">
        <v>40269</v>
      </c>
      <c r="C62" s="194">
        <v>147.065</v>
      </c>
      <c r="D62" s="195">
        <v>-6.9795765411279744E-3</v>
      </c>
      <c r="E62" s="195">
        <v>-6.9795765411279744E-3</v>
      </c>
    </row>
    <row r="63" spans="1:5">
      <c r="A63" s="192"/>
      <c r="B63" s="193">
        <v>40270</v>
      </c>
      <c r="C63" s="194">
        <v>146.97999999999999</v>
      </c>
      <c r="D63" s="195">
        <v>3.2868427683981024E-3</v>
      </c>
      <c r="E63" s="195">
        <v>3.2868427683981024E-3</v>
      </c>
    </row>
    <row r="64" spans="1:5">
      <c r="A64" s="192"/>
      <c r="B64" s="193">
        <v>40273</v>
      </c>
      <c r="C64" s="194">
        <v>146.88</v>
      </c>
      <c r="D64" s="195">
        <v>-0.10119538334707337</v>
      </c>
      <c r="E64" s="195">
        <v>-8.4501236603462485E-3</v>
      </c>
    </row>
    <row r="65" spans="1:5">
      <c r="A65" s="192"/>
      <c r="B65" s="193">
        <v>40274</v>
      </c>
      <c r="C65" s="194">
        <v>146.905</v>
      </c>
      <c r="D65" s="195">
        <v>-3.2740615297770254E-2</v>
      </c>
      <c r="E65" s="195">
        <v>-1.0160880609652836E-2</v>
      </c>
    </row>
    <row r="66" spans="1:5">
      <c r="A66" s="192"/>
      <c r="B66" s="193">
        <v>40275</v>
      </c>
      <c r="C66" s="194">
        <v>146.9</v>
      </c>
      <c r="D66" s="195">
        <v>0.11220448817952718</v>
      </c>
      <c r="E66" s="195">
        <v>0.11220448817952718</v>
      </c>
    </row>
    <row r="67" spans="1:5">
      <c r="A67" s="192"/>
      <c r="B67" s="193">
        <v>40276</v>
      </c>
      <c r="C67" s="194">
        <v>146.84</v>
      </c>
      <c r="D67" s="195">
        <v>-0.10579331863252479</v>
      </c>
      <c r="E67" s="195">
        <v>-9.7880383421088159E-3</v>
      </c>
    </row>
    <row r="68" spans="1:5">
      <c r="A68" s="192"/>
      <c r="B68" s="193">
        <v>40277</v>
      </c>
      <c r="C68" s="194">
        <v>146.785</v>
      </c>
      <c r="D68" s="195">
        <v>-0.2678783692614129</v>
      </c>
      <c r="E68" s="195">
        <v>-7.9938638481061461E-2</v>
      </c>
    </row>
    <row r="69" spans="1:5">
      <c r="A69" s="192"/>
      <c r="B69" s="193">
        <v>40280</v>
      </c>
      <c r="C69" s="194">
        <v>146.755</v>
      </c>
      <c r="D69" s="195">
        <v>-0.15034534232131644</v>
      </c>
      <c r="E69" s="195">
        <v>-8.180407302538828E-3</v>
      </c>
    </row>
    <row r="70" spans="1:5">
      <c r="A70" s="192"/>
      <c r="B70" s="193">
        <v>40281</v>
      </c>
      <c r="C70" s="194">
        <v>146.68</v>
      </c>
      <c r="D70" s="195">
        <v>-0.11154354454353414</v>
      </c>
      <c r="E70" s="195">
        <v>5.4954889330572236E-2</v>
      </c>
    </row>
    <row r="71" spans="1:5">
      <c r="A71" s="192"/>
      <c r="B71" s="193">
        <v>40282</v>
      </c>
      <c r="C71" s="194">
        <v>146.63499999999999</v>
      </c>
      <c r="D71" s="195">
        <v>-0.20542644568573815</v>
      </c>
      <c r="E71" s="195">
        <v>-2.1531082147591352E-2</v>
      </c>
    </row>
    <row r="72" spans="1:5">
      <c r="A72" s="192"/>
      <c r="B72" s="193">
        <v>40283</v>
      </c>
      <c r="C72" s="194">
        <v>146.57499999999999</v>
      </c>
      <c r="D72" s="195">
        <v>-0.31417035664736526</v>
      </c>
      <c r="E72" s="195">
        <v>-2.0860506268121057E-2</v>
      </c>
    </row>
    <row r="73" spans="1:5">
      <c r="A73" s="192"/>
      <c r="B73" s="193">
        <v>40284</v>
      </c>
      <c r="C73" s="194">
        <v>146.49</v>
      </c>
      <c r="D73" s="195">
        <v>-9.4883031241900187E-2</v>
      </c>
      <c r="E73" s="195">
        <v>2.6516133310025981E-2</v>
      </c>
    </row>
    <row r="74" spans="1:5">
      <c r="A74" s="192"/>
      <c r="B74" s="193">
        <v>40287</v>
      </c>
      <c r="C74" s="194">
        <v>146.625</v>
      </c>
      <c r="D74" s="195">
        <v>3.4923799547190215E-2</v>
      </c>
      <c r="E74" s="195">
        <v>1.1320244652451594E-3</v>
      </c>
    </row>
    <row r="75" spans="1:5">
      <c r="A75" s="192"/>
      <c r="B75" s="193">
        <v>40288</v>
      </c>
      <c r="C75" s="194">
        <v>146.63499999999999</v>
      </c>
      <c r="D75" s="195">
        <v>2.9931569873822041E-3</v>
      </c>
      <c r="E75" s="195">
        <v>2.9931569873822041E-3</v>
      </c>
    </row>
    <row r="76" spans="1:5">
      <c r="A76" s="192"/>
      <c r="B76" s="193">
        <v>40289</v>
      </c>
      <c r="C76" s="194">
        <v>146.46</v>
      </c>
      <c r="D76" s="195">
        <v>-0.10712535589561636</v>
      </c>
      <c r="E76" s="195">
        <v>-7.8777766061049661E-3</v>
      </c>
    </row>
    <row r="77" spans="1:5">
      <c r="A77" s="192"/>
      <c r="B77" s="193">
        <v>40290</v>
      </c>
      <c r="C77" s="194">
        <v>146.61000000000001</v>
      </c>
      <c r="D77" s="195">
        <v>-2.5247971145175834E-3</v>
      </c>
      <c r="E77" s="195">
        <v>-2.5247971145175834E-3</v>
      </c>
    </row>
    <row r="78" spans="1:5">
      <c r="A78" s="192"/>
      <c r="B78" s="193">
        <v>40291</v>
      </c>
      <c r="C78" s="194">
        <v>146.495</v>
      </c>
      <c r="D78" s="195">
        <v>1.6187008650077689E-2</v>
      </c>
      <c r="E78" s="195">
        <v>2.7782287052712136E-2</v>
      </c>
    </row>
    <row r="79" spans="1:5">
      <c r="A79" s="192"/>
      <c r="B79" s="193">
        <v>40294</v>
      </c>
      <c r="C79" s="194">
        <v>146.52000000000001</v>
      </c>
      <c r="D79" s="195">
        <v>-4.1575492341356671E-2</v>
      </c>
      <c r="E79" s="195">
        <v>-2.6987600291757841E-2</v>
      </c>
    </row>
    <row r="80" spans="1:5">
      <c r="A80" s="192"/>
      <c r="B80" s="193">
        <v>40295</v>
      </c>
      <c r="C80" s="194">
        <v>146.405</v>
      </c>
      <c r="D80" s="195">
        <v>-0.36177110348866393</v>
      </c>
      <c r="E80" s="195">
        <v>-4.7477620681000587E-2</v>
      </c>
    </row>
    <row r="81" spans="1:5">
      <c r="A81" s="192"/>
      <c r="B81" s="193">
        <v>40296</v>
      </c>
      <c r="C81" s="194">
        <v>146.62</v>
      </c>
      <c r="D81" s="195">
        <v>0.20710070620102544</v>
      </c>
      <c r="E81" s="195">
        <v>-3.1363064718970685E-2</v>
      </c>
    </row>
    <row r="82" spans="1:5">
      <c r="A82" s="192"/>
      <c r="B82" s="193">
        <v>40297</v>
      </c>
      <c r="C82" s="194">
        <v>146.73500000000001</v>
      </c>
      <c r="D82" s="195">
        <v>0.28031879566083684</v>
      </c>
      <c r="E82" s="195">
        <v>5.6829754261678106E-2</v>
      </c>
    </row>
    <row r="83" spans="1:5">
      <c r="A83" s="192"/>
      <c r="B83" s="193">
        <v>40298</v>
      </c>
      <c r="C83" s="194">
        <v>146.435</v>
      </c>
      <c r="D83" s="195">
        <v>-4.5841542358570221E-2</v>
      </c>
      <c r="E83" s="195">
        <v>-3.1768927666760483E-2</v>
      </c>
    </row>
    <row r="84" spans="1:5">
      <c r="A84" s="192"/>
      <c r="B84" s="193">
        <v>40302</v>
      </c>
      <c r="C84" s="194">
        <v>146.52500000000001</v>
      </c>
      <c r="D84" s="195">
        <v>9.6020589982181742E-2</v>
      </c>
      <c r="E84" s="195">
        <v>0.10261994324556194</v>
      </c>
    </row>
    <row r="85" spans="1:5">
      <c r="A85" s="192"/>
      <c r="B85" s="193">
        <v>40303</v>
      </c>
      <c r="C85" s="194">
        <v>146.73500000000001</v>
      </c>
      <c r="D85" s="195">
        <v>0.15140419449615755</v>
      </c>
      <c r="E85" s="195">
        <v>-2.8233882423525881E-3</v>
      </c>
    </row>
    <row r="86" spans="1:5">
      <c r="A86" s="192"/>
      <c r="B86" s="193">
        <v>40304</v>
      </c>
      <c r="C86" s="194">
        <v>146.9</v>
      </c>
      <c r="D86" s="195">
        <v>0.41682590953361359</v>
      </c>
      <c r="E86" s="195">
        <v>-3.3225253658476443E-2</v>
      </c>
    </row>
    <row r="87" spans="1:5">
      <c r="A87" s="192"/>
      <c r="B87" s="193">
        <v>40305</v>
      </c>
      <c r="C87" s="194">
        <v>147.065</v>
      </c>
      <c r="D87" s="195">
        <v>0.46715130933114007</v>
      </c>
      <c r="E87" s="195">
        <v>-2.808628054442705E-2</v>
      </c>
    </row>
    <row r="88" spans="1:5">
      <c r="A88" s="192"/>
      <c r="B88" s="193">
        <v>40309</v>
      </c>
      <c r="C88" s="194">
        <v>147.16999999999999</v>
      </c>
      <c r="D88" s="195">
        <v>-0.21163339772483367</v>
      </c>
      <c r="E88" s="195">
        <v>-1.80296200901481E-2</v>
      </c>
    </row>
    <row r="89" spans="1:5">
      <c r="A89" s="192"/>
      <c r="B89" s="193">
        <v>40310</v>
      </c>
      <c r="C89" s="194">
        <v>147.17500000000001</v>
      </c>
      <c r="D89" s="195">
        <v>-0.17306895122288241</v>
      </c>
      <c r="E89" s="195">
        <v>-1.2919718115241122E-2</v>
      </c>
    </row>
    <row r="90" spans="1:5">
      <c r="A90" s="192"/>
      <c r="B90" s="193">
        <v>40311</v>
      </c>
      <c r="C90" s="194">
        <v>146.54</v>
      </c>
      <c r="D90" s="195">
        <v>-8.9088993198582239E-2</v>
      </c>
      <c r="E90" s="195">
        <v>-1.2453300124533001E-2</v>
      </c>
    </row>
    <row r="91" spans="1:5">
      <c r="A91" s="192"/>
      <c r="B91" s="193">
        <v>40312</v>
      </c>
      <c r="C91" s="194">
        <v>146.47499999999999</v>
      </c>
      <c r="D91" s="195">
        <v>-0.36820221030747347</v>
      </c>
      <c r="E91" s="195">
        <v>-8.5457927563190719E-2</v>
      </c>
    </row>
    <row r="92" spans="1:5">
      <c r="A92" s="192"/>
      <c r="B92" s="193">
        <v>40315</v>
      </c>
      <c r="C92" s="194">
        <v>146.72999999999999</v>
      </c>
      <c r="D92" s="195">
        <v>2.3594180102241448E-4</v>
      </c>
      <c r="E92" s="195">
        <v>2.3594180102241448E-4</v>
      </c>
    </row>
    <row r="93" spans="1:5">
      <c r="A93" s="192"/>
      <c r="B93" s="193">
        <v>40316</v>
      </c>
      <c r="C93" s="194">
        <v>146.69499999999999</v>
      </c>
      <c r="D93" s="195">
        <v>-5.5167693360711839E-2</v>
      </c>
      <c r="E93" s="195">
        <v>-5.5167693360711839E-2</v>
      </c>
    </row>
    <row r="94" spans="1:5">
      <c r="A94" s="192"/>
      <c r="B94" s="193">
        <v>40317</v>
      </c>
      <c r="C94" s="194">
        <v>146.56</v>
      </c>
      <c r="D94" s="195">
        <v>3.3769394584727712E-2</v>
      </c>
      <c r="E94" s="195">
        <v>3.3769394584727712E-2</v>
      </c>
    </row>
    <row r="95" spans="1:5">
      <c r="A95" s="192"/>
      <c r="B95" s="193">
        <v>40318</v>
      </c>
      <c r="C95" s="194">
        <v>146.54</v>
      </c>
      <c r="D95" s="195">
        <v>-3.9517749497655727E-2</v>
      </c>
      <c r="E95" s="195">
        <v>-3.9517749497655727E-2</v>
      </c>
    </row>
    <row r="96" spans="1:5">
      <c r="A96" s="192"/>
      <c r="B96" s="193">
        <v>40319</v>
      </c>
      <c r="C96" s="194">
        <v>146.935</v>
      </c>
      <c r="D96" s="195">
        <v>0.19591690544412607</v>
      </c>
      <c r="E96" s="195">
        <v>-2.7148997134670488E-2</v>
      </c>
    </row>
    <row r="97" spans="1:5">
      <c r="A97" s="192"/>
      <c r="B97" s="193">
        <v>40322</v>
      </c>
      <c r="C97" s="194">
        <v>146.45500000000001</v>
      </c>
      <c r="D97" s="195">
        <v>-0.10947241402426762</v>
      </c>
      <c r="E97" s="195">
        <v>-1.7496815713615339E-2</v>
      </c>
    </row>
    <row r="98" spans="1:5">
      <c r="A98" s="192"/>
      <c r="B98" s="193">
        <v>40323</v>
      </c>
      <c r="C98" s="194">
        <v>146.655</v>
      </c>
      <c r="D98" s="195">
        <v>-6.5044121833190999E-2</v>
      </c>
      <c r="E98" s="195">
        <v>-6.5044121833190999E-2</v>
      </c>
    </row>
    <row r="99" spans="1:5">
      <c r="A99" s="192"/>
      <c r="B99" s="193">
        <v>40324</v>
      </c>
      <c r="C99" s="194">
        <v>146.83500000000001</v>
      </c>
      <c r="D99" s="195">
        <v>-3.2814238042269191E-2</v>
      </c>
      <c r="E99" s="195">
        <v>-3.2814238042269191E-2</v>
      </c>
    </row>
    <row r="100" spans="1:5">
      <c r="A100" s="192"/>
      <c r="B100" s="193">
        <v>40325</v>
      </c>
      <c r="C100" s="194">
        <v>146.625</v>
      </c>
      <c r="D100" s="195">
        <v>-1.8479033404406538E-2</v>
      </c>
      <c r="E100" s="195">
        <v>-1.8479033404406538E-2</v>
      </c>
    </row>
    <row r="101" spans="1:5">
      <c r="A101" s="192"/>
      <c r="B101" s="193">
        <v>40326</v>
      </c>
      <c r="C101" s="194">
        <v>146.505</v>
      </c>
      <c r="D101" s="195">
        <v>8.6455331412103754E-3</v>
      </c>
      <c r="E101" s="195">
        <v>8.6455331412103754E-3</v>
      </c>
    </row>
    <row r="102" spans="1:5">
      <c r="A102" s="192"/>
      <c r="B102" s="193">
        <v>40329</v>
      </c>
      <c r="C102" s="194">
        <v>146.69999999999999</v>
      </c>
      <c r="D102" s="195">
        <v>-2.8571428571428571E-2</v>
      </c>
      <c r="E102" s="195">
        <v>-2.8571428571428571E-2</v>
      </c>
    </row>
    <row r="103" spans="1:5">
      <c r="A103" s="192"/>
      <c r="B103" s="193">
        <v>40330</v>
      </c>
      <c r="C103" s="194">
        <v>146.88999999999999</v>
      </c>
      <c r="D103" s="195">
        <v>9.111759799833194E-2</v>
      </c>
      <c r="E103" s="195">
        <v>1.7514595496246871E-2</v>
      </c>
    </row>
    <row r="104" spans="1:5">
      <c r="A104" s="192"/>
      <c r="B104" s="193">
        <v>40331</v>
      </c>
      <c r="C104" s="194">
        <v>146.83500000000001</v>
      </c>
      <c r="D104" s="195">
        <v>4.82251449582803E-2</v>
      </c>
      <c r="E104" s="195">
        <v>4.82251449582803E-2</v>
      </c>
    </row>
    <row r="105" spans="1:5">
      <c r="A105" s="192"/>
      <c r="B105" s="193">
        <v>40332</v>
      </c>
      <c r="C105" s="194">
        <v>146.64500000000001</v>
      </c>
      <c r="D105" s="195">
        <v>3.9300057372346528E-2</v>
      </c>
      <c r="E105" s="195">
        <v>3.9300057372346528E-2</v>
      </c>
    </row>
    <row r="106" spans="1:5">
      <c r="A106" s="192"/>
      <c r="B106" s="193">
        <v>40333</v>
      </c>
      <c r="C106" s="194">
        <v>146.77000000000001</v>
      </c>
      <c r="D106" s="195">
        <v>2.2210654173173694E-2</v>
      </c>
      <c r="E106" s="195">
        <v>2.2210654173173694E-2</v>
      </c>
    </row>
    <row r="107" spans="1:5">
      <c r="A107" s="192"/>
      <c r="B107" s="193">
        <v>40336</v>
      </c>
      <c r="C107" s="194">
        <v>147.08000000000001</v>
      </c>
      <c r="D107" s="195">
        <v>0.41712996535331559</v>
      </c>
      <c r="E107" s="195">
        <v>2.9812263314801385E-3</v>
      </c>
    </row>
    <row r="108" spans="1:5">
      <c r="A108" s="192"/>
      <c r="B108" s="193">
        <v>40337</v>
      </c>
      <c r="C108" s="194">
        <v>147.19</v>
      </c>
      <c r="D108" s="195">
        <v>0.13656387665198239</v>
      </c>
      <c r="E108" s="195">
        <v>-1.6411851084045953E-3</v>
      </c>
    </row>
    <row r="109" spans="1:5">
      <c r="A109" s="192"/>
      <c r="B109" s="193">
        <v>40338</v>
      </c>
      <c r="C109" s="194">
        <v>147.23500000000001</v>
      </c>
      <c r="D109" s="195">
        <v>8.6931311329170383E-2</v>
      </c>
      <c r="E109" s="195">
        <v>-7.6271186440677969E-3</v>
      </c>
    </row>
    <row r="110" spans="1:5">
      <c r="A110" s="192"/>
      <c r="B110" s="193">
        <v>40339</v>
      </c>
      <c r="C110" s="194">
        <v>146.95500000000001</v>
      </c>
      <c r="D110" s="195">
        <v>1.2170385395537525E-2</v>
      </c>
      <c r="E110" s="195">
        <v>1.2170385395537525E-2</v>
      </c>
    </row>
    <row r="111" spans="1:5">
      <c r="A111" s="192"/>
      <c r="B111" s="193">
        <v>40340</v>
      </c>
      <c r="C111" s="194">
        <v>147.04</v>
      </c>
      <c r="D111" s="195">
        <v>4.8615877373598716E-3</v>
      </c>
      <c r="E111" s="195">
        <v>4.8615877373598716E-3</v>
      </c>
    </row>
    <row r="112" spans="1:5">
      <c r="A112" s="192"/>
      <c r="B112" s="193">
        <v>40343</v>
      </c>
      <c r="C112" s="194">
        <v>147.08500000000001</v>
      </c>
      <c r="D112" s="195">
        <v>-5.8013052936910807E-3</v>
      </c>
      <c r="E112" s="195">
        <v>-1.0635726371766982E-2</v>
      </c>
    </row>
    <row r="113" spans="1:5">
      <c r="A113" s="192"/>
      <c r="B113" s="193">
        <v>40344</v>
      </c>
      <c r="C113" s="194">
        <v>147.26</v>
      </c>
      <c r="D113" s="195">
        <v>0.10798258345428156</v>
      </c>
      <c r="E113" s="195">
        <v>-7.3343009192065794E-2</v>
      </c>
    </row>
    <row r="114" spans="1:5">
      <c r="A114" s="192"/>
      <c r="B114" s="193">
        <v>40345</v>
      </c>
      <c r="C114" s="194">
        <v>147.08500000000001</v>
      </c>
      <c r="D114" s="195">
        <v>-1.7825800789820097E-2</v>
      </c>
      <c r="E114" s="195">
        <v>-1.7825800789820097E-2</v>
      </c>
    </row>
    <row r="115" spans="1:5">
      <c r="A115" s="192"/>
      <c r="B115" s="193">
        <v>40346</v>
      </c>
      <c r="C115" s="194">
        <v>147.06</v>
      </c>
      <c r="D115" s="195">
        <v>-1.6646200027288852E-2</v>
      </c>
      <c r="E115" s="195">
        <v>-1.6646200027288852E-2</v>
      </c>
    </row>
    <row r="116" spans="1:5">
      <c r="A116" s="192"/>
      <c r="B116" s="193">
        <v>40347</v>
      </c>
      <c r="C116" s="194">
        <v>147</v>
      </c>
      <c r="D116" s="195">
        <v>-7.651267127440281E-2</v>
      </c>
      <c r="E116" s="195">
        <v>-7.651267127440281E-2</v>
      </c>
    </row>
    <row r="117" spans="1:5">
      <c r="A117" s="192"/>
      <c r="B117" s="193">
        <v>40350</v>
      </c>
      <c r="C117" s="194">
        <v>146.94499999999999</v>
      </c>
      <c r="D117" s="195">
        <v>-0.15469982617997058</v>
      </c>
      <c r="E117" s="195">
        <v>-0.15469982617997058</v>
      </c>
    </row>
    <row r="118" spans="1:5">
      <c r="A118" s="192"/>
      <c r="B118" s="193">
        <v>40351</v>
      </c>
      <c r="C118" s="194">
        <v>146.99</v>
      </c>
      <c r="D118" s="195">
        <v>4.8390999274135014E-3</v>
      </c>
      <c r="E118" s="195">
        <v>4.8390999274135014E-3</v>
      </c>
    </row>
    <row r="119" spans="1:5">
      <c r="A119" s="192"/>
      <c r="B119" s="193">
        <v>40352</v>
      </c>
      <c r="C119" s="194">
        <v>147.13499999999999</v>
      </c>
      <c r="D119" s="195">
        <v>-1.5151515151515152E-2</v>
      </c>
      <c r="E119" s="195">
        <v>-1.5151515151515152E-2</v>
      </c>
    </row>
    <row r="120" spans="1:5">
      <c r="A120" s="192"/>
      <c r="B120" s="193">
        <v>40353</v>
      </c>
      <c r="C120" s="194">
        <v>147.19999999999999</v>
      </c>
      <c r="D120" s="195">
        <v>-0.1492265696087352</v>
      </c>
      <c r="E120" s="195">
        <v>-0.1492265696087352</v>
      </c>
    </row>
    <row r="121" spans="1:5">
      <c r="A121" s="192"/>
      <c r="B121" s="193">
        <v>40354</v>
      </c>
      <c r="C121" s="194">
        <v>147.32499999999999</v>
      </c>
      <c r="D121" s="195">
        <v>0.23324070857936782</v>
      </c>
      <c r="E121" s="195">
        <v>-3.7686696769711703E-2</v>
      </c>
    </row>
    <row r="122" spans="1:5">
      <c r="A122" s="192"/>
      <c r="B122" s="193">
        <v>40357</v>
      </c>
      <c r="C122" s="194">
        <v>147.41999999999999</v>
      </c>
      <c r="D122" s="195">
        <v>0.2630701242391395</v>
      </c>
      <c r="E122" s="195">
        <v>3.7521887767864586E-3</v>
      </c>
    </row>
    <row r="123" spans="1:5">
      <c r="A123" s="192"/>
      <c r="B123" s="193">
        <v>40358</v>
      </c>
      <c r="C123" s="194">
        <v>147.47499999999999</v>
      </c>
      <c r="D123" s="195">
        <v>9.0851685215881287E-2</v>
      </c>
      <c r="E123" s="195">
        <v>-9.3140737232615036E-3</v>
      </c>
    </row>
    <row r="124" spans="1:5">
      <c r="A124" s="192"/>
      <c r="B124" s="193">
        <v>40359</v>
      </c>
      <c r="C124" s="194">
        <v>147.535</v>
      </c>
      <c r="D124" s="195">
        <v>0.32031943212067437</v>
      </c>
      <c r="E124" s="195">
        <v>-2.3312091635073001E-2</v>
      </c>
    </row>
    <row r="125" spans="1:5">
      <c r="A125" s="192"/>
      <c r="B125" s="193">
        <v>40360</v>
      </c>
      <c r="C125" s="194">
        <v>147.47499999999999</v>
      </c>
      <c r="D125" s="195">
        <v>-1.7225497420781135E-2</v>
      </c>
      <c r="E125" s="195">
        <v>-1.7225497420781135E-2</v>
      </c>
    </row>
    <row r="126" spans="1:5">
      <c r="A126" s="192"/>
      <c r="B126" s="193">
        <v>40361</v>
      </c>
      <c r="C126" s="194">
        <v>147.46</v>
      </c>
      <c r="D126" s="195">
        <v>0.16337929830685985</v>
      </c>
      <c r="E126" s="195">
        <v>0.1210217024495258</v>
      </c>
    </row>
    <row r="127" spans="1:5">
      <c r="A127" s="192"/>
      <c r="B127" s="193">
        <v>40362</v>
      </c>
      <c r="C127" s="194">
        <v>147.36000000000001</v>
      </c>
      <c r="D127" s="195">
        <v>1.0869565217391304E-2</v>
      </c>
      <c r="E127" s="195">
        <v>1.0869565217391304E-2</v>
      </c>
    </row>
    <row r="128" spans="1:5">
      <c r="A128" s="192"/>
      <c r="B128" s="193">
        <v>40366</v>
      </c>
      <c r="C128" s="194">
        <v>147.35499999999999</v>
      </c>
      <c r="D128" s="195">
        <v>0.13938252716645091</v>
      </c>
      <c r="E128" s="195">
        <v>0.11949315444666746</v>
      </c>
    </row>
    <row r="129" spans="1:5">
      <c r="A129" s="192"/>
      <c r="B129" s="193">
        <v>40367</v>
      </c>
      <c r="C129" s="194">
        <v>147.505</v>
      </c>
      <c r="D129" s="195">
        <v>0.1718567536006228</v>
      </c>
      <c r="E129" s="195">
        <v>0.12271311794472557</v>
      </c>
    </row>
    <row r="130" spans="1:5">
      <c r="A130" s="192"/>
      <c r="B130" s="193">
        <v>40368</v>
      </c>
      <c r="C130" s="194">
        <v>147.535</v>
      </c>
      <c r="D130" s="195">
        <v>3.6249217973723914E-2</v>
      </c>
      <c r="E130" s="195">
        <v>2.1528723365105067E-2</v>
      </c>
    </row>
    <row r="131" spans="1:5">
      <c r="A131" s="192"/>
      <c r="B131" s="193">
        <v>40371</v>
      </c>
      <c r="C131" s="194">
        <v>147.61500000000001</v>
      </c>
      <c r="D131" s="195">
        <v>0.22988436521320163</v>
      </c>
      <c r="E131" s="195">
        <v>9.859070103589497E-2</v>
      </c>
    </row>
    <row r="132" spans="1:5">
      <c r="A132" s="192"/>
      <c r="B132" s="193">
        <v>40372</v>
      </c>
      <c r="C132" s="194">
        <v>147.715</v>
      </c>
      <c r="D132" s="195">
        <v>0.209011522761329</v>
      </c>
      <c r="E132" s="195">
        <v>-3.9012039477083656E-2</v>
      </c>
    </row>
    <row r="133" spans="1:5">
      <c r="A133" s="192"/>
      <c r="B133" s="193">
        <v>40373</v>
      </c>
      <c r="C133" s="194">
        <v>147.72499999999999</v>
      </c>
      <c r="D133" s="195">
        <v>9.0512592036767814E-2</v>
      </c>
      <c r="E133" s="195">
        <v>5.2759930591380198E-2</v>
      </c>
    </row>
    <row r="134" spans="1:5">
      <c r="A134" s="192"/>
      <c r="B134" s="193">
        <v>40374</v>
      </c>
      <c r="C134" s="194">
        <v>147.565</v>
      </c>
      <c r="D134" s="195">
        <v>1.8466591892324948E-2</v>
      </c>
      <c r="E134" s="195">
        <v>1.8466591892324948E-2</v>
      </c>
    </row>
    <row r="135" spans="1:5">
      <c r="A135" s="192"/>
      <c r="B135" s="193">
        <v>40375</v>
      </c>
      <c r="C135" s="194">
        <v>147.54</v>
      </c>
      <c r="D135" s="195">
        <v>0.13151714419915453</v>
      </c>
      <c r="E135" s="195">
        <v>0.13151714419915453</v>
      </c>
    </row>
    <row r="136" spans="1:5">
      <c r="A136" s="192"/>
      <c r="B136" s="193">
        <v>40378</v>
      </c>
      <c r="C136" s="194">
        <v>147.47</v>
      </c>
      <c r="D136" s="195">
        <v>-6.8786085964787228E-3</v>
      </c>
      <c r="E136" s="195">
        <v>-6.8786085964787228E-3</v>
      </c>
    </row>
    <row r="137" spans="1:5">
      <c r="A137" s="192"/>
      <c r="B137" s="193">
        <v>40379</v>
      </c>
      <c r="C137" s="194">
        <v>147.54</v>
      </c>
      <c r="D137" s="195">
        <v>-6.9958476259252573E-3</v>
      </c>
      <c r="E137" s="195">
        <v>-6.9958476259252573E-3</v>
      </c>
    </row>
    <row r="138" spans="1:5">
      <c r="A138" s="192"/>
      <c r="B138" s="193">
        <v>40380</v>
      </c>
      <c r="C138" s="194">
        <v>147.56</v>
      </c>
      <c r="D138" s="195">
        <v>-3.4669099585935857E-2</v>
      </c>
      <c r="E138" s="195">
        <v>-3.4669099585935857E-2</v>
      </c>
    </row>
    <row r="139" spans="1:5">
      <c r="A139" s="192"/>
      <c r="B139" s="193">
        <v>40381</v>
      </c>
      <c r="C139" s="194">
        <v>147.63499999999999</v>
      </c>
      <c r="D139" s="195">
        <v>-1.3316739265712509E-2</v>
      </c>
      <c r="E139" s="195">
        <v>-0.11288114499066584</v>
      </c>
    </row>
    <row r="140" spans="1:5">
      <c r="A140" s="192"/>
      <c r="B140" s="193">
        <v>40382</v>
      </c>
      <c r="C140" s="194">
        <v>147.435</v>
      </c>
      <c r="D140" s="195">
        <v>7.842290812288653E-3</v>
      </c>
      <c r="E140" s="195">
        <v>7.842290812288653E-3</v>
      </c>
    </row>
    <row r="141" spans="1:5">
      <c r="A141" s="192"/>
      <c r="B141" s="193">
        <v>40385</v>
      </c>
      <c r="C141" s="194">
        <v>147.315</v>
      </c>
      <c r="D141" s="195">
        <v>-0.20835913312693499</v>
      </c>
      <c r="E141" s="195">
        <v>-6.5944272445820434E-2</v>
      </c>
    </row>
    <row r="142" spans="1:5">
      <c r="A142" s="192"/>
      <c r="B142" s="193">
        <v>40386</v>
      </c>
      <c r="C142" s="194">
        <v>147.43</v>
      </c>
      <c r="D142" s="195">
        <v>-3.1303497187576426E-2</v>
      </c>
      <c r="E142" s="195">
        <v>-3.1303497187576426E-2</v>
      </c>
    </row>
    <row r="143" spans="1:5">
      <c r="A143" s="192"/>
      <c r="B143" s="193">
        <v>40387</v>
      </c>
      <c r="C143" s="194">
        <v>147.56</v>
      </c>
      <c r="D143" s="195">
        <v>-4.4170030871526954E-2</v>
      </c>
      <c r="E143" s="195">
        <v>-7.0292092139634291E-2</v>
      </c>
    </row>
    <row r="144" spans="1:5">
      <c r="A144" s="192"/>
      <c r="B144" s="193">
        <v>40388</v>
      </c>
      <c r="C144" s="194">
        <v>147.6</v>
      </c>
      <c r="D144" s="195">
        <v>-1.7521548678818707E-2</v>
      </c>
      <c r="E144" s="195">
        <v>-1.7521548678818707E-2</v>
      </c>
    </row>
    <row r="145" spans="1:5">
      <c r="A145" s="192"/>
      <c r="B145" s="193">
        <v>40389</v>
      </c>
      <c r="C145" s="194">
        <v>147.72</v>
      </c>
      <c r="D145" s="195">
        <v>0.17141652105802255</v>
      </c>
      <c r="E145" s="195">
        <v>-6.9590889919865034E-2</v>
      </c>
    </row>
    <row r="146" spans="1:5">
      <c r="A146" s="192"/>
      <c r="B146" s="193">
        <v>40392</v>
      </c>
      <c r="C146" s="194">
        <v>147.78</v>
      </c>
      <c r="D146" s="195">
        <v>2.5549637579592326E-2</v>
      </c>
      <c r="E146" s="195">
        <v>-5.6865964518841858E-3</v>
      </c>
    </row>
    <row r="147" spans="1:5">
      <c r="A147" s="192"/>
      <c r="B147" s="193">
        <v>40393</v>
      </c>
      <c r="C147" s="194">
        <v>147.655</v>
      </c>
      <c r="D147" s="195">
        <v>-4.6182235299985039E-2</v>
      </c>
      <c r="E147" s="195">
        <v>-4.6182235299985039E-2</v>
      </c>
    </row>
    <row r="148" spans="1:5">
      <c r="A148" s="192"/>
      <c r="B148" s="193">
        <v>40394</v>
      </c>
      <c r="C148" s="194">
        <v>147.465</v>
      </c>
      <c r="D148" s="195">
        <v>-2.1072965141803496E-3</v>
      </c>
      <c r="E148" s="195">
        <v>-2.1072965141803496E-3</v>
      </c>
    </row>
    <row r="149" spans="1:5">
      <c r="A149" s="192"/>
      <c r="B149" s="193">
        <v>40395</v>
      </c>
      <c r="C149" s="194">
        <v>147.375</v>
      </c>
      <c r="D149" s="195">
        <v>-6.892366379123499E-2</v>
      </c>
      <c r="E149" s="195">
        <v>-3.0777233516840783E-2</v>
      </c>
    </row>
    <row r="150" spans="1:5">
      <c r="A150" s="192"/>
      <c r="B150" s="193">
        <v>40396</v>
      </c>
      <c r="C150" s="194">
        <v>147.27500000000001</v>
      </c>
      <c r="D150" s="195">
        <v>-3.2031038527474513E-2</v>
      </c>
      <c r="E150" s="195">
        <v>5.8197239014707212E-2</v>
      </c>
    </row>
    <row r="151" spans="1:5">
      <c r="A151" s="192"/>
      <c r="B151" s="193">
        <v>40399</v>
      </c>
      <c r="C151" s="194">
        <v>147.25</v>
      </c>
      <c r="D151" s="195">
        <v>0.11877991762217523</v>
      </c>
      <c r="E151" s="195">
        <v>0.15829900923967494</v>
      </c>
    </row>
    <row r="152" spans="1:5">
      <c r="A152" s="192"/>
      <c r="B152" s="193">
        <v>40400</v>
      </c>
      <c r="C152" s="194">
        <v>147.36500000000001</v>
      </c>
      <c r="D152" s="195">
        <v>9.8849324997734897E-2</v>
      </c>
      <c r="E152" s="195">
        <v>9.8849324997734897E-2</v>
      </c>
    </row>
    <row r="153" spans="1:5">
      <c r="A153" s="192"/>
      <c r="B153" s="193">
        <v>40401</v>
      </c>
      <c r="C153" s="194">
        <v>147.33500000000001</v>
      </c>
      <c r="D153" s="195">
        <v>0.10610162432319867</v>
      </c>
      <c r="E153" s="195">
        <v>0.10610162432319867</v>
      </c>
    </row>
    <row r="154" spans="1:5">
      <c r="A154" s="192"/>
      <c r="B154" s="193">
        <v>40402</v>
      </c>
      <c r="C154" s="194">
        <v>147.67500000000001</v>
      </c>
      <c r="D154" s="195">
        <v>0.11144924595928857</v>
      </c>
      <c r="E154" s="195">
        <v>5.7347670250896057E-2</v>
      </c>
    </row>
    <row r="155" spans="1:5">
      <c r="A155" s="192"/>
      <c r="B155" s="193">
        <v>40403</v>
      </c>
      <c r="C155" s="194">
        <v>147.36500000000001</v>
      </c>
      <c r="D155" s="195">
        <v>0.22528116213683225</v>
      </c>
      <c r="E155" s="195">
        <v>0.22528116213683225</v>
      </c>
    </row>
    <row r="156" spans="1:5">
      <c r="A156" s="192"/>
      <c r="B156" s="193">
        <v>40406</v>
      </c>
      <c r="C156" s="194">
        <v>147.37</v>
      </c>
      <c r="D156" s="195">
        <v>0.20891218872870249</v>
      </c>
      <c r="E156" s="195">
        <v>0.20891218872870249</v>
      </c>
    </row>
    <row r="157" spans="1:5">
      <c r="A157" s="192"/>
      <c r="B157" s="193">
        <v>40407</v>
      </c>
      <c r="C157" s="194">
        <v>147.255</v>
      </c>
      <c r="D157" s="195">
        <v>4.4154088758729441E-2</v>
      </c>
      <c r="E157" s="195">
        <v>6.2551625741533376E-2</v>
      </c>
    </row>
    <row r="158" spans="1:5">
      <c r="A158" s="192"/>
      <c r="B158" s="193">
        <v>40408</v>
      </c>
      <c r="C158" s="194">
        <v>147.16999999999999</v>
      </c>
      <c r="D158" s="195">
        <v>-9.5160546935013066E-2</v>
      </c>
      <c r="E158" s="195">
        <v>-1.0047626363496697E-2</v>
      </c>
    </row>
    <row r="159" spans="1:5">
      <c r="A159" s="192"/>
      <c r="B159" s="193">
        <v>40409</v>
      </c>
      <c r="C159" s="194">
        <v>147.16499999999999</v>
      </c>
      <c r="D159" s="195">
        <v>3.2886387463444244E-2</v>
      </c>
      <c r="E159" s="195">
        <v>5.9372068642057053E-2</v>
      </c>
    </row>
    <row r="160" spans="1:5">
      <c r="A160" s="192"/>
      <c r="B160" s="193">
        <v>40410</v>
      </c>
      <c r="C160" s="194">
        <v>147.11500000000001</v>
      </c>
      <c r="D160" s="195">
        <v>-0.10818838905574442</v>
      </c>
      <c r="E160" s="195">
        <v>-1.2541668041849566E-2</v>
      </c>
    </row>
    <row r="161" spans="1:5">
      <c r="A161" s="192"/>
      <c r="B161" s="193">
        <v>40413</v>
      </c>
      <c r="C161" s="194">
        <v>147.21</v>
      </c>
      <c r="D161" s="195">
        <v>-2.2520773472082005E-3</v>
      </c>
      <c r="E161" s="195">
        <v>-2.2520773472082005E-3</v>
      </c>
    </row>
    <row r="162" spans="1:5">
      <c r="A162" s="192"/>
      <c r="B162" s="193">
        <v>40414</v>
      </c>
      <c r="C162" s="194">
        <v>147.16499999999999</v>
      </c>
      <c r="D162" s="195">
        <v>-0.20407471931862176</v>
      </c>
      <c r="E162" s="195">
        <v>-9.2866821525358106E-2</v>
      </c>
    </row>
    <row r="163" spans="1:5">
      <c r="A163" s="192"/>
      <c r="B163" s="193">
        <v>40415</v>
      </c>
      <c r="C163" s="194">
        <v>147.26</v>
      </c>
      <c r="D163" s="195">
        <v>-7.0679844264749927E-3</v>
      </c>
      <c r="E163" s="195">
        <v>-7.0679844264749927E-3</v>
      </c>
    </row>
    <row r="164" spans="1:5">
      <c r="A164" s="192"/>
      <c r="B164" s="193">
        <v>40416</v>
      </c>
      <c r="C164" s="194">
        <v>147.16</v>
      </c>
      <c r="D164" s="195">
        <v>-0.29613910186199344</v>
      </c>
      <c r="E164" s="195">
        <v>-0.18661007667031762</v>
      </c>
    </row>
    <row r="165" spans="1:5">
      <c r="A165" s="192"/>
      <c r="B165" s="193">
        <v>40417</v>
      </c>
      <c r="C165" s="194">
        <v>147.14500000000001</v>
      </c>
      <c r="D165" s="195">
        <v>-0.12778227438284095</v>
      </c>
      <c r="E165" s="195">
        <v>-4.2796438688789962E-2</v>
      </c>
    </row>
    <row r="166" spans="1:5">
      <c r="A166" s="192"/>
      <c r="B166" s="193">
        <v>40421</v>
      </c>
      <c r="C166" s="194">
        <v>147.34</v>
      </c>
      <c r="D166" s="195">
        <v>-4.250029596306381E-2</v>
      </c>
      <c r="E166" s="195">
        <v>-4.250029596306381E-2</v>
      </c>
    </row>
    <row r="167" spans="1:5">
      <c r="A167" s="192"/>
      <c r="B167" s="193">
        <v>40422</v>
      </c>
      <c r="C167" s="194">
        <v>147.23500000000001</v>
      </c>
      <c r="D167" s="195">
        <v>9.4661436124850763E-3</v>
      </c>
      <c r="E167" s="195">
        <v>9.4661436124850763E-3</v>
      </c>
    </row>
    <row r="168" spans="1:5">
      <c r="A168" s="192"/>
      <c r="B168" s="193">
        <v>40423</v>
      </c>
      <c r="C168" s="194">
        <v>147.27000000000001</v>
      </c>
      <c r="D168" s="195">
        <v>-6.563207242159716E-2</v>
      </c>
      <c r="E168" s="195">
        <v>-6.563207242159716E-2</v>
      </c>
    </row>
    <row r="169" spans="1:5">
      <c r="A169" s="192"/>
      <c r="B169" s="193">
        <v>40424</v>
      </c>
      <c r="C169" s="194">
        <v>147.285</v>
      </c>
      <c r="D169" s="195">
        <v>-9.8076197661259908E-3</v>
      </c>
      <c r="E169" s="195">
        <v>-9.8076197661259908E-3</v>
      </c>
    </row>
    <row r="170" spans="1:5">
      <c r="A170" s="192"/>
      <c r="B170" s="193">
        <v>40427</v>
      </c>
      <c r="C170" s="194">
        <v>147.285</v>
      </c>
      <c r="D170" s="195">
        <v>-1.605351170568562E-3</v>
      </c>
      <c r="E170" s="195">
        <v>-1.605351170568562E-3</v>
      </c>
    </row>
    <row r="171" spans="1:5">
      <c r="A171" s="192"/>
      <c r="B171" s="193">
        <v>40428</v>
      </c>
      <c r="C171" s="194">
        <v>147.35499999999999</v>
      </c>
      <c r="D171" s="195">
        <v>1.2903542341281523E-2</v>
      </c>
      <c r="E171" s="195">
        <v>1.2903542341281523E-2</v>
      </c>
    </row>
    <row r="172" spans="1:5">
      <c r="A172" s="192"/>
      <c r="B172" s="193">
        <v>40429</v>
      </c>
      <c r="C172" s="194">
        <v>147.47999999999999</v>
      </c>
      <c r="D172" s="195">
        <v>-3.2913833404089468E-3</v>
      </c>
      <c r="E172" s="195">
        <v>-3.2913833404089468E-3</v>
      </c>
    </row>
    <row r="173" spans="1:5">
      <c r="A173" s="192"/>
      <c r="B173" s="193">
        <v>40430</v>
      </c>
      <c r="C173" s="194">
        <v>147.47</v>
      </c>
      <c r="D173" s="195">
        <v>-3.2718204544035811E-3</v>
      </c>
      <c r="E173" s="195">
        <v>-3.2718204544035811E-3</v>
      </c>
    </row>
    <row r="174" spans="1:5">
      <c r="A174" s="192"/>
      <c r="B174" s="193">
        <v>40431</v>
      </c>
      <c r="C174" s="194">
        <v>147.38</v>
      </c>
      <c r="D174" s="195">
        <v>-4.8866580387381946E-2</v>
      </c>
      <c r="E174" s="195">
        <v>-4.8866580387381946E-2</v>
      </c>
    </row>
    <row r="175" spans="1:5">
      <c r="A175" s="192"/>
      <c r="B175" s="193">
        <v>40434</v>
      </c>
      <c r="C175" s="194">
        <v>147.245</v>
      </c>
      <c r="D175" s="195">
        <v>-3.5279844700625341E-3</v>
      </c>
      <c r="E175" s="195">
        <v>-3.5279844700625341E-3</v>
      </c>
    </row>
    <row r="176" spans="1:5">
      <c r="A176" s="192"/>
      <c r="B176" s="193">
        <v>40435</v>
      </c>
      <c r="C176" s="194">
        <v>147.19999999999999</v>
      </c>
      <c r="D176" s="195">
        <v>-1.5130436658380134E-3</v>
      </c>
      <c r="E176" s="195">
        <v>-1.5130436658380134E-3</v>
      </c>
    </row>
    <row r="177" spans="1:5">
      <c r="A177" s="192"/>
      <c r="B177" s="193">
        <v>40436</v>
      </c>
      <c r="C177" s="194">
        <v>147.16499999999999</v>
      </c>
      <c r="D177" s="195">
        <v>-7.0426925550568162E-2</v>
      </c>
      <c r="E177" s="195">
        <v>-3.8240858726812252E-2</v>
      </c>
    </row>
    <row r="178" spans="1:5">
      <c r="A178" s="192"/>
      <c r="B178" s="193">
        <v>40437</v>
      </c>
      <c r="C178" s="194">
        <v>147.29499999999999</v>
      </c>
      <c r="D178" s="195">
        <v>-1.0136520939559504E-2</v>
      </c>
      <c r="E178" s="195">
        <v>-1.0136520939559504E-2</v>
      </c>
    </row>
    <row r="179" spans="1:5">
      <c r="A179" s="192"/>
      <c r="B179" s="193">
        <v>40438</v>
      </c>
      <c r="C179" s="194">
        <v>147.39500000000001</v>
      </c>
      <c r="D179" s="195">
        <v>-7.6690811741169755E-3</v>
      </c>
      <c r="E179" s="195">
        <v>-7.6690811741169755E-3</v>
      </c>
    </row>
    <row r="180" spans="1:5">
      <c r="A180" s="192"/>
      <c r="B180" s="193">
        <v>40441</v>
      </c>
      <c r="C180" s="194">
        <v>147.44999999999999</v>
      </c>
      <c r="D180" s="195">
        <v>2.9997173521491824E-2</v>
      </c>
      <c r="E180" s="195">
        <v>2.9997173521491824E-2</v>
      </c>
    </row>
    <row r="181" spans="1:5">
      <c r="A181" s="192"/>
      <c r="B181" s="193">
        <v>40442</v>
      </c>
      <c r="C181" s="194">
        <v>147.47999999999999</v>
      </c>
      <c r="D181" s="195">
        <v>-7.8027235921972762E-2</v>
      </c>
      <c r="E181" s="195">
        <v>-7.8027235921972762E-2</v>
      </c>
    </row>
    <row r="182" spans="1:5">
      <c r="A182" s="192"/>
      <c r="B182" s="193">
        <v>40443</v>
      </c>
      <c r="C182" s="194">
        <v>147.32</v>
      </c>
      <c r="D182" s="195">
        <v>-1.0827197921177999E-4</v>
      </c>
      <c r="E182" s="195">
        <v>-1.0827197921177999E-4</v>
      </c>
    </row>
    <row r="183" spans="1:5">
      <c r="A183" s="192"/>
      <c r="B183" s="193">
        <v>40444</v>
      </c>
      <c r="C183" s="194">
        <v>147.48500000000001</v>
      </c>
      <c r="D183" s="195">
        <v>4.448838358872961E-3</v>
      </c>
      <c r="E183" s="195">
        <v>4.448838358872961E-3</v>
      </c>
    </row>
    <row r="184" spans="1:5">
      <c r="A184" s="192"/>
      <c r="B184" s="193">
        <v>40445</v>
      </c>
      <c r="C184" s="194">
        <v>147.535</v>
      </c>
      <c r="D184" s="195">
        <v>-4.1006014215418263E-3</v>
      </c>
      <c r="E184" s="195">
        <v>-4.1006014215418263E-3</v>
      </c>
    </row>
    <row r="185" spans="1:5">
      <c r="A185" s="192"/>
      <c r="B185" s="193">
        <v>40448</v>
      </c>
      <c r="C185" s="194">
        <v>147.54</v>
      </c>
      <c r="D185" s="195">
        <v>-2.9492833517089305E-2</v>
      </c>
      <c r="E185" s="195">
        <v>-2.9492833517089305E-2</v>
      </c>
    </row>
    <row r="186" spans="1:5">
      <c r="A186" s="192"/>
      <c r="B186" s="193">
        <v>40449</v>
      </c>
      <c r="C186" s="194">
        <v>147.42500000000001</v>
      </c>
      <c r="D186" s="195">
        <v>-3.6593207458934941E-2</v>
      </c>
      <c r="E186" s="195">
        <v>-3.6593207458934941E-2</v>
      </c>
    </row>
    <row r="187" spans="1:5">
      <c r="A187" s="192"/>
      <c r="B187" s="193">
        <v>40450</v>
      </c>
      <c r="C187" s="194">
        <v>147.49</v>
      </c>
      <c r="D187" s="195">
        <v>-4.3078611606530391E-2</v>
      </c>
      <c r="E187" s="195">
        <v>-4.5822472218411306E-2</v>
      </c>
    </row>
    <row r="188" spans="1:5">
      <c r="A188" s="192"/>
      <c r="B188" s="193">
        <v>40451</v>
      </c>
      <c r="C188" s="194">
        <v>147.62</v>
      </c>
      <c r="D188" s="195">
        <v>-3.5341951626355297E-2</v>
      </c>
      <c r="E188" s="195">
        <v>-4.5767306088407005E-2</v>
      </c>
    </row>
    <row r="189" spans="1:5">
      <c r="A189" s="192"/>
      <c r="B189" s="197">
        <v>40452</v>
      </c>
      <c r="C189" s="186">
        <v>147.61000000000001</v>
      </c>
      <c r="D189" s="195">
        <v>8.4562792371356606E-3</v>
      </c>
      <c r="E189" s="195">
        <v>8.4562792371356606E-3</v>
      </c>
    </row>
    <row r="190" spans="1:5">
      <c r="A190" s="192"/>
      <c r="B190" s="197">
        <v>40455</v>
      </c>
      <c r="C190" s="186">
        <v>147.51</v>
      </c>
      <c r="D190" s="195">
        <v>2.7472527472527472E-2</v>
      </c>
      <c r="E190" s="195">
        <v>2.7472527472527472E-2</v>
      </c>
    </row>
    <row r="191" spans="1:5">
      <c r="A191" s="192"/>
      <c r="B191" s="197">
        <v>40456</v>
      </c>
      <c r="C191" s="186">
        <v>147.535</v>
      </c>
      <c r="D191" s="195">
        <v>-3.9377505305352514E-2</v>
      </c>
      <c r="E191" s="195">
        <v>-3.9377505305352514E-2</v>
      </c>
    </row>
    <row r="192" spans="1:5">
      <c r="A192" s="192"/>
      <c r="B192" s="197">
        <v>40457</v>
      </c>
      <c r="C192" s="186">
        <v>147.44</v>
      </c>
      <c r="D192" s="195">
        <v>-0.29055288062427359</v>
      </c>
      <c r="E192" s="195">
        <v>-1.3282417399966794E-2</v>
      </c>
    </row>
    <row r="193" spans="1:5">
      <c r="A193" s="192"/>
      <c r="B193" s="197">
        <v>40458</v>
      </c>
      <c r="C193" s="186">
        <v>147.47</v>
      </c>
      <c r="D193" s="195">
        <v>-4.6516079632465547E-2</v>
      </c>
      <c r="E193" s="195">
        <v>1.8950995405819297E-2</v>
      </c>
    </row>
    <row r="194" spans="1:5">
      <c r="A194" s="192"/>
      <c r="B194" s="197">
        <v>40459</v>
      </c>
      <c r="C194" s="186">
        <v>147.56</v>
      </c>
      <c r="D194" s="195">
        <v>7.0756605284227378E-2</v>
      </c>
      <c r="E194" s="195">
        <v>7.0756605284227378E-2</v>
      </c>
    </row>
    <row r="195" spans="1:5">
      <c r="A195" s="192"/>
      <c r="B195" s="197">
        <v>40462</v>
      </c>
      <c r="C195" s="186">
        <v>147.60499999999999</v>
      </c>
      <c r="D195" s="195">
        <v>4.7380156075808248E-2</v>
      </c>
      <c r="E195" s="195">
        <v>4.7380156075808248E-2</v>
      </c>
    </row>
    <row r="196" spans="1:5">
      <c r="A196" s="192"/>
      <c r="B196" s="197">
        <v>40463</v>
      </c>
      <c r="C196" s="186">
        <v>147.755</v>
      </c>
      <c r="D196" s="195">
        <v>0.21162790697674419</v>
      </c>
      <c r="E196" s="195">
        <v>7.8626799557032119E-3</v>
      </c>
    </row>
    <row r="197" spans="1:5">
      <c r="A197" s="192"/>
      <c r="B197" s="197">
        <v>40464</v>
      </c>
      <c r="C197" s="186">
        <v>147.76</v>
      </c>
      <c r="D197" s="195">
        <v>0.10439068100358423</v>
      </c>
      <c r="E197" s="195">
        <v>3.569295101553166E-2</v>
      </c>
    </row>
    <row r="198" spans="1:5">
      <c r="A198" s="192"/>
      <c r="B198" s="197">
        <v>40465</v>
      </c>
      <c r="C198" s="186">
        <v>147.59</v>
      </c>
      <c r="D198" s="195">
        <v>-7.1565366394516685E-3</v>
      </c>
      <c r="E198" s="195">
        <v>-7.1565366394516685E-3</v>
      </c>
    </row>
    <row r="199" spans="1:5">
      <c r="A199" s="192"/>
      <c r="B199" s="197">
        <v>40466</v>
      </c>
      <c r="C199" s="186">
        <v>147.465</v>
      </c>
      <c r="D199" s="195">
        <v>6.0210293303818482E-2</v>
      </c>
      <c r="E199" s="195">
        <v>0.12927504150525734</v>
      </c>
    </row>
    <row r="200" spans="1:5">
      <c r="A200" s="192"/>
      <c r="B200" s="197">
        <v>40469</v>
      </c>
      <c r="C200" s="186">
        <v>147.565</v>
      </c>
      <c r="D200" s="195">
        <v>-3.0953066513101065E-3</v>
      </c>
      <c r="E200" s="195">
        <v>-3.0953066513101065E-3</v>
      </c>
    </row>
    <row r="201" spans="1:5">
      <c r="A201" s="192"/>
      <c r="B201" s="197">
        <v>40470</v>
      </c>
      <c r="C201" s="186">
        <v>147.58000000000001</v>
      </c>
      <c r="D201" s="195">
        <v>4.3460476531342676E-2</v>
      </c>
      <c r="E201" s="195">
        <v>4.3460476531342676E-2</v>
      </c>
    </row>
    <row r="202" spans="1:5">
      <c r="A202" s="192"/>
      <c r="B202" s="197">
        <v>40471</v>
      </c>
      <c r="C202" s="186">
        <v>147.58500000000001</v>
      </c>
      <c r="D202" s="195">
        <v>0.13366431162879511</v>
      </c>
      <c r="E202" s="195">
        <v>0.13366431162879511</v>
      </c>
    </row>
    <row r="203" spans="1:5">
      <c r="A203" s="192"/>
      <c r="B203" s="197">
        <v>40472</v>
      </c>
      <c r="C203" s="186">
        <v>147.68</v>
      </c>
      <c r="D203" s="195">
        <v>0</v>
      </c>
      <c r="E203" s="195">
        <v>0</v>
      </c>
    </row>
    <row r="204" spans="1:5">
      <c r="A204" s="192"/>
      <c r="B204" s="197">
        <v>40473</v>
      </c>
      <c r="C204" s="186">
        <v>147.52000000000001</v>
      </c>
      <c r="D204" s="195">
        <v>-1.9890525017346387E-2</v>
      </c>
      <c r="E204" s="195">
        <v>-1.9890525017346387E-2</v>
      </c>
    </row>
    <row r="205" spans="1:5">
      <c r="A205" s="192"/>
      <c r="B205" s="197">
        <v>40476</v>
      </c>
      <c r="C205" s="186">
        <v>147.58000000000001</v>
      </c>
      <c r="D205" s="195">
        <v>-3.6977726015431651E-2</v>
      </c>
      <c r="E205" s="195">
        <v>-3.6977726015431651E-2</v>
      </c>
    </row>
    <row r="206" spans="1:5">
      <c r="A206" s="192"/>
      <c r="B206" s="197">
        <v>40477</v>
      </c>
      <c r="C206" s="186">
        <v>147.625</v>
      </c>
      <c r="D206" s="195">
        <v>0.44022850694689331</v>
      </c>
      <c r="E206" s="195">
        <v>0.44022850694689331</v>
      </c>
    </row>
    <row r="207" spans="1:5">
      <c r="A207" s="192"/>
      <c r="B207" s="197">
        <v>40478</v>
      </c>
      <c r="C207" s="186">
        <v>147.54499999999999</v>
      </c>
      <c r="D207" s="195">
        <v>-9.9560560285635813E-2</v>
      </c>
      <c r="E207" s="195">
        <v>-9.9560560285635813E-2</v>
      </c>
    </row>
    <row r="208" spans="1:5">
      <c r="A208" s="192"/>
      <c r="B208" s="197">
        <v>40479</v>
      </c>
      <c r="C208" s="186">
        <v>147.57499999999999</v>
      </c>
      <c r="D208" s="195">
        <v>-7.2037914691943122E-2</v>
      </c>
      <c r="E208" s="195">
        <v>-7.2037914691943122E-2</v>
      </c>
    </row>
    <row r="209" spans="1:5">
      <c r="A209" s="192"/>
      <c r="B209" s="197">
        <v>40480</v>
      </c>
      <c r="C209" s="186">
        <v>147.52000000000001</v>
      </c>
      <c r="D209" s="195">
        <v>-5.2681572409761804E-2</v>
      </c>
      <c r="E209" s="195">
        <v>-5.2681572409761804E-2</v>
      </c>
    </row>
    <row r="210" spans="1:5">
      <c r="A210" s="192"/>
      <c r="B210" s="197">
        <v>40483</v>
      </c>
      <c r="C210" s="186">
        <v>147.55000000000001</v>
      </c>
      <c r="D210" s="195">
        <v>-1.1452735441811294E-2</v>
      </c>
      <c r="E210" s="195">
        <v>-1.1452735441811294E-2</v>
      </c>
    </row>
    <row r="211" spans="1:5">
      <c r="A211" s="192"/>
      <c r="B211" s="197">
        <v>40484</v>
      </c>
      <c r="C211" s="186">
        <v>147.55000000000001</v>
      </c>
      <c r="D211" s="195">
        <v>2.5248756218905474E-2</v>
      </c>
      <c r="E211" s="195">
        <v>2.5248756218905474E-2</v>
      </c>
    </row>
    <row r="212" spans="1:5">
      <c r="A212" s="192"/>
      <c r="B212" s="197">
        <v>40485</v>
      </c>
      <c r="C212" s="186">
        <v>147.59</v>
      </c>
      <c r="D212" s="195">
        <v>0.15299666398251466</v>
      </c>
      <c r="E212" s="195">
        <v>0.15299666398251466</v>
      </c>
    </row>
    <row r="213" spans="1:5">
      <c r="A213" s="192"/>
      <c r="B213" s="197">
        <v>40486</v>
      </c>
      <c r="C213" s="186">
        <v>147.51499999999999</v>
      </c>
      <c r="D213" s="195">
        <v>-3.9912917271407835E-3</v>
      </c>
      <c r="E213" s="195">
        <v>-3.9912917271407835E-3</v>
      </c>
    </row>
    <row r="214" spans="1:5">
      <c r="A214" s="192"/>
      <c r="B214" s="197">
        <v>40487</v>
      </c>
      <c r="C214" s="186">
        <v>147.5</v>
      </c>
      <c r="D214" s="195">
        <v>0.16546085949934886</v>
      </c>
      <c r="E214" s="195">
        <v>0.16546085949934886</v>
      </c>
    </row>
    <row r="215" spans="1:5">
      <c r="A215" s="192"/>
      <c r="B215" s="197">
        <v>40490</v>
      </c>
      <c r="C215" s="186">
        <v>147.60499999999999</v>
      </c>
      <c r="D215" s="195">
        <v>0.10327602230483271</v>
      </c>
      <c r="E215" s="195">
        <v>0.10327602230483271</v>
      </c>
    </row>
    <row r="216" spans="1:5">
      <c r="A216" s="192"/>
      <c r="B216" s="197">
        <v>40491</v>
      </c>
      <c r="C216" s="186">
        <v>147.63499999999999</v>
      </c>
      <c r="D216" s="195">
        <v>3.1577617784514338E-2</v>
      </c>
      <c r="E216" s="195">
        <v>3.1577617784514338E-2</v>
      </c>
    </row>
    <row r="217" spans="1:5">
      <c r="A217" s="192"/>
      <c r="B217" s="197">
        <v>40492</v>
      </c>
      <c r="C217" s="186">
        <v>147.62</v>
      </c>
      <c r="D217" s="195">
        <v>-5.3198563638781756E-4</v>
      </c>
      <c r="E217" s="195">
        <v>-5.3198563638781756E-4</v>
      </c>
    </row>
    <row r="218" spans="1:5">
      <c r="A218" s="192"/>
      <c r="B218" s="197">
        <v>40493</v>
      </c>
      <c r="C218" s="186">
        <v>147.62</v>
      </c>
      <c r="D218" s="195">
        <v>9.1081593927893733E-3</v>
      </c>
      <c r="E218" s="195">
        <v>9.1081593927893733E-3</v>
      </c>
    </row>
    <row r="219" spans="1:5">
      <c r="A219" s="192"/>
      <c r="B219" s="197">
        <v>40494</v>
      </c>
      <c r="C219" s="186">
        <v>147.55000000000001</v>
      </c>
      <c r="D219" s="195">
        <v>0.25896290138210537</v>
      </c>
      <c r="E219" s="195">
        <v>0.25896290138210537</v>
      </c>
    </row>
    <row r="220" spans="1:5">
      <c r="A220" s="192"/>
      <c r="B220" s="197">
        <v>40497</v>
      </c>
      <c r="C220" s="186">
        <v>147.58000000000001</v>
      </c>
      <c r="D220" s="195">
        <v>1.8322475570032574E-2</v>
      </c>
      <c r="E220" s="195">
        <v>1.8322475570032574E-2</v>
      </c>
    </row>
    <row r="221" spans="1:5">
      <c r="A221" s="192"/>
      <c r="B221" s="197">
        <v>40499</v>
      </c>
      <c r="C221" s="186">
        <v>147.55000000000001</v>
      </c>
      <c r="D221" s="195">
        <v>7.950419431576311E-2</v>
      </c>
      <c r="E221" s="195">
        <v>7.950419431576311E-2</v>
      </c>
    </row>
    <row r="222" spans="1:5">
      <c r="A222" s="192"/>
      <c r="B222" s="197">
        <v>40500</v>
      </c>
      <c r="C222" s="186">
        <v>147.52000000000001</v>
      </c>
      <c r="D222" s="195">
        <v>0.11821486774476621</v>
      </c>
      <c r="E222" s="195">
        <v>0.19343111445405542</v>
      </c>
    </row>
    <row r="223" spans="1:5">
      <c r="A223" s="192"/>
      <c r="B223" s="197">
        <v>40501</v>
      </c>
      <c r="C223" s="186">
        <v>147.535</v>
      </c>
      <c r="D223" s="195">
        <v>-6.4404377608062363E-2</v>
      </c>
      <c r="E223" s="195">
        <v>1.7478938666246752E-2</v>
      </c>
    </row>
    <row r="224" spans="1:5">
      <c r="A224" s="192"/>
      <c r="B224" s="197">
        <v>40504</v>
      </c>
      <c r="C224" s="186">
        <v>147.44999999999999</v>
      </c>
      <c r="D224" s="195">
        <v>-8.4839650145772591E-2</v>
      </c>
      <c r="E224" s="195">
        <v>1.4285714285714285E-2</v>
      </c>
    </row>
    <row r="225" spans="1:5">
      <c r="A225" s="192"/>
      <c r="B225" s="197">
        <v>40505</v>
      </c>
      <c r="C225" s="186">
        <v>147.47</v>
      </c>
      <c r="D225" s="195">
        <v>-0.38383707355039565</v>
      </c>
      <c r="E225" s="195">
        <v>-1.8290310027240887E-2</v>
      </c>
    </row>
    <row r="226" spans="1:5">
      <c r="A226" s="192"/>
      <c r="B226" s="197">
        <v>40506</v>
      </c>
      <c r="C226" s="186">
        <v>147.44499999999999</v>
      </c>
      <c r="D226" s="195">
        <v>-0.23307944764381697</v>
      </c>
      <c r="E226" s="195">
        <v>-2.0806241872561769E-2</v>
      </c>
    </row>
    <row r="227" spans="1:5">
      <c r="A227" s="192"/>
      <c r="B227" s="197">
        <v>40507</v>
      </c>
      <c r="C227" s="186">
        <v>147.46</v>
      </c>
      <c r="D227" s="195">
        <v>-9.9767209843698037E-4</v>
      </c>
      <c r="E227" s="195">
        <v>-9.9767209843698037E-4</v>
      </c>
    </row>
    <row r="228" spans="1:5">
      <c r="A228" s="192"/>
      <c r="B228" s="197">
        <v>40508</v>
      </c>
      <c r="C228" s="186">
        <v>147.49</v>
      </c>
      <c r="D228" s="195">
        <v>-5.1442630284052784E-2</v>
      </c>
      <c r="E228" s="195">
        <v>-5.1442630284052784E-2</v>
      </c>
    </row>
    <row r="229" spans="1:5">
      <c r="A229" s="192"/>
      <c r="B229" s="197">
        <v>40511</v>
      </c>
      <c r="C229" s="186">
        <v>147.51</v>
      </c>
      <c r="D229" s="195">
        <v>1.9119153294639809E-2</v>
      </c>
      <c r="E229" s="195">
        <v>1.9119153294639809E-2</v>
      </c>
    </row>
    <row r="230" spans="1:5">
      <c r="A230" s="192"/>
      <c r="B230" s="197">
        <v>40512</v>
      </c>
      <c r="C230" s="186">
        <v>147.59</v>
      </c>
      <c r="D230" s="195">
        <v>-4.701627486437613E-2</v>
      </c>
      <c r="E230" s="195">
        <v>-4.701627486437613E-2</v>
      </c>
    </row>
    <row r="231" spans="1:5">
      <c r="A231" s="192"/>
      <c r="B231" s="197">
        <v>40513</v>
      </c>
      <c r="C231" s="186">
        <v>147.61000000000001</v>
      </c>
      <c r="D231" s="195">
        <v>-1.2902290518991012E-2</v>
      </c>
      <c r="E231" s="195">
        <v>-1.2902290518991012E-2</v>
      </c>
    </row>
    <row r="232" spans="1:5">
      <c r="A232" s="192"/>
      <c r="B232" s="197">
        <v>40514</v>
      </c>
      <c r="C232" s="186">
        <v>147.6</v>
      </c>
      <c r="D232" s="195">
        <v>-6.7162046298942554E-2</v>
      </c>
      <c r="E232" s="195">
        <v>-6.7162046298942554E-2</v>
      </c>
    </row>
    <row r="233" spans="1:5">
      <c r="A233" s="192"/>
      <c r="B233" s="197">
        <v>40515</v>
      </c>
      <c r="C233" s="186">
        <v>147.565</v>
      </c>
      <c r="D233" s="195">
        <v>-7.8742560659240041E-2</v>
      </c>
      <c r="E233" s="195">
        <v>-7.8742560659240041E-2</v>
      </c>
    </row>
    <row r="234" spans="1:5">
      <c r="A234" s="192"/>
      <c r="B234" s="197">
        <v>40518</v>
      </c>
      <c r="C234" s="186">
        <v>147.5</v>
      </c>
      <c r="D234" s="195">
        <v>-1.2966553484206535E-2</v>
      </c>
      <c r="E234" s="195">
        <v>-1.2966553484206535E-2</v>
      </c>
    </row>
    <row r="235" spans="1:5">
      <c r="A235" s="192"/>
      <c r="B235" s="197">
        <v>40519</v>
      </c>
      <c r="C235" s="186">
        <v>147.495</v>
      </c>
      <c r="D235" s="195">
        <v>1.4854682454251884E-2</v>
      </c>
      <c r="E235" s="195">
        <v>1.4854682454251884E-2</v>
      </c>
    </row>
    <row r="236" spans="1:5">
      <c r="A236" s="192"/>
      <c r="B236" s="197">
        <v>40520</v>
      </c>
      <c r="C236" s="186">
        <v>147.48500000000001</v>
      </c>
      <c r="D236" s="195">
        <v>2.6759401155251678E-2</v>
      </c>
      <c r="E236" s="195">
        <v>2.6759401155251678E-2</v>
      </c>
    </row>
    <row r="237" spans="1:5">
      <c r="A237" s="192"/>
      <c r="B237" s="197">
        <v>40521</v>
      </c>
      <c r="C237" s="186">
        <v>147.495</v>
      </c>
      <c r="D237" s="195">
        <v>-0.1245136186770428</v>
      </c>
      <c r="E237" s="195">
        <v>-0.1245136186770428</v>
      </c>
    </row>
    <row r="238" spans="1:5">
      <c r="A238" s="192"/>
      <c r="B238" s="197">
        <v>40522</v>
      </c>
      <c r="C238" s="186">
        <v>147.58500000000001</v>
      </c>
      <c r="D238" s="195">
        <v>-0.06</v>
      </c>
      <c r="E238" s="195">
        <v>-0.06</v>
      </c>
    </row>
    <row r="239" spans="1:5">
      <c r="A239" s="192"/>
      <c r="B239" s="197">
        <v>40525</v>
      </c>
      <c r="C239" s="186">
        <v>147.51499999999999</v>
      </c>
      <c r="D239" s="195">
        <v>-0.31268791340950092</v>
      </c>
      <c r="E239" s="195">
        <v>-0.16922944764195516</v>
      </c>
    </row>
    <row r="240" spans="1:5">
      <c r="A240" s="192"/>
      <c r="B240" s="197">
        <v>40526</v>
      </c>
      <c r="C240" s="186">
        <v>147.44</v>
      </c>
      <c r="D240" s="195">
        <v>-0.18583525789068514</v>
      </c>
      <c r="E240" s="195">
        <v>-0.15196304849884526</v>
      </c>
    </row>
    <row r="241" spans="1:5">
      <c r="A241" s="192"/>
      <c r="B241" s="197">
        <v>40527</v>
      </c>
      <c r="C241" s="186">
        <v>147.44499999999999</v>
      </c>
      <c r="D241" s="195">
        <v>8.4550345887778634E-3</v>
      </c>
      <c r="E241" s="195">
        <v>8.4550345887778634E-3</v>
      </c>
    </row>
    <row r="242" spans="1:5">
      <c r="A242" s="192"/>
      <c r="B242" s="197">
        <v>40532</v>
      </c>
      <c r="C242" s="186">
        <v>147.45500000000001</v>
      </c>
      <c r="D242" s="195">
        <v>7.0756720674798226E-2</v>
      </c>
      <c r="E242" s="195">
        <v>7.0756720674798226E-2</v>
      </c>
    </row>
    <row r="243" spans="1:5">
      <c r="A243" s="192"/>
      <c r="B243" s="197">
        <v>40533</v>
      </c>
      <c r="C243" s="186">
        <v>147.41999999999999</v>
      </c>
      <c r="D243" s="195">
        <v>-9.0809025866813428E-2</v>
      </c>
      <c r="E243" s="195">
        <v>-2.720339649343502E-2</v>
      </c>
    </row>
    <row r="244" spans="1:5">
      <c r="A244" s="192"/>
      <c r="B244" s="197">
        <v>40534</v>
      </c>
      <c r="C244" s="186">
        <v>147.41</v>
      </c>
      <c r="D244" s="195">
        <v>-0.20549714074893932</v>
      </c>
      <c r="E244" s="195">
        <v>-3.4726065301604866E-2</v>
      </c>
    </row>
    <row r="245" spans="1:5">
      <c r="A245" s="192"/>
      <c r="B245" s="197">
        <v>40535</v>
      </c>
      <c r="C245" s="186">
        <v>147.4</v>
      </c>
      <c r="D245" s="195">
        <v>-0.19383015893306063</v>
      </c>
      <c r="E245" s="195">
        <v>-2.9400485747155822E-3</v>
      </c>
    </row>
    <row r="246" spans="1:5">
      <c r="A246" s="192"/>
      <c r="B246" s="197">
        <v>40536</v>
      </c>
      <c r="C246" s="186">
        <v>147.33000000000001</v>
      </c>
      <c r="D246" s="195">
        <v>-0.20028045863235172</v>
      </c>
      <c r="E246" s="195">
        <v>-9.1396519013445518E-2</v>
      </c>
    </row>
    <row r="247" spans="1:5">
      <c r="A247" s="192"/>
      <c r="B247" s="197">
        <v>40539</v>
      </c>
      <c r="C247" s="186">
        <v>147.49</v>
      </c>
      <c r="D247" s="195">
        <v>-5.6772653652715027E-2</v>
      </c>
      <c r="E247" s="195">
        <v>-5.6772653652715027E-2</v>
      </c>
    </row>
    <row r="248" spans="1:5">
      <c r="A248" s="192"/>
      <c r="B248" s="197">
        <v>40540</v>
      </c>
      <c r="C248" s="186">
        <v>147.51499999999999</v>
      </c>
      <c r="D248" s="195">
        <v>-1.0424003380757853E-2</v>
      </c>
      <c r="E248" s="195">
        <v>-1.0424003380757853E-2</v>
      </c>
    </row>
    <row r="249" spans="1:5">
      <c r="A249" s="192"/>
      <c r="B249" s="197">
        <v>40541</v>
      </c>
      <c r="C249" s="186">
        <v>147.5</v>
      </c>
      <c r="D249" s="195">
        <v>1.6241923905240489E-2</v>
      </c>
      <c r="E249" s="195">
        <v>1.6241923905240489E-2</v>
      </c>
    </row>
    <row r="250" spans="1:5">
      <c r="A250" s="192"/>
      <c r="B250" s="197">
        <v>40542</v>
      </c>
      <c r="C250" s="186">
        <v>147.49</v>
      </c>
      <c r="D250" s="195">
        <v>-6.3904569176696129E-4</v>
      </c>
      <c r="E250" s="195">
        <v>-6.3904569176696129E-4</v>
      </c>
    </row>
    <row r="251" spans="1:5">
      <c r="A251" s="192"/>
      <c r="B251" s="197">
        <v>40543</v>
      </c>
      <c r="C251" s="186">
        <v>147.51499999999999</v>
      </c>
      <c r="D251" s="195">
        <v>-1.8429954508340139E-2</v>
      </c>
      <c r="E251" s="195">
        <v>-1.8429954508340139E-2</v>
      </c>
    </row>
    <row r="252" spans="1:5">
      <c r="A252" s="192"/>
      <c r="B252" s="197">
        <v>40548</v>
      </c>
      <c r="C252" s="186">
        <v>147.13499999999999</v>
      </c>
      <c r="D252" s="195">
        <v>-0.23335280373831777</v>
      </c>
      <c r="E252" s="195">
        <v>-1.4310747663551402E-2</v>
      </c>
    </row>
    <row r="253" spans="1:5">
      <c r="A253" s="192"/>
      <c r="B253" s="197">
        <v>40549</v>
      </c>
      <c r="C253" s="186">
        <v>147.125</v>
      </c>
      <c r="D253" s="195">
        <v>0</v>
      </c>
      <c r="E253" s="195">
        <v>7.0871722182849041E-3</v>
      </c>
    </row>
    <row r="254" spans="1:5">
      <c r="A254" s="192"/>
      <c r="B254" s="197">
        <v>40553</v>
      </c>
      <c r="C254" s="186">
        <v>147.32499999999999</v>
      </c>
      <c r="D254" s="195">
        <v>-9.2028784943260444E-2</v>
      </c>
      <c r="E254" s="195">
        <v>-9.2028784943260444E-2</v>
      </c>
    </row>
    <row r="255" spans="1:5">
      <c r="A255" s="192"/>
      <c r="B255" s="197">
        <v>40554</v>
      </c>
      <c r="C255" s="186">
        <v>147.27500000000001</v>
      </c>
      <c r="D255" s="195">
        <v>4.6917046917046915E-2</v>
      </c>
      <c r="E255" s="195">
        <v>4.6917046917046915E-2</v>
      </c>
    </row>
    <row r="256" spans="1:5">
      <c r="A256" s="192"/>
      <c r="B256" s="197">
        <v>40555</v>
      </c>
      <c r="C256" s="186">
        <v>147.35</v>
      </c>
      <c r="D256" s="195">
        <v>1.5379415244211594E-2</v>
      </c>
      <c r="E256" s="195">
        <v>1.5379415244211594E-2</v>
      </c>
    </row>
    <row r="257" spans="1:5">
      <c r="A257" s="192"/>
      <c r="B257" s="197">
        <v>40556</v>
      </c>
      <c r="C257" s="186">
        <v>147.1</v>
      </c>
      <c r="D257" s="195">
        <v>-0.36735445836403829</v>
      </c>
      <c r="E257" s="195">
        <v>-1.3633014001473839E-2</v>
      </c>
    </row>
    <row r="258" spans="1:5">
      <c r="A258" s="192"/>
      <c r="B258" s="197">
        <v>40557</v>
      </c>
      <c r="C258" s="186">
        <v>147.04499999999999</v>
      </c>
      <c r="D258" s="195">
        <v>-0.13189208829139795</v>
      </c>
      <c r="E258" s="195">
        <v>4.9777454809701152E-2</v>
      </c>
    </row>
    <row r="259" spans="1:5">
      <c r="A259" s="192"/>
      <c r="B259" s="197">
        <v>40560</v>
      </c>
      <c r="C259" s="186">
        <v>146.995</v>
      </c>
      <c r="D259" s="195">
        <v>-0.67039800995024879</v>
      </c>
      <c r="E259" s="195">
        <v>6.2189054726368158E-4</v>
      </c>
    </row>
    <row r="260" spans="1:5">
      <c r="A260" s="192"/>
      <c r="B260" s="197">
        <v>40561</v>
      </c>
      <c r="C260" s="186">
        <v>147.005</v>
      </c>
      <c r="D260" s="195">
        <v>-2.421893921046258E-3</v>
      </c>
      <c r="E260" s="195">
        <v>-2.421893921046258E-3</v>
      </c>
    </row>
    <row r="261" spans="1:5">
      <c r="A261" s="192"/>
      <c r="B261" s="197">
        <v>40562</v>
      </c>
      <c r="C261" s="186">
        <v>146.94999999999999</v>
      </c>
      <c r="D261" s="195">
        <v>-0.46622773044151822</v>
      </c>
      <c r="E261" s="195">
        <v>1.4329976762199844E-2</v>
      </c>
    </row>
    <row r="262" spans="1:5">
      <c r="A262" s="192"/>
      <c r="B262" s="197">
        <v>40563</v>
      </c>
      <c r="C262" s="186">
        <v>146.88499999999999</v>
      </c>
      <c r="D262" s="195">
        <v>-0.25529617014206196</v>
      </c>
      <c r="E262" s="195">
        <v>6.3720196062141729E-2</v>
      </c>
    </row>
    <row r="263" spans="1:5">
      <c r="A263" s="192"/>
      <c r="B263" s="197">
        <v>40564</v>
      </c>
      <c r="C263" s="186">
        <v>146.97999999999999</v>
      </c>
      <c r="D263" s="195">
        <v>-5.3882438316400577E-2</v>
      </c>
      <c r="E263" s="195">
        <v>-5.3882438316400577E-2</v>
      </c>
    </row>
    <row r="264" spans="1:5">
      <c r="A264" s="192"/>
      <c r="B264" s="197">
        <v>40567</v>
      </c>
      <c r="C264" s="186">
        <v>146.85</v>
      </c>
      <c r="D264" s="195">
        <v>-0.31058749110460981</v>
      </c>
      <c r="E264" s="195">
        <v>9.6465564956116079E-3</v>
      </c>
    </row>
    <row r="265" spans="1:5">
      <c r="A265" s="192"/>
      <c r="B265" s="197">
        <v>40568</v>
      </c>
      <c r="C265" s="186">
        <v>146.80500000000001</v>
      </c>
      <c r="D265" s="195">
        <v>-0.26860927152317882</v>
      </c>
      <c r="E265" s="195">
        <v>6.0044150110375276E-3</v>
      </c>
    </row>
    <row r="266" spans="1:5">
      <c r="A266" s="192"/>
      <c r="B266" s="197">
        <v>40569</v>
      </c>
      <c r="C266" s="186">
        <v>146.80500000000001</v>
      </c>
      <c r="D266" s="195">
        <v>1.7556279201472461E-2</v>
      </c>
      <c r="E266" s="195">
        <v>3.1006654396148945E-2</v>
      </c>
    </row>
    <row r="267" spans="1:5">
      <c r="A267" s="192"/>
      <c r="B267" s="197">
        <v>40570</v>
      </c>
      <c r="C267" s="186">
        <v>146.77500000000001</v>
      </c>
      <c r="D267" s="195">
        <v>-0.29090372120496161</v>
      </c>
      <c r="E267" s="195">
        <v>1.4176018901358535E-2</v>
      </c>
    </row>
    <row r="268" spans="1:5">
      <c r="A268" s="192"/>
      <c r="B268" s="197">
        <v>40571</v>
      </c>
      <c r="C268" s="186">
        <v>146.815</v>
      </c>
      <c r="D268" s="195">
        <v>-8.1849511774842038E-3</v>
      </c>
      <c r="E268" s="195">
        <v>9.9080987937966679E-3</v>
      </c>
    </row>
    <row r="269" spans="1:5">
      <c r="A269" s="192"/>
      <c r="B269" s="197">
        <v>40574</v>
      </c>
      <c r="C269" s="186">
        <v>146.91999999999999</v>
      </c>
      <c r="D269" s="195">
        <v>3.5943713673906391E-2</v>
      </c>
      <c r="E269" s="195">
        <v>3.5943713673906391E-2</v>
      </c>
    </row>
    <row r="270" spans="1:5">
      <c r="A270" s="192"/>
      <c r="B270" s="197">
        <v>40575</v>
      </c>
      <c r="C270" s="186">
        <v>147.03</v>
      </c>
      <c r="D270" s="195">
        <v>1.2563884156729131E-2</v>
      </c>
      <c r="E270" s="195">
        <v>1.2563884156729131E-2</v>
      </c>
    </row>
    <row r="271" spans="1:5">
      <c r="A271" s="192"/>
      <c r="B271" s="197">
        <v>40576</v>
      </c>
      <c r="C271" s="186">
        <v>146.99</v>
      </c>
      <c r="D271" s="195">
        <v>3.2944277108433737E-3</v>
      </c>
      <c r="E271" s="195">
        <v>3.2944277108433737E-3</v>
      </c>
    </row>
    <row r="272" spans="1:5">
      <c r="A272" s="192"/>
      <c r="B272" s="197">
        <v>40577</v>
      </c>
      <c r="C272" s="186">
        <v>147.035</v>
      </c>
      <c r="D272" s="195">
        <v>-6.9198419778259204E-2</v>
      </c>
      <c r="E272" s="195">
        <v>5.7346756722314257E-3</v>
      </c>
    </row>
    <row r="273" spans="1:5">
      <c r="A273" s="192"/>
      <c r="B273" s="197">
        <v>40578</v>
      </c>
      <c r="C273" s="186">
        <v>147.05000000000001</v>
      </c>
      <c r="D273" s="195">
        <v>-2.408912978018669E-2</v>
      </c>
      <c r="E273" s="195">
        <v>-5.1189400782896714E-3</v>
      </c>
    </row>
    <row r="274" spans="1:5">
      <c r="A274" s="192"/>
      <c r="B274" s="197">
        <v>40581</v>
      </c>
      <c r="C274" s="186">
        <v>147.02000000000001</v>
      </c>
      <c r="D274" s="195">
        <v>-1.8294758339006126E-2</v>
      </c>
      <c r="E274" s="195">
        <v>1.4380530973451327E-2</v>
      </c>
    </row>
    <row r="275" spans="1:5">
      <c r="A275" s="192"/>
      <c r="B275" s="197">
        <v>40582</v>
      </c>
      <c r="C275" s="186">
        <v>146.86500000000001</v>
      </c>
      <c r="D275" s="195">
        <v>-0.45023213679085039</v>
      </c>
      <c r="E275" s="195">
        <v>-3.1253538670592232E-2</v>
      </c>
    </row>
    <row r="276" spans="1:5">
      <c r="A276" s="192"/>
      <c r="B276" s="197">
        <v>40583</v>
      </c>
      <c r="C276" s="186">
        <v>146.745</v>
      </c>
      <c r="D276" s="195">
        <v>-0.49065387094463941</v>
      </c>
      <c r="E276" s="195">
        <v>1.7832843944711022E-2</v>
      </c>
    </row>
    <row r="277" spans="1:5">
      <c r="A277" s="192"/>
      <c r="B277" s="197">
        <v>40584</v>
      </c>
      <c r="C277" s="186">
        <v>146.70500000000001</v>
      </c>
      <c r="D277" s="195">
        <v>-0.411917579357713</v>
      </c>
      <c r="E277" s="195">
        <v>-2.2090217189530352E-2</v>
      </c>
    </row>
    <row r="278" spans="1:5">
      <c r="A278" s="192"/>
      <c r="B278" s="197">
        <v>40585</v>
      </c>
      <c r="C278" s="186">
        <v>146.72</v>
      </c>
      <c r="D278" s="195">
        <v>-2.7593582887700533E-2</v>
      </c>
      <c r="E278" s="195">
        <v>-2.7593582887700533E-2</v>
      </c>
    </row>
    <row r="279" spans="1:5">
      <c r="A279" s="192"/>
      <c r="B279" s="197">
        <v>40588</v>
      </c>
      <c r="C279" s="186">
        <v>146.71</v>
      </c>
      <c r="D279" s="195">
        <v>0.22921539442908781</v>
      </c>
      <c r="E279" s="195">
        <v>0.22921539442908781</v>
      </c>
    </row>
    <row r="280" spans="1:5">
      <c r="A280" s="192"/>
      <c r="B280" s="197">
        <v>40589</v>
      </c>
      <c r="C280" s="186">
        <v>146.61500000000001</v>
      </c>
      <c r="D280" s="195">
        <v>-0.23457131023056743</v>
      </c>
      <c r="E280" s="195">
        <v>5.5501863868562748E-2</v>
      </c>
    </row>
    <row r="281" spans="1:5">
      <c r="A281" s="192"/>
      <c r="B281" s="197">
        <v>40590</v>
      </c>
      <c r="C281" s="186">
        <v>146.655</v>
      </c>
      <c r="D281" s="195">
        <v>-6.9420927869962748E-2</v>
      </c>
      <c r="E281" s="195">
        <v>2.2124393272378372E-2</v>
      </c>
    </row>
    <row r="282" spans="1:5">
      <c r="A282" s="192"/>
      <c r="B282" s="197">
        <v>40591</v>
      </c>
      <c r="C282" s="186">
        <v>146.57</v>
      </c>
      <c r="D282" s="195">
        <v>-0.52796156983594666</v>
      </c>
      <c r="E282" s="195">
        <v>-3.58016858515363E-2</v>
      </c>
    </row>
    <row r="283" spans="1:5">
      <c r="A283" s="192"/>
      <c r="B283" s="197">
        <v>40592</v>
      </c>
      <c r="C283" s="186">
        <v>146.495</v>
      </c>
      <c r="D283" s="195">
        <v>-0.30138900304101257</v>
      </c>
      <c r="E283" s="195">
        <v>1.8328264979041671E-2</v>
      </c>
    </row>
    <row r="284" spans="1:5">
      <c r="A284" s="192"/>
      <c r="B284" s="197">
        <v>40595</v>
      </c>
      <c r="C284" s="186">
        <v>146.47999999999999</v>
      </c>
      <c r="D284" s="195">
        <v>0.13138156302927656</v>
      </c>
      <c r="E284" s="195">
        <v>0.13138156302927656</v>
      </c>
    </row>
    <row r="285" spans="1:5">
      <c r="A285" s="192"/>
      <c r="B285" s="197">
        <v>40596</v>
      </c>
      <c r="C285" s="186">
        <v>146.44999999999999</v>
      </c>
      <c r="D285" s="195">
        <v>-0.18076319916361736</v>
      </c>
      <c r="E285" s="195">
        <v>7.4228959749085208E-3</v>
      </c>
    </row>
    <row r="286" spans="1:5">
      <c r="A286" s="192"/>
      <c r="B286" s="197">
        <v>40597</v>
      </c>
      <c r="C286" s="186">
        <v>146.44</v>
      </c>
      <c r="D286" s="195">
        <v>-0.28671274961597543</v>
      </c>
      <c r="E286" s="195">
        <v>3.6098310291858681E-3</v>
      </c>
    </row>
    <row r="287" spans="1:5">
      <c r="A287" s="192"/>
      <c r="B287" s="197">
        <v>40598</v>
      </c>
      <c r="C287" s="186">
        <v>146.495</v>
      </c>
      <c r="D287" s="195">
        <v>-0.4386339381003202</v>
      </c>
      <c r="E287" s="195">
        <v>4.1622198505869797E-2</v>
      </c>
    </row>
    <row r="288" spans="1:5">
      <c r="A288" s="192"/>
      <c r="B288" s="197">
        <v>40599</v>
      </c>
      <c r="C288" s="186">
        <v>146.005</v>
      </c>
      <c r="D288" s="195">
        <v>-4.074952026188057E-2</v>
      </c>
      <c r="E288" s="195">
        <v>-2.9461564510667119E-2</v>
      </c>
    </row>
    <row r="289" spans="1:5">
      <c r="A289" s="192"/>
      <c r="B289" s="197">
        <v>40602</v>
      </c>
      <c r="C289" s="186">
        <v>146.01</v>
      </c>
      <c r="D289" s="195">
        <v>-0.17516826071555083</v>
      </c>
      <c r="E289" s="195">
        <v>1.6117605384342898E-2</v>
      </c>
    </row>
    <row r="290" spans="1:5">
      <c r="A290" s="192"/>
      <c r="B290" s="197">
        <v>40603</v>
      </c>
      <c r="C290" s="186">
        <v>146.5</v>
      </c>
      <c r="D290" s="195">
        <v>-0.57907041990086972</v>
      </c>
      <c r="E290" s="195">
        <v>1.1970447956607125E-2</v>
      </c>
    </row>
    <row r="291" spans="1:5">
      <c r="A291" s="192"/>
      <c r="B291" s="197">
        <v>40604</v>
      </c>
      <c r="C291" s="186">
        <v>146.47499999999999</v>
      </c>
      <c r="D291" s="195">
        <v>-8.2696629213483142E-2</v>
      </c>
      <c r="E291" s="195">
        <v>6.1123595505617981E-2</v>
      </c>
    </row>
    <row r="292" spans="1:5">
      <c r="A292" s="192"/>
      <c r="B292" s="197">
        <v>40605</v>
      </c>
      <c r="C292" s="186">
        <v>146.55500000000001</v>
      </c>
      <c r="D292" s="195">
        <v>-0.38728668941979522</v>
      </c>
      <c r="E292" s="195">
        <v>7.3464163822525602E-2</v>
      </c>
    </row>
    <row r="293" spans="1:5">
      <c r="A293" s="192"/>
      <c r="B293" s="197">
        <v>40606</v>
      </c>
      <c r="C293" s="186">
        <v>146.47499999999999</v>
      </c>
      <c r="D293" s="195">
        <v>-0.5475202429149798</v>
      </c>
      <c r="E293" s="195">
        <v>-5.1568825910931176E-2</v>
      </c>
    </row>
    <row r="294" spans="1:5">
      <c r="A294" s="192"/>
      <c r="B294" s="197">
        <v>40607</v>
      </c>
      <c r="C294" s="186">
        <v>146.44499999999999</v>
      </c>
      <c r="D294" s="195">
        <v>-0.5499260355029586</v>
      </c>
      <c r="E294" s="195">
        <v>1.1464497041420118E-2</v>
      </c>
    </row>
    <row r="295" spans="1:5">
      <c r="A295" s="192"/>
      <c r="B295" s="197">
        <v>40611</v>
      </c>
      <c r="C295" s="186">
        <v>146.38999999999999</v>
      </c>
      <c r="D295" s="195">
        <v>-0.11611858319836631</v>
      </c>
      <c r="E295" s="195">
        <v>-0.11449897894514471</v>
      </c>
    </row>
    <row r="296" spans="1:5">
      <c r="A296" s="192"/>
      <c r="B296" s="197">
        <v>40612</v>
      </c>
      <c r="C296" s="186">
        <v>146.285</v>
      </c>
      <c r="D296" s="195">
        <v>-0.28177203507152748</v>
      </c>
      <c r="E296" s="195">
        <v>2.0673742501153669E-2</v>
      </c>
    </row>
    <row r="297" spans="1:5">
      <c r="A297" s="192"/>
      <c r="B297" s="197">
        <v>40613</v>
      </c>
      <c r="C297" s="186">
        <v>146.33000000000001</v>
      </c>
      <c r="D297" s="195">
        <v>0.10076441973592773</v>
      </c>
      <c r="E297" s="195">
        <v>0.10076441973592773</v>
      </c>
    </row>
    <row r="298" spans="1:5">
      <c r="A298" s="192"/>
      <c r="B298" s="197">
        <v>40616</v>
      </c>
      <c r="C298" s="186">
        <v>146.43</v>
      </c>
      <c r="D298" s="195">
        <v>0.23743297587131368</v>
      </c>
      <c r="E298" s="195">
        <v>-6.9202412868632712E-2</v>
      </c>
    </row>
    <row r="299" spans="1:5">
      <c r="A299" s="192"/>
      <c r="B299" s="197">
        <v>40617</v>
      </c>
      <c r="C299" s="186">
        <v>146.47</v>
      </c>
      <c r="D299" s="195">
        <v>0.15692532141880186</v>
      </c>
      <c r="E299" s="195">
        <v>-3.5470046503145801E-2</v>
      </c>
    </row>
    <row r="300" spans="1:5">
      <c r="A300" s="192"/>
      <c r="B300" s="197">
        <v>40618</v>
      </c>
      <c r="C300" s="186">
        <v>146.27000000000001</v>
      </c>
      <c r="D300" s="195">
        <v>-0.14509959763548755</v>
      </c>
      <c r="E300" s="195">
        <v>3.3729074561621379E-2</v>
      </c>
    </row>
    <row r="301" spans="1:5">
      <c r="A301" s="192"/>
      <c r="B301" s="197">
        <v>40619</v>
      </c>
      <c r="C301" s="186">
        <v>146.37</v>
      </c>
      <c r="D301" s="195">
        <v>1.027317300957273E-2</v>
      </c>
      <c r="E301" s="195">
        <v>1.027317300957273E-2</v>
      </c>
    </row>
    <row r="302" spans="1:5">
      <c r="A302" s="192"/>
      <c r="B302" s="197">
        <v>40620</v>
      </c>
      <c r="C302" s="186">
        <v>146.33000000000001</v>
      </c>
      <c r="D302" s="195">
        <v>9.5949439816144788E-2</v>
      </c>
      <c r="E302" s="195">
        <v>9.5949439816144788E-2</v>
      </c>
    </row>
    <row r="303" spans="1:5">
      <c r="A303" s="192"/>
      <c r="B303" s="197">
        <v>40626</v>
      </c>
      <c r="C303" s="186">
        <v>146.435</v>
      </c>
      <c r="D303" s="195">
        <v>0.54150013941816155</v>
      </c>
      <c r="E303" s="195">
        <v>7.249744400037178E-2</v>
      </c>
    </row>
    <row r="304" spans="1:5">
      <c r="A304" s="192"/>
      <c r="B304" s="197">
        <v>40627</v>
      </c>
      <c r="C304" s="186">
        <v>146.215</v>
      </c>
      <c r="D304" s="195">
        <v>-0.14221120186697783</v>
      </c>
      <c r="E304" s="195">
        <v>-2.2607934655775961E-2</v>
      </c>
    </row>
    <row r="305" spans="1:5">
      <c r="A305" s="192"/>
      <c r="B305" s="197">
        <v>40630</v>
      </c>
      <c r="C305" s="186">
        <v>146.16999999999999</v>
      </c>
      <c r="D305" s="195">
        <v>0.2032542372881356</v>
      </c>
      <c r="E305" s="195">
        <v>0.2032542372881356</v>
      </c>
    </row>
    <row r="306" spans="1:5">
      <c r="A306" s="192"/>
      <c r="B306" s="197">
        <v>40631</v>
      </c>
      <c r="C306" s="186">
        <v>146.19499999999999</v>
      </c>
      <c r="D306" s="195">
        <v>6.8455031166518257E-2</v>
      </c>
      <c r="E306" s="195">
        <v>6.8455031166518257E-2</v>
      </c>
    </row>
    <row r="307" spans="1:5">
      <c r="A307" s="192"/>
      <c r="B307" s="197">
        <v>40632</v>
      </c>
      <c r="C307" s="186">
        <v>146.33500000000001</v>
      </c>
      <c r="D307" s="195">
        <v>-0.36538241682862693</v>
      </c>
      <c r="E307" s="195">
        <v>-0.36538241682862693</v>
      </c>
    </row>
    <row r="308" spans="1:5">
      <c r="A308" s="192"/>
      <c r="B308" s="197">
        <v>40633</v>
      </c>
      <c r="C308" s="186">
        <v>145.70500000000001</v>
      </c>
      <c r="D308" s="195">
        <v>1.3937282229965157E-2</v>
      </c>
      <c r="E308" s="195">
        <v>1.3937282229965157E-2</v>
      </c>
    </row>
    <row r="309" spans="1:5">
      <c r="A309" s="192"/>
      <c r="B309" s="197">
        <v>40634</v>
      </c>
      <c r="C309" s="186">
        <v>146.38999999999999</v>
      </c>
      <c r="D309" s="195">
        <v>-2.5101320434043665E-2</v>
      </c>
      <c r="E309" s="195">
        <v>-2.5101320434043665E-2</v>
      </c>
    </row>
    <row r="310" spans="1:5">
      <c r="A310" s="192"/>
      <c r="B310" s="197">
        <v>40637</v>
      </c>
      <c r="C310" s="186">
        <v>146.465</v>
      </c>
      <c r="D310" s="195">
        <v>7.0717967158096612E-2</v>
      </c>
      <c r="E310" s="195">
        <v>7.0717967158096612E-2</v>
      </c>
    </row>
    <row r="311" spans="1:5">
      <c r="A311" s="192"/>
      <c r="B311" s="197">
        <v>40638</v>
      </c>
      <c r="C311" s="186">
        <v>146.47</v>
      </c>
      <c r="D311" s="195">
        <v>-8.2030214683275912E-2</v>
      </c>
      <c r="E311" s="195">
        <v>-8.2030214683275912E-2</v>
      </c>
    </row>
    <row r="312" spans="1:5">
      <c r="A312" s="192"/>
      <c r="B312" s="197">
        <v>40639</v>
      </c>
      <c r="C312" s="186">
        <v>146.35</v>
      </c>
      <c r="D312" s="195">
        <v>-0.27633191550717323</v>
      </c>
      <c r="E312" s="195">
        <v>4.8302213250666862E-3</v>
      </c>
    </row>
    <row r="313" spans="1:5">
      <c r="A313" s="192"/>
      <c r="B313" s="197">
        <v>40640</v>
      </c>
      <c r="C313" s="186">
        <v>146.375</v>
      </c>
      <c r="D313" s="195">
        <v>0.13958333333333334</v>
      </c>
      <c r="E313" s="195">
        <v>0.14479166666666668</v>
      </c>
    </row>
    <row r="314" spans="1:5">
      <c r="A314" s="192"/>
      <c r="B314" s="197">
        <v>40641</v>
      </c>
      <c r="C314" s="186">
        <v>146.24</v>
      </c>
      <c r="D314" s="195">
        <v>3.2509537236689333E-2</v>
      </c>
      <c r="E314" s="195">
        <v>6.7341184275999333E-2</v>
      </c>
    </row>
    <row r="315" spans="1:5">
      <c r="A315" s="192"/>
      <c r="B315" s="197">
        <v>40644</v>
      </c>
      <c r="C315" s="186">
        <v>146.21</v>
      </c>
      <c r="D315" s="195">
        <v>0.21480435659540137</v>
      </c>
      <c r="E315" s="195">
        <v>0.22488906817265025</v>
      </c>
    </row>
    <row r="316" spans="1:5">
      <c r="A316" s="192"/>
      <c r="B316" s="197">
        <v>40645</v>
      </c>
      <c r="C316" s="186">
        <v>146.185</v>
      </c>
      <c r="D316" s="195">
        <v>-0.24043154379655793</v>
      </c>
      <c r="E316" s="195">
        <v>-2.9797071667094787E-2</v>
      </c>
    </row>
    <row r="317" spans="1:5">
      <c r="A317" s="192"/>
      <c r="B317" s="197">
        <v>40647</v>
      </c>
      <c r="C317" s="186">
        <v>146.19499999999999</v>
      </c>
      <c r="D317" s="195">
        <v>-0.16644420715429792</v>
      </c>
      <c r="E317" s="195">
        <v>6.3134009610250938E-2</v>
      </c>
    </row>
    <row r="318" spans="1:5">
      <c r="A318" s="192"/>
      <c r="B318" s="197">
        <v>40648</v>
      </c>
      <c r="C318" s="186">
        <v>146.125</v>
      </c>
      <c r="D318" s="195">
        <v>-4.0662108672184241E-2</v>
      </c>
      <c r="E318" s="195">
        <v>3.8503058654192159E-2</v>
      </c>
    </row>
    <row r="319" spans="1:5">
      <c r="A319" s="192"/>
      <c r="B319" s="197">
        <v>40651</v>
      </c>
      <c r="C319" s="186">
        <v>146.08000000000001</v>
      </c>
      <c r="D319" s="195">
        <v>-0.31148384441243054</v>
      </c>
      <c r="E319" s="195">
        <v>2.9121218357686766E-2</v>
      </c>
    </row>
    <row r="320" spans="1:5">
      <c r="A320" s="192"/>
      <c r="B320" s="197">
        <v>40652</v>
      </c>
      <c r="C320" s="186">
        <v>146.125</v>
      </c>
      <c r="D320" s="195">
        <v>-4.7637565623177133E-3</v>
      </c>
      <c r="E320" s="195">
        <v>-4.7637565623177133E-3</v>
      </c>
    </row>
    <row r="321" spans="1:5">
      <c r="A321" s="192"/>
      <c r="B321" s="197">
        <v>40653</v>
      </c>
      <c r="C321" s="186">
        <v>146.16499999999999</v>
      </c>
      <c r="D321" s="195">
        <v>-5.3157992220781623E-2</v>
      </c>
      <c r="E321" s="195">
        <v>-5.3157992220781623E-2</v>
      </c>
    </row>
    <row r="322" spans="1:5">
      <c r="A322" s="192"/>
      <c r="B322" s="197">
        <v>40654</v>
      </c>
      <c r="C322" s="186">
        <v>146.16499999999999</v>
      </c>
      <c r="D322" s="195">
        <v>3.6733790661650806E-2</v>
      </c>
      <c r="E322" s="195">
        <v>3.6733790661650806E-2</v>
      </c>
    </row>
    <row r="323" spans="1:5">
      <c r="A323" s="192"/>
      <c r="B323" s="197">
        <v>40655</v>
      </c>
      <c r="C323" s="186">
        <v>146.06</v>
      </c>
      <c r="D323" s="195">
        <v>-0.1261507334344967</v>
      </c>
      <c r="E323" s="195">
        <v>9.2969145169448666E-2</v>
      </c>
    </row>
    <row r="324" spans="1:5">
      <c r="A324" s="192"/>
      <c r="B324" s="197">
        <v>40658</v>
      </c>
      <c r="C324" s="186">
        <v>146.03</v>
      </c>
      <c r="D324" s="195">
        <v>0.16674013665417678</v>
      </c>
      <c r="E324" s="195">
        <v>0.16894423627947983</v>
      </c>
    </row>
    <row r="325" spans="1:5">
      <c r="A325" s="192"/>
      <c r="B325" s="197">
        <v>40659</v>
      </c>
      <c r="C325" s="186">
        <v>146.09</v>
      </c>
      <c r="D325" s="195">
        <v>0.14243453489646105</v>
      </c>
      <c r="E325" s="195">
        <v>0.14243453489646105</v>
      </c>
    </row>
    <row r="326" spans="1:5">
      <c r="A326" s="192"/>
      <c r="B326" s="197">
        <v>40660</v>
      </c>
      <c r="C326" s="186">
        <v>146.215</v>
      </c>
      <c r="D326" s="195">
        <v>0.12216046399226679</v>
      </c>
      <c r="E326" s="195">
        <v>0.12216046399226679</v>
      </c>
    </row>
    <row r="327" spans="1:5">
      <c r="A327" s="192"/>
      <c r="B327" s="197">
        <v>40661</v>
      </c>
      <c r="C327" s="186">
        <v>145.42500000000001</v>
      </c>
      <c r="D327" s="195">
        <v>2.4068830320191678E-2</v>
      </c>
      <c r="E327" s="195">
        <v>2.4068830320191678E-2</v>
      </c>
    </row>
    <row r="328" spans="1:5">
      <c r="A328" s="192"/>
      <c r="B328" s="197">
        <v>40662</v>
      </c>
      <c r="C328" s="186">
        <v>145.57</v>
      </c>
      <c r="D328" s="195">
        <v>8.1437873517081441E-2</v>
      </c>
      <c r="E328" s="195">
        <v>1.7215235037017215E-2</v>
      </c>
    </row>
    <row r="329" spans="1:5">
      <c r="A329" s="192"/>
      <c r="B329" s="197">
        <v>40666</v>
      </c>
      <c r="C329" s="186">
        <v>146.44499999999999</v>
      </c>
      <c r="D329" s="195">
        <v>0.26934905176832391</v>
      </c>
      <c r="E329" s="195">
        <v>0.21937467965146079</v>
      </c>
    </row>
    <row r="330" spans="1:5">
      <c r="A330" s="192"/>
      <c r="B330" s="197">
        <v>40667</v>
      </c>
      <c r="C330" s="186">
        <v>146.46</v>
      </c>
      <c r="D330" s="195">
        <v>-5.5285385206040441E-2</v>
      </c>
      <c r="E330" s="195">
        <v>-5.5285385206040441E-2</v>
      </c>
    </row>
    <row r="331" spans="1:5">
      <c r="A331" s="192"/>
      <c r="B331" s="197">
        <v>40668</v>
      </c>
      <c r="C331" s="186">
        <v>146.51499999999999</v>
      </c>
      <c r="D331" s="195">
        <v>-3.9489489489489486E-2</v>
      </c>
      <c r="E331" s="195">
        <v>-3.9489489489489486E-2</v>
      </c>
    </row>
    <row r="332" spans="1:5">
      <c r="A332" s="192"/>
      <c r="B332" s="197">
        <v>40669</v>
      </c>
      <c r="C332" s="186">
        <v>146.47499999999999</v>
      </c>
      <c r="D332" s="195">
        <v>-1.8117369042930289E-2</v>
      </c>
      <c r="E332" s="195">
        <v>-1.8117369042930289E-2</v>
      </c>
    </row>
    <row r="333" spans="1:5">
      <c r="A333" s="192"/>
      <c r="B333" s="197">
        <v>40673</v>
      </c>
      <c r="C333" s="186">
        <v>146.60499999999999</v>
      </c>
      <c r="D333" s="195">
        <v>0.23442136498516319</v>
      </c>
      <c r="E333" s="195">
        <v>0.1099837273858524</v>
      </c>
    </row>
    <row r="334" spans="1:5">
      <c r="A334" s="192"/>
      <c r="B334" s="197">
        <v>40674</v>
      </c>
      <c r="C334" s="186">
        <v>146.41499999999999</v>
      </c>
      <c r="D334" s="195">
        <v>0.10912476722532588</v>
      </c>
      <c r="E334" s="195">
        <v>0.10912476722532588</v>
      </c>
    </row>
    <row r="335" spans="1:5">
      <c r="A335" s="192"/>
      <c r="B335" s="197">
        <v>40675</v>
      </c>
      <c r="C335" s="186">
        <v>146.38</v>
      </c>
      <c r="D335" s="195">
        <v>-1.842319154700623E-2</v>
      </c>
      <c r="E335" s="195">
        <v>-1.842319154700623E-2</v>
      </c>
    </row>
    <row r="336" spans="1:5">
      <c r="A336" s="192"/>
      <c r="B336" s="197">
        <v>40676</v>
      </c>
      <c r="C336" s="186">
        <v>146.36500000000001</v>
      </c>
      <c r="D336" s="195">
        <v>-3.3654517525485268E-2</v>
      </c>
      <c r="E336" s="195">
        <v>-3.3654517525485268E-2</v>
      </c>
    </row>
    <row r="337" spans="1:5">
      <c r="A337" s="192"/>
      <c r="B337" s="197">
        <v>40679</v>
      </c>
      <c r="C337" s="186">
        <v>146.4</v>
      </c>
      <c r="D337" s="195">
        <v>0.11879332958590968</v>
      </c>
      <c r="E337" s="195">
        <v>0.11879332958590968</v>
      </c>
    </row>
    <row r="338" spans="1:5">
      <c r="A338" s="192"/>
      <c r="B338" s="197">
        <v>40680</v>
      </c>
      <c r="C338" s="186">
        <v>146.345</v>
      </c>
      <c r="D338" s="195">
        <v>1.2939425168899576E-2</v>
      </c>
      <c r="E338" s="195">
        <v>1.2939425168899576E-2</v>
      </c>
    </row>
    <row r="339" spans="1:5">
      <c r="A339" s="192"/>
      <c r="B339" s="197">
        <v>40681</v>
      </c>
      <c r="C339" s="186">
        <v>146.24</v>
      </c>
      <c r="D339" s="195">
        <v>-7.2627501613944478E-4</v>
      </c>
      <c r="E339" s="195">
        <v>-7.2627501613944478E-4</v>
      </c>
    </row>
    <row r="340" spans="1:5">
      <c r="A340" s="192"/>
      <c r="B340" s="197">
        <v>40682</v>
      </c>
      <c r="C340" s="186">
        <v>146.215</v>
      </c>
      <c r="D340" s="195">
        <v>3.6529680365296802E-2</v>
      </c>
      <c r="E340" s="195">
        <v>3.6529680365296802E-2</v>
      </c>
    </row>
    <row r="341" spans="1:5">
      <c r="A341" s="192"/>
      <c r="B341" s="197">
        <v>40683</v>
      </c>
      <c r="C341" s="186">
        <v>146.03</v>
      </c>
      <c r="D341" s="195">
        <v>-2.0164851339417134E-2</v>
      </c>
      <c r="E341" s="195">
        <v>2.3991757433029143E-2</v>
      </c>
    </row>
    <row r="342" spans="1:5">
      <c r="A342" s="192"/>
      <c r="B342" s="197">
        <v>40686</v>
      </c>
      <c r="C342" s="186">
        <v>146.01499999999999</v>
      </c>
      <c r="D342" s="195">
        <v>-7.5240410017964707E-2</v>
      </c>
      <c r="E342" s="195">
        <v>-6.4672936700834835E-2</v>
      </c>
    </row>
    <row r="343" spans="1:5">
      <c r="A343" s="192"/>
      <c r="B343" s="197">
        <v>40687</v>
      </c>
      <c r="C343" s="186">
        <v>146.095</v>
      </c>
      <c r="D343" s="195">
        <v>-0.14339660141111002</v>
      </c>
      <c r="E343" s="195">
        <v>-0.14339660141111002</v>
      </c>
    </row>
    <row r="344" spans="1:5">
      <c r="A344" s="192"/>
      <c r="B344" s="197">
        <v>40688</v>
      </c>
      <c r="C344" s="186">
        <v>146.02000000000001</v>
      </c>
      <c r="D344" s="195">
        <v>-5.9370816599732264E-2</v>
      </c>
      <c r="E344" s="195">
        <v>-5.9370816599732264E-2</v>
      </c>
    </row>
    <row r="345" spans="1:5">
      <c r="A345" s="192"/>
      <c r="B345" s="197">
        <v>40689</v>
      </c>
      <c r="C345" s="186">
        <v>145.98500000000001</v>
      </c>
      <c r="D345" s="195">
        <v>-0.17124067282155053</v>
      </c>
      <c r="E345" s="195">
        <v>8.9287972682433284E-2</v>
      </c>
    </row>
    <row r="346" spans="1:5">
      <c r="A346" s="192"/>
      <c r="B346" s="197">
        <v>40690</v>
      </c>
      <c r="C346" s="186">
        <v>146.13499999999999</v>
      </c>
      <c r="D346" s="195">
        <v>-7.7558114273300019E-2</v>
      </c>
      <c r="E346" s="195">
        <v>-7.7558114273300019E-2</v>
      </c>
    </row>
    <row r="347" spans="1:5">
      <c r="A347" s="192"/>
      <c r="B347" s="197">
        <v>40693</v>
      </c>
      <c r="C347" s="186">
        <v>145.32</v>
      </c>
      <c r="D347" s="195">
        <v>-2.7491408934707903E-2</v>
      </c>
      <c r="E347" s="195">
        <v>-2.7491408934707903E-2</v>
      </c>
    </row>
    <row r="348" spans="1:5">
      <c r="A348" s="192"/>
      <c r="B348" s="197">
        <v>40694</v>
      </c>
      <c r="C348" s="186">
        <v>145.41999999999999</v>
      </c>
      <c r="D348" s="195">
        <v>-0.1244349274327861</v>
      </c>
      <c r="E348" s="195">
        <v>-0.1244349274327861</v>
      </c>
    </row>
    <row r="349" spans="1:5">
      <c r="A349" s="192"/>
      <c r="B349" s="197">
        <v>40695</v>
      </c>
      <c r="C349" s="186">
        <v>146.215</v>
      </c>
      <c r="D349" s="195">
        <v>-8.9300582847626972E-2</v>
      </c>
      <c r="E349" s="195">
        <v>-8.9300582847626972E-2</v>
      </c>
    </row>
    <row r="350" spans="1:5">
      <c r="A350" s="192"/>
      <c r="B350" s="197">
        <v>40696</v>
      </c>
      <c r="C350" s="186">
        <v>146.31</v>
      </c>
      <c r="D350" s="195">
        <v>-0.13067929554536037</v>
      </c>
      <c r="E350" s="195">
        <v>-0.13067929554536037</v>
      </c>
    </row>
    <row r="351" spans="1:5">
      <c r="A351" s="192"/>
      <c r="B351" s="197">
        <v>40697</v>
      </c>
      <c r="C351" s="186">
        <v>146.42500000000001</v>
      </c>
      <c r="D351" s="195">
        <v>-1.9820601851851853E-2</v>
      </c>
      <c r="E351" s="195">
        <v>-1.9820601851851853E-2</v>
      </c>
    </row>
    <row r="352" spans="1:5">
      <c r="A352" s="192"/>
      <c r="B352" s="197">
        <v>40700</v>
      </c>
      <c r="C352" s="186">
        <v>146.41</v>
      </c>
      <c r="D352" s="195">
        <v>-0.18192868719611022</v>
      </c>
      <c r="E352" s="195">
        <v>-0.18192868719611022</v>
      </c>
    </row>
    <row r="353" spans="1:5">
      <c r="A353" s="192"/>
      <c r="B353" s="197">
        <v>40701</v>
      </c>
      <c r="C353" s="186">
        <v>146.38999999999999</v>
      </c>
      <c r="D353" s="195">
        <v>6.6974252120851315E-3</v>
      </c>
      <c r="E353" s="195">
        <v>6.6974252120851315E-3</v>
      </c>
    </row>
    <row r="354" spans="1:5">
      <c r="A354" s="192"/>
      <c r="B354" s="197">
        <v>40702</v>
      </c>
      <c r="C354" s="186">
        <v>146.285</v>
      </c>
      <c r="D354" s="195">
        <v>-2.1127808361850915E-2</v>
      </c>
      <c r="E354" s="195">
        <v>-2.1127808361850915E-2</v>
      </c>
    </row>
    <row r="355" spans="1:5">
      <c r="A355" s="192"/>
      <c r="B355" s="197">
        <v>40703</v>
      </c>
      <c r="C355" s="186">
        <v>146.25</v>
      </c>
      <c r="D355" s="195">
        <v>-2.3529411764705882E-2</v>
      </c>
      <c r="E355" s="195">
        <v>-2.3529411764705882E-2</v>
      </c>
    </row>
    <row r="356" spans="1:5">
      <c r="A356" s="192"/>
      <c r="B356" s="197">
        <v>40704</v>
      </c>
      <c r="C356" s="186">
        <v>146.26</v>
      </c>
      <c r="D356" s="195">
        <v>-0.3213657162970785</v>
      </c>
      <c r="E356" s="195">
        <v>-0.3213657162970785</v>
      </c>
    </row>
    <row r="357" spans="1:5">
      <c r="A357" s="192"/>
      <c r="B357" s="197">
        <v>40707</v>
      </c>
      <c r="C357" s="186">
        <v>146.375</v>
      </c>
      <c r="D357" s="195">
        <v>5.2868094105207507E-2</v>
      </c>
      <c r="E357" s="195">
        <v>5.2868094105207507E-2</v>
      </c>
    </row>
    <row r="358" spans="1:5">
      <c r="A358" s="192"/>
      <c r="B358" s="197">
        <v>40708</v>
      </c>
      <c r="C358" s="186">
        <v>146.345</v>
      </c>
      <c r="D358" s="195">
        <v>-0.15629095674967233</v>
      </c>
      <c r="E358" s="195">
        <v>-0.15629095674967233</v>
      </c>
    </row>
    <row r="359" spans="1:5">
      <c r="A359" s="192"/>
      <c r="B359" s="197">
        <v>40709</v>
      </c>
      <c r="C359" s="186">
        <v>146.31</v>
      </c>
      <c r="D359" s="195">
        <v>-1.9988577955454025E-2</v>
      </c>
      <c r="E359" s="195">
        <v>-1.9988577955454025E-2</v>
      </c>
    </row>
    <row r="360" spans="1:5">
      <c r="A360" s="192"/>
      <c r="B360" s="197">
        <v>40710</v>
      </c>
      <c r="C360" s="186">
        <v>146.285</v>
      </c>
      <c r="D360" s="195">
        <v>3.3731553056921992E-2</v>
      </c>
      <c r="E360" s="195">
        <v>-2.6503363116152995E-2</v>
      </c>
    </row>
    <row r="361" spans="1:5">
      <c r="A361" s="192"/>
      <c r="B361" s="197">
        <v>40711</v>
      </c>
      <c r="C361" s="186">
        <v>146.38</v>
      </c>
      <c r="D361" s="195">
        <v>0.21185496844449944</v>
      </c>
      <c r="E361" s="195">
        <v>-0.1945303799034773</v>
      </c>
    </row>
    <row r="362" spans="1:5">
      <c r="A362" s="192"/>
      <c r="B362" s="197">
        <v>40714</v>
      </c>
      <c r="C362" s="186">
        <v>146.41499999999999</v>
      </c>
      <c r="D362" s="195">
        <v>0.46904379729419859</v>
      </c>
      <c r="E362" s="195">
        <v>4.3224031185507911E-2</v>
      </c>
    </row>
    <row r="363" spans="1:5">
      <c r="A363" s="192"/>
      <c r="B363" s="197">
        <v>40715</v>
      </c>
      <c r="C363" s="186">
        <v>146.32499999999999</v>
      </c>
      <c r="D363" s="195">
        <v>0.10507004669779853</v>
      </c>
      <c r="E363" s="195">
        <v>0.10507004669779853</v>
      </c>
    </row>
    <row r="364" spans="1:5">
      <c r="A364" s="192"/>
      <c r="B364" s="197">
        <v>40716</v>
      </c>
      <c r="C364" s="186">
        <v>146.34</v>
      </c>
      <c r="D364" s="195">
        <v>6.3475724824155087E-3</v>
      </c>
      <c r="E364" s="195">
        <v>6.3475724824155087E-3</v>
      </c>
    </row>
    <row r="365" spans="1:5">
      <c r="A365" s="192"/>
      <c r="B365" s="197">
        <v>40717</v>
      </c>
      <c r="C365" s="186">
        <v>146.4</v>
      </c>
      <c r="D365" s="195">
        <v>-1.7850312380466658E-3</v>
      </c>
      <c r="E365" s="195">
        <v>-1.7850312380466658E-3</v>
      </c>
    </row>
    <row r="366" spans="1:5">
      <c r="A366" s="192"/>
      <c r="B366" s="197">
        <v>40718</v>
      </c>
      <c r="C366" s="186">
        <v>146.54499999999999</v>
      </c>
      <c r="D366" s="195">
        <v>0.53296966216862862</v>
      </c>
      <c r="E366" s="195">
        <v>-3.9525313427122212E-2</v>
      </c>
    </row>
    <row r="367" spans="1:5">
      <c r="A367" s="192"/>
      <c r="B367" s="197">
        <v>40721</v>
      </c>
      <c r="C367" s="186">
        <v>146.285</v>
      </c>
      <c r="D367" s="195">
        <v>0.37530487804878049</v>
      </c>
      <c r="E367" s="195">
        <v>-1.6463414634146342E-2</v>
      </c>
    </row>
    <row r="368" spans="1:5">
      <c r="A368" s="192"/>
      <c r="B368" s="197">
        <v>40722</v>
      </c>
      <c r="C368" s="186">
        <v>146.35499999999999</v>
      </c>
      <c r="D368" s="195">
        <v>0.29089128305582762</v>
      </c>
      <c r="E368" s="195">
        <v>-0.10088148873653281</v>
      </c>
    </row>
    <row r="369" spans="1:5">
      <c r="A369" s="192"/>
      <c r="B369" s="197">
        <v>40723</v>
      </c>
      <c r="C369" s="186">
        <v>146.17500000000001</v>
      </c>
      <c r="D369" s="195">
        <v>-6.774313288789903E-2</v>
      </c>
      <c r="E369" s="195">
        <v>-6.774313288789903E-2</v>
      </c>
    </row>
    <row r="370" spans="1:5">
      <c r="A370" s="192"/>
      <c r="B370" s="197">
        <v>40724</v>
      </c>
      <c r="C370" s="186">
        <v>145.88999999999999</v>
      </c>
      <c r="D370" s="195">
        <v>-6.4053867403314924E-2</v>
      </c>
      <c r="E370" s="195">
        <v>-6.4053867403314924E-2</v>
      </c>
    </row>
    <row r="371" spans="1:5">
      <c r="A371" s="192"/>
      <c r="B371" s="197">
        <v>40725</v>
      </c>
      <c r="C371" s="186">
        <v>146.44999999999999</v>
      </c>
      <c r="D371" s="195">
        <v>-1.5286270150083379E-2</v>
      </c>
      <c r="E371" s="195">
        <v>-1.5286270150083379E-2</v>
      </c>
    </row>
    <row r="372" spans="1:5">
      <c r="A372" s="192"/>
      <c r="B372" s="197">
        <v>40728</v>
      </c>
      <c r="C372" s="186">
        <v>146.47499999999999</v>
      </c>
      <c r="D372" s="195">
        <v>-4.424379232505643E-2</v>
      </c>
      <c r="E372" s="195">
        <v>-4.424379232505643E-2</v>
      </c>
    </row>
    <row r="373" spans="1:5">
      <c r="A373" s="192"/>
      <c r="B373" s="197">
        <v>40729</v>
      </c>
      <c r="C373" s="186">
        <v>146.51499999999999</v>
      </c>
      <c r="D373" s="195">
        <v>-5.0920801046593536E-2</v>
      </c>
      <c r="E373" s="195">
        <v>-5.0920801046593536E-2</v>
      </c>
    </row>
    <row r="374" spans="1:5">
      <c r="A374" s="192"/>
      <c r="B374" s="197">
        <v>40731</v>
      </c>
      <c r="C374" s="186">
        <v>146.38</v>
      </c>
      <c r="D374" s="195">
        <v>-0.38545793521323701</v>
      </c>
      <c r="E374" s="195">
        <v>-1.2584479142391051E-2</v>
      </c>
    </row>
    <row r="375" spans="1:5">
      <c r="A375" s="192"/>
      <c r="B375" s="197">
        <v>40732</v>
      </c>
      <c r="C375" s="186">
        <v>146.37</v>
      </c>
      <c r="D375" s="195">
        <v>-0.3121937157682329</v>
      </c>
      <c r="E375" s="195">
        <v>-8.1579705967137497E-2</v>
      </c>
    </row>
    <row r="376" spans="1:5">
      <c r="A376" s="192"/>
      <c r="B376" s="197">
        <v>40735</v>
      </c>
      <c r="C376" s="186">
        <v>146.35</v>
      </c>
      <c r="D376" s="195">
        <v>-7.9867674858223062E-2</v>
      </c>
      <c r="E376" s="195">
        <v>-7.9867674858223062E-2</v>
      </c>
    </row>
    <row r="377" spans="1:5">
      <c r="A377" s="192"/>
      <c r="B377" s="197">
        <v>40736</v>
      </c>
      <c r="C377" s="186">
        <v>146.58000000000001</v>
      </c>
      <c r="D377" s="195">
        <v>0.195822454308094</v>
      </c>
      <c r="E377" s="195">
        <v>0.1204177545691906</v>
      </c>
    </row>
    <row r="378" spans="1:5">
      <c r="A378" s="192"/>
      <c r="B378" s="197">
        <v>40737</v>
      </c>
      <c r="C378" s="186">
        <v>146.565</v>
      </c>
      <c r="D378" s="195">
        <v>-5.1293847038527893E-2</v>
      </c>
      <c r="E378" s="195">
        <v>-5.1293847038527893E-2</v>
      </c>
    </row>
    <row r="379" spans="1:5">
      <c r="A379" s="192"/>
      <c r="B379" s="197">
        <v>40738</v>
      </c>
      <c r="C379" s="186">
        <v>146.595</v>
      </c>
      <c r="D379" s="195">
        <v>-0.15392706872370265</v>
      </c>
      <c r="E379" s="195">
        <v>-0.15392706872370265</v>
      </c>
    </row>
    <row r="380" spans="1:5">
      <c r="A380" s="192"/>
      <c r="B380" s="197">
        <v>40739</v>
      </c>
      <c r="C380" s="186">
        <v>146.48500000000001</v>
      </c>
      <c r="D380" s="195">
        <v>6.5692026546119067E-2</v>
      </c>
      <c r="E380" s="195">
        <v>6.5692026546119067E-2</v>
      </c>
    </row>
    <row r="381" spans="1:5">
      <c r="A381" s="192"/>
      <c r="B381" s="197">
        <v>40742</v>
      </c>
      <c r="C381" s="186">
        <v>146.375</v>
      </c>
      <c r="D381" s="195">
        <v>8.4629235554100513E-2</v>
      </c>
      <c r="E381" s="195">
        <v>8.4629235554100513E-2</v>
      </c>
    </row>
    <row r="382" spans="1:5">
      <c r="A382" s="192"/>
      <c r="B382" s="197">
        <v>40743</v>
      </c>
      <c r="C382" s="186">
        <v>146.63</v>
      </c>
      <c r="D382" s="195">
        <v>0.22354694485842028</v>
      </c>
      <c r="E382" s="195">
        <v>4.7391952309985094E-2</v>
      </c>
    </row>
    <row r="383" spans="1:5">
      <c r="A383" s="192"/>
      <c r="B383" s="197">
        <v>40744</v>
      </c>
      <c r="C383" s="186">
        <v>146.655</v>
      </c>
      <c r="D383" s="195">
        <v>0.53532240167673528</v>
      </c>
      <c r="E383" s="195">
        <v>1.5411170016027617E-2</v>
      </c>
    </row>
    <row r="384" spans="1:5">
      <c r="A384" s="192"/>
      <c r="B384" s="197">
        <v>40745</v>
      </c>
      <c r="C384" s="186">
        <v>146.505</v>
      </c>
      <c r="D384" s="195">
        <v>-8.6840484500102649E-2</v>
      </c>
      <c r="E384" s="195">
        <v>-8.6840484500102649E-2</v>
      </c>
    </row>
    <row r="385" spans="1:5">
      <c r="A385" s="192"/>
      <c r="B385" s="197">
        <v>40746</v>
      </c>
      <c r="C385" s="186">
        <v>146.43</v>
      </c>
      <c r="D385" s="195">
        <v>-2.206449621971918E-2</v>
      </c>
      <c r="E385" s="195">
        <v>-2.206449621971918E-2</v>
      </c>
    </row>
    <row r="386" spans="1:5">
      <c r="A386" s="192"/>
      <c r="B386" s="197">
        <v>40749</v>
      </c>
      <c r="C386" s="186">
        <v>146.33500000000001</v>
      </c>
      <c r="D386" s="195">
        <v>-4.7415024278777494E-2</v>
      </c>
      <c r="E386" s="195">
        <v>-4.7415024278777494E-2</v>
      </c>
    </row>
    <row r="387" spans="1:5">
      <c r="A387" s="192"/>
      <c r="B387" s="197">
        <v>40750</v>
      </c>
      <c r="C387" s="186">
        <v>146.1</v>
      </c>
      <c r="D387" s="195">
        <v>-0.33685700016647246</v>
      </c>
      <c r="E387" s="195">
        <v>-4.5530214749458967E-2</v>
      </c>
    </row>
    <row r="388" spans="1:5">
      <c r="A388" s="192"/>
      <c r="B388" s="197">
        <v>40751</v>
      </c>
      <c r="C388" s="186">
        <v>146.245</v>
      </c>
      <c r="D388" s="195">
        <v>-3.2148900169204735E-2</v>
      </c>
      <c r="E388" s="195">
        <v>-3.2148900169204735E-2</v>
      </c>
    </row>
    <row r="389" spans="1:5">
      <c r="A389" s="192"/>
      <c r="B389" s="197">
        <v>40752</v>
      </c>
      <c r="C389" s="186">
        <v>146.11500000000001</v>
      </c>
      <c r="D389" s="195">
        <v>-3.8765254845656856E-2</v>
      </c>
      <c r="E389" s="195">
        <v>-3.8765254845656856E-2</v>
      </c>
    </row>
    <row r="390" spans="1:5">
      <c r="A390" s="192"/>
      <c r="B390" s="197">
        <v>40753</v>
      </c>
      <c r="C390" s="186">
        <v>146.245</v>
      </c>
      <c r="D390" s="195">
        <v>-2.615062761506276E-2</v>
      </c>
      <c r="E390" s="195">
        <v>-2.615062761506276E-2</v>
      </c>
    </row>
    <row r="391" spans="1:5">
      <c r="A391" s="192"/>
      <c r="B391" s="197">
        <v>40756</v>
      </c>
      <c r="C391" s="186">
        <v>146.495</v>
      </c>
      <c r="D391" s="195">
        <v>-0.16067702295386041</v>
      </c>
      <c r="E391" s="195">
        <v>-0.16067702295386041</v>
      </c>
    </row>
    <row r="392" spans="1:5">
      <c r="A392" s="192"/>
      <c r="B392" s="197">
        <v>40757</v>
      </c>
      <c r="C392" s="186">
        <v>146.63</v>
      </c>
      <c r="D392" s="195">
        <v>-0.12209910098264687</v>
      </c>
      <c r="E392" s="195">
        <v>-0.12209910098264687</v>
      </c>
    </row>
    <row r="393" spans="1:5">
      <c r="A393" s="192"/>
      <c r="B393" s="197">
        <v>40758</v>
      </c>
      <c r="C393" s="186">
        <v>146.785</v>
      </c>
      <c r="D393" s="195">
        <v>-1.69971671388102E-2</v>
      </c>
      <c r="E393" s="195">
        <v>-1.69971671388102E-2</v>
      </c>
    </row>
    <row r="394" spans="1:5">
      <c r="A394" s="192"/>
      <c r="B394" s="197">
        <v>40759</v>
      </c>
      <c r="C394" s="186">
        <v>146.86500000000001</v>
      </c>
      <c r="D394" s="195">
        <v>9.4847906611291957E-2</v>
      </c>
      <c r="E394" s="195">
        <v>1.2459310809293972E-2</v>
      </c>
    </row>
    <row r="395" spans="1:5">
      <c r="A395" s="192"/>
      <c r="B395" s="197">
        <v>40760</v>
      </c>
      <c r="C395" s="186">
        <v>146.91999999999999</v>
      </c>
      <c r="D395" s="195">
        <v>0.59072011878247954</v>
      </c>
      <c r="E395" s="195">
        <v>1.2620638455827764E-3</v>
      </c>
    </row>
    <row r="396" spans="1:5">
      <c r="A396" s="192"/>
      <c r="B396" s="197">
        <v>40763</v>
      </c>
      <c r="C396" s="186">
        <v>146.86500000000001</v>
      </c>
      <c r="D396" s="195">
        <v>0.53175342830515249</v>
      </c>
      <c r="E396" s="195">
        <v>-3.4083344428172013E-2</v>
      </c>
    </row>
    <row r="397" spans="1:5">
      <c r="A397" s="192"/>
      <c r="B397" s="197">
        <v>40764</v>
      </c>
      <c r="C397" s="186">
        <v>146.93</v>
      </c>
      <c r="D397" s="195">
        <v>0.6090308370044053</v>
      </c>
      <c r="E397" s="195">
        <v>-8.5903083700440523E-3</v>
      </c>
    </row>
    <row r="398" spans="1:5">
      <c r="A398" s="192"/>
      <c r="B398" s="197">
        <v>40765</v>
      </c>
      <c r="C398" s="186">
        <v>147.02000000000001</v>
      </c>
      <c r="D398" s="195">
        <v>0.14125519985530838</v>
      </c>
      <c r="E398" s="195">
        <v>-1.067100741544583E-2</v>
      </c>
    </row>
    <row r="399" spans="1:5">
      <c r="A399" s="192"/>
      <c r="B399" s="197">
        <v>40766</v>
      </c>
      <c r="C399" s="186">
        <v>147.04</v>
      </c>
      <c r="D399" s="195">
        <v>0.21938824431872664</v>
      </c>
      <c r="E399" s="195">
        <v>-1.0739284686930674E-2</v>
      </c>
    </row>
    <row r="400" spans="1:5">
      <c r="A400" s="192"/>
      <c r="B400" s="197">
        <v>40767</v>
      </c>
      <c r="C400" s="186">
        <v>147.06</v>
      </c>
      <c r="D400" s="195">
        <v>0.48964518464880519</v>
      </c>
      <c r="E400" s="195">
        <v>1.0137581462708182E-2</v>
      </c>
    </row>
    <row r="401" spans="1:5">
      <c r="A401" s="192"/>
      <c r="B401" s="197">
        <v>40770</v>
      </c>
      <c r="C401" s="186">
        <v>146.97499999999999</v>
      </c>
      <c r="D401" s="195">
        <v>2.2023111706581812E-2</v>
      </c>
      <c r="E401" s="195">
        <v>2.2023111706581812E-2</v>
      </c>
    </row>
    <row r="402" spans="1:5">
      <c r="A402" s="192"/>
      <c r="B402" s="197">
        <v>40771</v>
      </c>
      <c r="C402" s="186">
        <v>146.91999999999999</v>
      </c>
      <c r="D402" s="195">
        <v>3.2163466086462963E-3</v>
      </c>
      <c r="E402" s="195">
        <v>3.2163466086462963E-3</v>
      </c>
    </row>
    <row r="403" spans="1:5">
      <c r="A403" s="192"/>
      <c r="B403" s="197">
        <v>40772</v>
      </c>
      <c r="C403" s="186">
        <v>146.55500000000001</v>
      </c>
      <c r="D403" s="195">
        <v>-0.21308538769939436</v>
      </c>
      <c r="E403" s="195">
        <v>3.8556683442804746E-2</v>
      </c>
    </row>
    <row r="404" spans="1:5">
      <c r="A404" s="192"/>
      <c r="B404" s="197">
        <v>40773</v>
      </c>
      <c r="C404" s="186">
        <v>146.54499999999999</v>
      </c>
      <c r="D404" s="195">
        <v>-4.0656763096168884E-2</v>
      </c>
      <c r="E404" s="195">
        <v>4.0209985479727466E-3</v>
      </c>
    </row>
    <row r="405" spans="1:5">
      <c r="A405" s="192"/>
      <c r="B405" s="197">
        <v>40774</v>
      </c>
      <c r="C405" s="186">
        <v>146.80000000000001</v>
      </c>
      <c r="D405" s="195">
        <v>-4.3276661514683151E-2</v>
      </c>
      <c r="E405" s="195">
        <v>-4.3276661514683151E-2</v>
      </c>
    </row>
    <row r="406" spans="1:5">
      <c r="A406" s="192"/>
      <c r="B406" s="197">
        <v>40777</v>
      </c>
      <c r="C406" s="186">
        <v>146.73500000000001</v>
      </c>
      <c r="D406" s="195">
        <v>-6.5015479876160992E-2</v>
      </c>
      <c r="E406" s="195">
        <v>-6.5015479876160992E-2</v>
      </c>
    </row>
    <row r="407" spans="1:5">
      <c r="A407" s="192"/>
      <c r="B407" s="197">
        <v>40778</v>
      </c>
      <c r="C407" s="186">
        <v>146.60499999999999</v>
      </c>
      <c r="D407" s="195">
        <v>-0.28489507076622744</v>
      </c>
      <c r="E407" s="195">
        <v>7.9306979014153248E-3</v>
      </c>
    </row>
    <row r="408" spans="1:5">
      <c r="A408" s="192"/>
      <c r="B408" s="197">
        <v>40779</v>
      </c>
      <c r="C408" s="186">
        <v>146.68</v>
      </c>
      <c r="D408" s="195">
        <v>-3.5375868603916616E-2</v>
      </c>
      <c r="E408" s="195">
        <v>5.3063802905874924E-2</v>
      </c>
    </row>
    <row r="409" spans="1:5">
      <c r="A409" s="192"/>
      <c r="B409" s="197">
        <v>40780</v>
      </c>
      <c r="C409" s="186">
        <v>146.42500000000001</v>
      </c>
      <c r="D409" s="195">
        <v>5.8101472995090019E-2</v>
      </c>
      <c r="E409" s="195">
        <v>9.0834697217675939E-2</v>
      </c>
    </row>
    <row r="410" spans="1:5">
      <c r="A410" s="192"/>
      <c r="B410" s="197">
        <v>40781</v>
      </c>
      <c r="C410" s="186">
        <v>146.42500000000001</v>
      </c>
      <c r="D410" s="195">
        <v>1.9946808510638299E-2</v>
      </c>
      <c r="E410" s="195">
        <v>1.9946808510638299E-2</v>
      </c>
    </row>
    <row r="411" spans="1:5">
      <c r="A411" s="192"/>
      <c r="B411" s="197">
        <v>40782</v>
      </c>
      <c r="C411" s="186">
        <v>146.41499999999999</v>
      </c>
      <c r="D411" s="195">
        <v>1.8681318681318681E-2</v>
      </c>
      <c r="E411" s="195">
        <v>1.8681318681318681E-2</v>
      </c>
    </row>
    <row r="412" spans="1:5">
      <c r="A412" s="192"/>
      <c r="B412" s="197">
        <v>40786</v>
      </c>
      <c r="C412" s="186">
        <v>146.52500000000001</v>
      </c>
      <c r="D412" s="195">
        <v>-0.39012797074954297</v>
      </c>
      <c r="E412" s="195">
        <v>-0.39012797074954297</v>
      </c>
    </row>
    <row r="413" spans="1:5">
      <c r="B413" s="197">
        <v>40787</v>
      </c>
      <c r="C413" s="186">
        <v>146.87</v>
      </c>
      <c r="D413" s="195">
        <v>-9.1165617538528324E-2</v>
      </c>
      <c r="E413" s="195">
        <v>-9.1165617538528324E-2</v>
      </c>
    </row>
    <row r="414" spans="1:5">
      <c r="B414" s="197">
        <v>40788</v>
      </c>
      <c r="C414" s="186">
        <v>146.91499999999999</v>
      </c>
      <c r="D414" s="195">
        <v>-5.7104467584816933E-3</v>
      </c>
      <c r="E414" s="195">
        <v>-5.7104467584816933E-3</v>
      </c>
    </row>
    <row r="415" spans="1:5">
      <c r="B415" s="197">
        <v>40791</v>
      </c>
      <c r="C415" s="186">
        <v>147.06</v>
      </c>
      <c r="D415" s="195">
        <v>1.444043321299639E-2</v>
      </c>
      <c r="E415" s="195">
        <v>1.444043321299639E-2</v>
      </c>
    </row>
    <row r="416" spans="1:5">
      <c r="B416" s="197">
        <v>40792</v>
      </c>
      <c r="C416" s="186">
        <v>147.09</v>
      </c>
      <c r="D416" s="195">
        <v>-7.08480086697372E-2</v>
      </c>
      <c r="E416" s="195">
        <v>-7.08480086697372E-2</v>
      </c>
    </row>
    <row r="417" spans="2:5">
      <c r="B417" s="197">
        <v>40793</v>
      </c>
      <c r="C417" s="186">
        <v>147.09</v>
      </c>
      <c r="D417" s="195">
        <v>-5.0760043431053205E-2</v>
      </c>
      <c r="E417" s="195">
        <v>-5.0760043431053205E-2</v>
      </c>
    </row>
    <row r="418" spans="2:5">
      <c r="B418" s="197">
        <v>40794</v>
      </c>
      <c r="C418" s="186">
        <v>146.99</v>
      </c>
      <c r="D418" s="195">
        <v>-4.7789725209080045E-3</v>
      </c>
      <c r="E418" s="195">
        <v>-4.7789725209080045E-3</v>
      </c>
    </row>
    <row r="419" spans="2:5">
      <c r="B419" s="197">
        <v>40795</v>
      </c>
      <c r="C419" s="186">
        <v>147.065</v>
      </c>
      <c r="D419" s="195">
        <v>4.3773584905660377E-2</v>
      </c>
      <c r="E419" s="195">
        <v>3.8742138364779875E-2</v>
      </c>
    </row>
    <row r="420" spans="2:5">
      <c r="B420" s="197">
        <v>40798</v>
      </c>
      <c r="C420" s="186">
        <v>147.155</v>
      </c>
      <c r="D420" s="195">
        <v>0.46517270910648018</v>
      </c>
      <c r="E420" s="195">
        <v>-4.0822152440765057E-2</v>
      </c>
    </row>
    <row r="421" spans="2:5">
      <c r="B421" s="197">
        <v>40799</v>
      </c>
      <c r="C421" s="186">
        <v>147.17500000000001</v>
      </c>
      <c r="D421" s="195">
        <v>1.6253987543673097E-2</v>
      </c>
      <c r="E421" s="195">
        <v>-2.0507367461643628E-2</v>
      </c>
    </row>
    <row r="422" spans="2:5">
      <c r="B422" s="197">
        <v>40800</v>
      </c>
      <c r="C422" s="186">
        <v>147.11500000000001</v>
      </c>
      <c r="D422" s="195">
        <v>-2.7584732171495777E-2</v>
      </c>
      <c r="E422" s="195">
        <v>-2.7584732171495777E-2</v>
      </c>
    </row>
    <row r="423" spans="2:5">
      <c r="B423" s="197">
        <v>40801</v>
      </c>
      <c r="C423" s="186">
        <v>146.97999999999999</v>
      </c>
      <c r="D423" s="195">
        <v>-1.8505942275042445E-2</v>
      </c>
      <c r="E423" s="195">
        <v>-1.8505942275042445E-2</v>
      </c>
    </row>
    <row r="424" spans="2:5">
      <c r="B424" s="197">
        <v>40802</v>
      </c>
      <c r="C424" s="186">
        <v>147.01499999999999</v>
      </c>
      <c r="D424" s="195">
        <v>-5.3198226725775809E-2</v>
      </c>
      <c r="E424" s="195">
        <v>-5.3198226725775809E-2</v>
      </c>
    </row>
    <row r="425" spans="2:5">
      <c r="B425" s="197">
        <v>40805</v>
      </c>
      <c r="C425" s="186">
        <v>146.97</v>
      </c>
      <c r="D425" s="195">
        <v>2.3881893182805036E-2</v>
      </c>
      <c r="E425" s="195">
        <v>2.3881893182805036E-2</v>
      </c>
    </row>
    <row r="426" spans="2:5">
      <c r="B426" s="197">
        <v>40806</v>
      </c>
      <c r="C426" s="186">
        <v>147.07499999999999</v>
      </c>
      <c r="D426" s="195">
        <v>-8.644126873475079E-2</v>
      </c>
      <c r="E426" s="195">
        <v>-8.644126873475079E-2</v>
      </c>
    </row>
    <row r="427" spans="2:5">
      <c r="B427" s="197">
        <v>40807</v>
      </c>
      <c r="C427" s="186">
        <v>147.095</v>
      </c>
      <c r="D427" s="195">
        <v>0.20224586288416074</v>
      </c>
      <c r="E427" s="195">
        <v>-2.9196217494089835E-2</v>
      </c>
    </row>
    <row r="428" spans="2:5">
      <c r="B428" s="197">
        <v>40808</v>
      </c>
      <c r="C428" s="186">
        <v>147.13499999999999</v>
      </c>
      <c r="D428" s="195">
        <v>0.52270456311757518</v>
      </c>
      <c r="E428" s="195">
        <v>6.5282558010436323E-2</v>
      </c>
    </row>
    <row r="429" spans="2:5">
      <c r="B429" s="197">
        <v>40809</v>
      </c>
      <c r="C429" s="186">
        <v>147.24</v>
      </c>
      <c r="D429" s="195">
        <v>0.49206984940724124</v>
      </c>
      <c r="E429" s="195">
        <v>1.1454661967318168E-2</v>
      </c>
    </row>
    <row r="430" spans="2:5">
      <c r="B430" s="197">
        <v>40812</v>
      </c>
      <c r="C430" s="186">
        <v>147.375</v>
      </c>
      <c r="D430" s="195">
        <v>0.37487645779798379</v>
      </c>
      <c r="E430" s="195">
        <v>-8.5985372603281287E-3</v>
      </c>
    </row>
    <row r="431" spans="2:5">
      <c r="B431" s="197">
        <v>40813</v>
      </c>
      <c r="C431" s="186">
        <v>147.69499999999999</v>
      </c>
      <c r="D431" s="195">
        <v>-1.7623885548413851E-2</v>
      </c>
      <c r="E431" s="195">
        <v>-1.7623885548413851E-2</v>
      </c>
    </row>
    <row r="432" spans="2:5">
      <c r="B432" s="197">
        <v>40814</v>
      </c>
      <c r="C432" s="186">
        <v>147.72</v>
      </c>
      <c r="D432" s="195">
        <v>5.5211186391812023E-2</v>
      </c>
      <c r="E432" s="195">
        <v>-3.3155542741819229E-3</v>
      </c>
    </row>
    <row r="433" spans="2:5">
      <c r="B433" s="197">
        <v>40815</v>
      </c>
      <c r="C433" s="186">
        <v>147.88499999999999</v>
      </c>
      <c r="D433" s="195">
        <v>0.32545847681588852</v>
      </c>
      <c r="E433" s="195">
        <v>-5.4857051333386725E-2</v>
      </c>
    </row>
    <row r="434" spans="2:5">
      <c r="B434" s="197">
        <v>40816</v>
      </c>
      <c r="C434" s="186">
        <v>148.04</v>
      </c>
      <c r="D434" s="195">
        <v>0.61595212299437652</v>
      </c>
      <c r="E434" s="195">
        <v>2.2132796780684104E-2</v>
      </c>
    </row>
    <row r="435" spans="2:5">
      <c r="B435" s="197">
        <v>40819</v>
      </c>
      <c r="C435" s="188">
        <v>148.19</v>
      </c>
      <c r="D435" s="195">
        <v>0.79854813709207428</v>
      </c>
      <c r="E435" s="195">
        <v>0.38279656550317059</v>
      </c>
    </row>
    <row r="436" spans="2:5">
      <c r="B436" s="197">
        <v>40820</v>
      </c>
      <c r="C436" s="188">
        <v>148.16999999999999</v>
      </c>
      <c r="D436" s="195">
        <v>3.7139199307538009</v>
      </c>
      <c r="E436" s="195">
        <v>1.5368854266251541</v>
      </c>
    </row>
    <row r="437" spans="2:5">
      <c r="B437" s="197">
        <v>40821</v>
      </c>
      <c r="C437" s="188">
        <v>148.19999999999999</v>
      </c>
      <c r="D437" s="195">
        <v>1.3937788490186072</v>
      </c>
      <c r="E437" s="195">
        <v>0.61842659249513343</v>
      </c>
    </row>
    <row r="438" spans="2:5">
      <c r="B438" s="197">
        <v>40822</v>
      </c>
      <c r="C438" s="188">
        <v>148.34</v>
      </c>
      <c r="D438" s="195">
        <v>3.1415347717861879</v>
      </c>
      <c r="E438" s="195">
        <v>1.3102991168885285</v>
      </c>
    </row>
    <row r="439" spans="2:5">
      <c r="B439" s="197">
        <v>40823</v>
      </c>
      <c r="C439" s="188">
        <v>148.36000000000001</v>
      </c>
      <c r="D439" s="195">
        <v>-0.56126174669928175</v>
      </c>
      <c r="E439" s="195">
        <v>-0.15550233810118907</v>
      </c>
    </row>
    <row r="440" spans="2:5">
      <c r="B440" s="197">
        <v>40827</v>
      </c>
      <c r="C440" s="188">
        <v>148.08000000000001</v>
      </c>
      <c r="D440" s="195">
        <v>0.15366952886350002</v>
      </c>
      <c r="E440" s="195">
        <v>0.12751275568155412</v>
      </c>
    </row>
    <row r="441" spans="2:5">
      <c r="B441" s="197">
        <v>40828</v>
      </c>
      <c r="C441" s="188">
        <v>147.88999999999999</v>
      </c>
      <c r="D441" s="195">
        <v>-1.008401073450184</v>
      </c>
      <c r="E441" s="195">
        <v>-0.33250841241895268</v>
      </c>
    </row>
    <row r="442" spans="2:5">
      <c r="B442" s="197">
        <v>40829</v>
      </c>
      <c r="C442" s="188">
        <v>147.72</v>
      </c>
      <c r="D442" s="195">
        <v>1.2469016188359385</v>
      </c>
      <c r="E442" s="195">
        <v>0.56028327929069222</v>
      </c>
    </row>
    <row r="443" spans="2:5">
      <c r="B443" s="197">
        <v>40830</v>
      </c>
      <c r="C443" s="188">
        <v>147.72</v>
      </c>
      <c r="D443" s="195">
        <v>-0.18509948025985073</v>
      </c>
      <c r="E443" s="195">
        <v>-6.5934810504444247E-3</v>
      </c>
    </row>
    <row r="444" spans="2:5">
      <c r="B444" s="197">
        <v>40833</v>
      </c>
      <c r="C444" s="188">
        <v>147.87</v>
      </c>
      <c r="D444" s="195">
        <v>-2.8610192030374346</v>
      </c>
      <c r="E444" s="195">
        <v>-1.0658920418818141</v>
      </c>
    </row>
    <row r="445" spans="2:5">
      <c r="B445" s="197">
        <v>40834</v>
      </c>
      <c r="C445" s="188">
        <v>147.88999999999999</v>
      </c>
      <c r="D445" s="195">
        <v>0.20842299834853453</v>
      </c>
      <c r="E445" s="195">
        <v>0.1491876478437964</v>
      </c>
    </row>
    <row r="446" spans="2:5">
      <c r="B446" s="197">
        <v>40835</v>
      </c>
      <c r="C446" s="188">
        <v>147.85</v>
      </c>
      <c r="D446" s="195">
        <v>-0.3267014335392715</v>
      </c>
      <c r="E446" s="195">
        <v>-6.2648505438135604E-2</v>
      </c>
    </row>
    <row r="447" spans="2:5">
      <c r="B447" s="197">
        <v>40836</v>
      </c>
      <c r="C447" s="188">
        <v>147.91999999999999</v>
      </c>
      <c r="D447" s="195">
        <v>0.46368983810299813</v>
      </c>
      <c r="E447" s="195">
        <v>0.25023843560778736</v>
      </c>
    </row>
    <row r="448" spans="2:5">
      <c r="B448" s="197">
        <v>40837</v>
      </c>
      <c r="C448" s="188">
        <v>148</v>
      </c>
      <c r="D448" s="195">
        <v>0.64346235580297162</v>
      </c>
      <c r="E448" s="195">
        <v>0.3214037877129492</v>
      </c>
    </row>
    <row r="449" spans="2:5">
      <c r="B449" s="197">
        <v>40840</v>
      </c>
      <c r="C449" s="188">
        <v>147.97</v>
      </c>
      <c r="D449" s="195">
        <v>0.71501759236950868</v>
      </c>
      <c r="E449" s="195">
        <v>0.34972988377243891</v>
      </c>
    </row>
    <row r="450" spans="2:5">
      <c r="B450" s="197">
        <v>40841</v>
      </c>
      <c r="C450" s="188">
        <v>147.96</v>
      </c>
      <c r="D450" s="195">
        <v>-0.49469247175397069</v>
      </c>
      <c r="E450" s="195">
        <v>-0.12915000154007583</v>
      </c>
    </row>
    <row r="451" spans="2:5">
      <c r="B451" s="197">
        <v>40842</v>
      </c>
      <c r="C451" s="188">
        <v>147.96</v>
      </c>
      <c r="D451" s="195">
        <v>-0.49540874502851884</v>
      </c>
      <c r="E451" s="195">
        <v>-0.12943354788208017</v>
      </c>
    </row>
    <row r="452" spans="2:5">
      <c r="B452" s="197">
        <v>40843</v>
      </c>
      <c r="C452" s="188">
        <v>147.85</v>
      </c>
      <c r="D452" s="195">
        <v>-0.51024255969532206</v>
      </c>
      <c r="E452" s="195">
        <v>-0.13530571153274212</v>
      </c>
    </row>
    <row r="453" spans="2:5">
      <c r="B453" s="197">
        <v>40844</v>
      </c>
      <c r="C453" s="188">
        <v>147.54</v>
      </c>
      <c r="D453" s="195">
        <v>-1.7200989900410983</v>
      </c>
      <c r="E453" s="195">
        <v>-0.61424353786916486</v>
      </c>
    </row>
    <row r="454" spans="2:5">
      <c r="B454" s="197">
        <v>40847</v>
      </c>
      <c r="C454" s="188">
        <v>147.77000000000001</v>
      </c>
      <c r="D454" s="195">
        <v>0.26532955779437195</v>
      </c>
      <c r="E454" s="195">
        <v>0.17171486942287617</v>
      </c>
    </row>
    <row r="455" spans="2:5">
      <c r="B455" s="197">
        <v>40848</v>
      </c>
      <c r="C455" s="188">
        <v>147.99</v>
      </c>
      <c r="D455" s="195">
        <v>-0.11307492025856598</v>
      </c>
      <c r="E455" s="195">
        <v>2.1918402958796115E-2</v>
      </c>
    </row>
    <row r="456" spans="2:5">
      <c r="B456" s="197">
        <v>40849</v>
      </c>
      <c r="C456" s="188">
        <v>148.04</v>
      </c>
      <c r="D456" s="195">
        <v>0.28886691008682175</v>
      </c>
      <c r="E456" s="195">
        <v>0.18103244468380092</v>
      </c>
    </row>
    <row r="457" spans="2:5">
      <c r="B457" s="197">
        <v>40850</v>
      </c>
      <c r="C457" s="188">
        <v>147.91</v>
      </c>
      <c r="D457" s="195">
        <v>2.0907879338894261E-2</v>
      </c>
      <c r="E457" s="195">
        <v>7.4957283602953673E-2</v>
      </c>
    </row>
    <row r="458" spans="2:5">
      <c r="B458" s="197">
        <v>40851</v>
      </c>
      <c r="C458" s="188">
        <v>147.94</v>
      </c>
      <c r="D458" s="195">
        <v>-0.10441616152988843</v>
      </c>
      <c r="E458" s="195">
        <v>2.5346088244643745E-2</v>
      </c>
    </row>
    <row r="459" spans="2:5">
      <c r="B459" s="197">
        <v>40854</v>
      </c>
      <c r="C459" s="188">
        <v>147.97</v>
      </c>
      <c r="D459" s="195">
        <v>-0.27270236525502273</v>
      </c>
      <c r="E459" s="195">
        <v>-4.1272253066720929E-2</v>
      </c>
    </row>
    <row r="460" spans="2:5">
      <c r="B460" s="197">
        <v>40855</v>
      </c>
      <c r="C460" s="188">
        <v>147.97999999999999</v>
      </c>
      <c r="D460" s="195">
        <v>-0.60799487609520197</v>
      </c>
      <c r="E460" s="195">
        <v>-0.17400227152253225</v>
      </c>
    </row>
    <row r="461" spans="2:5">
      <c r="B461" s="197">
        <v>40856</v>
      </c>
      <c r="C461" s="188">
        <v>147.91</v>
      </c>
      <c r="D461" s="195">
        <v>-0.45093354564038979</v>
      </c>
      <c r="E461" s="195">
        <v>-0.11182744621037871</v>
      </c>
    </row>
    <row r="462" spans="2:5">
      <c r="B462" s="197">
        <v>40857</v>
      </c>
      <c r="C462" s="188">
        <v>148.08000000000001</v>
      </c>
      <c r="D462" s="195">
        <v>0.14456663104458692</v>
      </c>
      <c r="E462" s="195">
        <v>0.12390925200508336</v>
      </c>
    </row>
    <row r="463" spans="2:5">
      <c r="B463" s="197">
        <v>40861</v>
      </c>
      <c r="C463" s="188">
        <v>148.13999999999999</v>
      </c>
      <c r="D463" s="195">
        <v>0.48207657608380095</v>
      </c>
      <c r="E463" s="195">
        <v>0.25751707140379354</v>
      </c>
    </row>
    <row r="464" spans="2:5">
      <c r="B464" s="197">
        <v>40862</v>
      </c>
      <c r="C464" s="188">
        <v>148.22</v>
      </c>
      <c r="D464" s="195">
        <v>0.46187806789553881</v>
      </c>
      <c r="E464" s="195">
        <v>0.2495212221738482</v>
      </c>
    </row>
    <row r="465" spans="2:5">
      <c r="B465" s="197">
        <v>40863</v>
      </c>
      <c r="C465" s="188">
        <v>148.08000000000001</v>
      </c>
      <c r="D465" s="195">
        <v>-0.50570729897949651</v>
      </c>
      <c r="E465" s="195">
        <v>-0.13351036800715893</v>
      </c>
    </row>
    <row r="466" spans="2:5">
      <c r="B466" s="197">
        <v>40864</v>
      </c>
      <c r="C466" s="188">
        <v>148.01</v>
      </c>
      <c r="D466" s="195">
        <v>-3.7176192642058833E-2</v>
      </c>
      <c r="E466" s="195">
        <v>5.1963927960437119E-2</v>
      </c>
    </row>
    <row r="467" spans="2:5">
      <c r="B467" s="197">
        <v>40865</v>
      </c>
      <c r="C467" s="188">
        <v>148.02000000000001</v>
      </c>
      <c r="D467" s="195">
        <v>-0.8525688424884752</v>
      </c>
      <c r="E467" s="195">
        <v>-0.27082014255653114</v>
      </c>
    </row>
    <row r="468" spans="2:5">
      <c r="B468" s="197">
        <v>40868</v>
      </c>
      <c r="C468" s="188">
        <v>147.94999999999999</v>
      </c>
      <c r="D468" s="195">
        <v>-0.54898130962466052</v>
      </c>
      <c r="E468" s="195">
        <v>-0.15064096307233599</v>
      </c>
    </row>
    <row r="469" spans="2:5">
      <c r="B469" s="197">
        <v>40869</v>
      </c>
      <c r="C469" s="188">
        <v>147.57</v>
      </c>
      <c r="D469" s="195">
        <v>-0.18543704048269988</v>
      </c>
      <c r="E469" s="195">
        <v>-6.7271087729856831E-3</v>
      </c>
    </row>
    <row r="470" spans="2:5">
      <c r="B470" s="197">
        <v>40870</v>
      </c>
      <c r="C470" s="188">
        <v>147.34</v>
      </c>
      <c r="D470" s="195">
        <v>-1.4412076392494344</v>
      </c>
      <c r="E470" s="195">
        <v>-0.5038406718910805</v>
      </c>
    </row>
    <row r="471" spans="2:5">
      <c r="B471" s="197">
        <v>40872</v>
      </c>
      <c r="C471" s="188">
        <v>147.22999999999999</v>
      </c>
      <c r="D471" s="195">
        <v>-0.50596094859039031</v>
      </c>
      <c r="E471" s="195">
        <v>-0.13361077859327936</v>
      </c>
    </row>
    <row r="472" spans="2:5">
      <c r="B472" s="197">
        <v>40875</v>
      </c>
      <c r="C472" s="188">
        <v>147.47999999999999</v>
      </c>
      <c r="D472" s="195">
        <v>-0.49398120933913947</v>
      </c>
      <c r="E472" s="195">
        <v>-0.1288684388138136</v>
      </c>
    </row>
    <row r="473" spans="2:5">
      <c r="B473" s="197">
        <v>40876</v>
      </c>
      <c r="C473" s="188">
        <v>147.72</v>
      </c>
      <c r="D473" s="195">
        <v>-0.69833792077948365</v>
      </c>
      <c r="E473" s="195">
        <v>-0.20976577234827734</v>
      </c>
    </row>
    <row r="474" spans="2:5">
      <c r="B474" s="197">
        <v>40877</v>
      </c>
      <c r="C474" s="188">
        <v>147.69</v>
      </c>
      <c r="D474" s="195">
        <v>-0.64881872490175907</v>
      </c>
      <c r="E474" s="195">
        <v>-0.19016293730046366</v>
      </c>
    </row>
    <row r="475" spans="2:5">
      <c r="B475" s="197">
        <v>40878</v>
      </c>
      <c r="C475" s="188">
        <v>147.68</v>
      </c>
      <c r="D475" s="195">
        <v>-1.3986442265162022</v>
      </c>
      <c r="E475" s="195">
        <v>-0.48699137649981816</v>
      </c>
    </row>
    <row r="476" spans="2:5">
      <c r="B476" s="197">
        <v>40879</v>
      </c>
      <c r="C476" s="188">
        <v>147.59</v>
      </c>
      <c r="D476" s="195">
        <v>0.19694638685548324</v>
      </c>
      <c r="E476" s="195">
        <v>0.14464447790699764</v>
      </c>
    </row>
    <row r="477" spans="2:5">
      <c r="B477" s="197">
        <v>40882</v>
      </c>
      <c r="C477" s="188">
        <v>147.63</v>
      </c>
      <c r="D477" s="195">
        <v>1.2564672631876461</v>
      </c>
      <c r="E477" s="195">
        <v>0.56406996736243697</v>
      </c>
    </row>
    <row r="478" spans="2:5">
      <c r="B478" s="197">
        <v>40883</v>
      </c>
      <c r="C478" s="188">
        <v>147.65</v>
      </c>
      <c r="D478" s="195">
        <v>0.23727911717858891</v>
      </c>
      <c r="E478" s="195">
        <v>0.16061072787406241</v>
      </c>
    </row>
    <row r="479" spans="2:5">
      <c r="B479" s="197">
        <v>40884</v>
      </c>
      <c r="C479" s="188">
        <v>147.68</v>
      </c>
      <c r="D479" s="195">
        <v>-0.53121876803072055</v>
      </c>
      <c r="E479" s="195">
        <v>-0.14360942375259989</v>
      </c>
    </row>
    <row r="480" spans="2:5">
      <c r="B480" s="197">
        <v>40885</v>
      </c>
      <c r="C480" s="188">
        <v>147.63999999999999</v>
      </c>
      <c r="D480" s="195">
        <v>-0.15702651544259688</v>
      </c>
      <c r="E480" s="195">
        <v>4.5195770043462598E-3</v>
      </c>
    </row>
    <row r="481" spans="2:5">
      <c r="B481" s="197">
        <v>40886</v>
      </c>
      <c r="C481" s="188">
        <v>147.80000000000001</v>
      </c>
      <c r="D481" s="195">
        <v>-0.69683589066288887</v>
      </c>
      <c r="E481" s="195">
        <v>-0.20917117366607821</v>
      </c>
    </row>
    <row r="482" spans="2:5">
      <c r="B482" s="197">
        <v>40889</v>
      </c>
      <c r="C482" s="188">
        <v>147.87</v>
      </c>
      <c r="D482" s="195">
        <v>0.14057111595293356</v>
      </c>
      <c r="E482" s="195">
        <v>0.12232757399346679</v>
      </c>
    </row>
    <row r="483" spans="2:5">
      <c r="B483" s="197">
        <v>40890</v>
      </c>
      <c r="C483" s="188">
        <v>147.88999999999999</v>
      </c>
      <c r="D483" s="195">
        <v>0.53848912567708929</v>
      </c>
      <c r="E483" s="195">
        <v>0.27984873258493337</v>
      </c>
    </row>
    <row r="484" spans="2:5">
      <c r="B484" s="197">
        <v>40891</v>
      </c>
      <c r="C484" s="188">
        <v>147.96</v>
      </c>
      <c r="D484" s="195">
        <v>0.32860501644716794</v>
      </c>
      <c r="E484" s="195">
        <v>0.19676330481363502</v>
      </c>
    </row>
    <row r="485" spans="2:5">
      <c r="B485" s="197">
        <v>40892</v>
      </c>
      <c r="C485" s="188">
        <v>148.08000000000001</v>
      </c>
      <c r="D485" s="195">
        <v>0.92035793457763038</v>
      </c>
      <c r="E485" s="195">
        <v>0.43101660068332726</v>
      </c>
    </row>
    <row r="486" spans="2:5">
      <c r="B486" s="197">
        <v>40897</v>
      </c>
      <c r="C486" s="188">
        <v>148.27000000000001</v>
      </c>
      <c r="D486" s="195">
        <v>-0.11724165736751289</v>
      </c>
      <c r="E486" s="195">
        <v>2.0268944424857504E-2</v>
      </c>
    </row>
    <row r="487" spans="2:5">
      <c r="B487" s="197">
        <v>40898</v>
      </c>
      <c r="C487" s="188">
        <v>147.83000000000001</v>
      </c>
      <c r="D487" s="195">
        <v>4.8618839986368503E-3</v>
      </c>
      <c r="E487" s="195">
        <v>6.860526204327913E-2</v>
      </c>
    </row>
    <row r="488" spans="2:5">
      <c r="B488" s="197">
        <v>40899</v>
      </c>
      <c r="C488" s="188">
        <v>147.99</v>
      </c>
      <c r="D488" s="195">
        <v>0.40688066407302398</v>
      </c>
      <c r="E488" s="195">
        <v>0.2277497653462198</v>
      </c>
    </row>
    <row r="489" spans="2:5">
      <c r="B489" s="197">
        <v>40900</v>
      </c>
      <c r="C489" s="188">
        <v>148.11000000000001</v>
      </c>
      <c r="D489" s="195">
        <v>0.12141212341792186</v>
      </c>
      <c r="E489" s="195">
        <v>0.11474323091823779</v>
      </c>
    </row>
    <row r="490" spans="2:5">
      <c r="B490" s="197">
        <v>40904</v>
      </c>
      <c r="C490" s="188">
        <v>148.26</v>
      </c>
      <c r="D490" s="195">
        <v>0.35134896475815836</v>
      </c>
      <c r="E490" s="195">
        <v>0.20576680051209612</v>
      </c>
    </row>
    <row r="491" spans="2:5">
      <c r="B491" s="197">
        <v>40905</v>
      </c>
      <c r="C491" s="188">
        <v>148.28</v>
      </c>
      <c r="D491" s="195">
        <v>-0.10636545901196563</v>
      </c>
      <c r="E491" s="195">
        <v>2.457443280228494E-2</v>
      </c>
    </row>
    <row r="492" spans="2:5">
      <c r="B492" s="197">
        <v>40906</v>
      </c>
      <c r="C492" s="188">
        <v>148.04</v>
      </c>
      <c r="D492" s="195">
        <v>-0.1495553782987056</v>
      </c>
      <c r="E492" s="195">
        <v>7.4771264244323744E-3</v>
      </c>
    </row>
    <row r="493" spans="2:5">
      <c r="B493" s="197">
        <v>40907</v>
      </c>
      <c r="C493" s="188">
        <v>148.4</v>
      </c>
      <c r="D493" s="195">
        <v>1.5248117787862532</v>
      </c>
      <c r="E493" s="195">
        <v>0.67029772776981533</v>
      </c>
    </row>
    <row r="494" spans="2:5">
      <c r="B494" s="197">
        <v>40912</v>
      </c>
      <c r="C494" s="188">
        <v>148.22999999999999</v>
      </c>
      <c r="D494" s="195">
        <v>-1.350127430150611</v>
      </c>
      <c r="E494" s="195">
        <v>-0.46778535468655041</v>
      </c>
    </row>
    <row r="495" spans="2:5">
      <c r="B495" s="197">
        <v>40913</v>
      </c>
      <c r="C495" s="188">
        <v>148.08000000000001</v>
      </c>
      <c r="D495" s="195">
        <v>1.3270567607310941</v>
      </c>
      <c r="E495" s="195">
        <v>0.59201376273159245</v>
      </c>
    </row>
    <row r="496" spans="2:5">
      <c r="B496" s="197">
        <v>40914</v>
      </c>
      <c r="C496" s="188">
        <v>148.29</v>
      </c>
      <c r="D496" s="195">
        <v>0.52155502303887702</v>
      </c>
      <c r="E496" s="195">
        <v>0.27314514189013883</v>
      </c>
    </row>
    <row r="497" spans="2:5">
      <c r="B497" s="197">
        <v>40917</v>
      </c>
      <c r="C497" s="188">
        <v>148.54</v>
      </c>
      <c r="D497" s="195">
        <v>1.663027321869317</v>
      </c>
      <c r="E497" s="195">
        <v>0.72501219645366721</v>
      </c>
    </row>
    <row r="498" spans="2:5">
      <c r="B498" s="197">
        <v>40918</v>
      </c>
      <c r="C498" s="188">
        <v>148.59</v>
      </c>
      <c r="D498" s="195">
        <v>0.46910294383060763</v>
      </c>
      <c r="E498" s="195">
        <v>0.25238128580545055</v>
      </c>
    </row>
    <row r="499" spans="2:5">
      <c r="B499" s="197">
        <v>40919</v>
      </c>
      <c r="C499" s="188">
        <v>148.4</v>
      </c>
      <c r="D499" s="195">
        <v>-0.29683720807141012</v>
      </c>
      <c r="E499" s="195">
        <v>-5.0826352931403411E-2</v>
      </c>
    </row>
    <row r="500" spans="2:5">
      <c r="B500" s="197">
        <v>40920</v>
      </c>
      <c r="C500" s="188">
        <v>148.52000000000001</v>
      </c>
      <c r="D500" s="195">
        <v>1.0682925381706565</v>
      </c>
      <c r="E500" s="195">
        <v>0.48957848927413711</v>
      </c>
    </row>
    <row r="501" spans="2:5">
      <c r="B501" s="197">
        <v>40921</v>
      </c>
      <c r="C501" s="188">
        <v>148.16999999999999</v>
      </c>
      <c r="D501" s="195">
        <v>0.55485340877718603</v>
      </c>
      <c r="E501" s="195">
        <v>0.28632675260527102</v>
      </c>
    </row>
    <row r="502" spans="2:5">
      <c r="B502" s="197">
        <v>40925</v>
      </c>
      <c r="C502" s="188">
        <v>148.35</v>
      </c>
      <c r="D502" s="195">
        <v>0.43302345214567212</v>
      </c>
      <c r="E502" s="195">
        <v>0.23809873715794905</v>
      </c>
    </row>
    <row r="503" spans="2:5">
      <c r="B503" s="197">
        <v>40926</v>
      </c>
      <c r="C503" s="188">
        <v>148.30000000000001</v>
      </c>
      <c r="D503" s="195">
        <v>0.1224982687553153</v>
      </c>
      <c r="E503" s="195">
        <v>0.11517319605619056</v>
      </c>
    </row>
    <row r="504" spans="2:5">
      <c r="B504" s="197">
        <v>40927</v>
      </c>
      <c r="C504" s="188">
        <v>148.19999999999999</v>
      </c>
      <c r="D504" s="195">
        <v>1.3540511935155304</v>
      </c>
      <c r="E504" s="195">
        <v>0.60269986947672716</v>
      </c>
    </row>
    <row r="505" spans="2:5">
      <c r="B505" s="197">
        <v>40928</v>
      </c>
      <c r="C505" s="188">
        <v>148.32</v>
      </c>
      <c r="D505" s="195">
        <v>1.2677351409024864</v>
      </c>
      <c r="E505" s="195">
        <v>0.56853050724536169</v>
      </c>
    </row>
    <row r="506" spans="2:5">
      <c r="B506" s="197">
        <v>40931</v>
      </c>
      <c r="C506" s="188">
        <v>148.44</v>
      </c>
      <c r="D506" s="195">
        <v>0.36186734824508898</v>
      </c>
      <c r="E506" s="195">
        <v>0.20993064309494186</v>
      </c>
    </row>
    <row r="507" spans="2:5">
      <c r="B507" s="197">
        <v>40932</v>
      </c>
      <c r="C507" s="188">
        <v>148.41999999999999</v>
      </c>
      <c r="D507" s="195">
        <v>1.7290672985197577</v>
      </c>
      <c r="E507" s="195">
        <v>0.75115500321564854</v>
      </c>
    </row>
    <row r="508" spans="2:5">
      <c r="B508" s="197">
        <v>40933</v>
      </c>
      <c r="C508" s="188">
        <v>148.61000000000001</v>
      </c>
      <c r="D508" s="195">
        <v>-0.18368853360942927</v>
      </c>
      <c r="E508" s="195">
        <v>-6.034938974806248E-3</v>
      </c>
    </row>
    <row r="509" spans="2:5">
      <c r="B509" s="197">
        <v>40934</v>
      </c>
      <c r="C509" s="188">
        <v>148.35</v>
      </c>
      <c r="D509" s="195">
        <v>0.391215558602027</v>
      </c>
      <c r="E509" s="195">
        <v>0.22154852412831272</v>
      </c>
    </row>
    <row r="510" spans="2:5">
      <c r="B510" s="197">
        <v>40935</v>
      </c>
      <c r="C510" s="188">
        <v>148.37</v>
      </c>
      <c r="D510" s="195">
        <v>0.72962753988580342</v>
      </c>
      <c r="E510" s="195">
        <v>0.35551342662168722</v>
      </c>
    </row>
    <row r="511" spans="2:5">
      <c r="B511" s="197">
        <v>40938</v>
      </c>
      <c r="C511" s="188">
        <v>148.6</v>
      </c>
      <c r="D511" s="195">
        <v>0.74595150698633539</v>
      </c>
      <c r="E511" s="195">
        <v>0.36197548701515198</v>
      </c>
    </row>
    <row r="512" spans="2:5">
      <c r="B512" s="197">
        <v>40939</v>
      </c>
      <c r="C512" s="188">
        <v>148.56</v>
      </c>
      <c r="D512" s="195">
        <v>0.49083921445200679</v>
      </c>
      <c r="E512" s="195">
        <v>0.26098587883232555</v>
      </c>
    </row>
    <row r="513" spans="2:5">
      <c r="B513" s="197">
        <v>40940</v>
      </c>
      <c r="C513" s="188">
        <v>148.69999999999999</v>
      </c>
      <c r="D513" s="195">
        <v>0.35817015811314185</v>
      </c>
      <c r="E513" s="195">
        <v>0.20846706100294013</v>
      </c>
    </row>
    <row r="514" spans="2:5">
      <c r="B514" s="197">
        <v>40941</v>
      </c>
      <c r="C514" s="188">
        <v>148.61000000000001</v>
      </c>
      <c r="D514" s="195">
        <v>0.88327218057370172</v>
      </c>
      <c r="E514" s="195">
        <v>0.41633570965759409</v>
      </c>
    </row>
    <row r="515" spans="2:5">
      <c r="B515" s="197">
        <v>40942</v>
      </c>
      <c r="C515" s="188">
        <v>148.72</v>
      </c>
      <c r="D515" s="195">
        <v>0.24807966553196031</v>
      </c>
      <c r="E515" s="195">
        <v>0.16488626918777577</v>
      </c>
    </row>
    <row r="516" spans="2:5">
      <c r="B516" s="197">
        <v>40945</v>
      </c>
      <c r="C516" s="188">
        <v>148.66</v>
      </c>
      <c r="D516" s="195">
        <v>0.77615438448509688</v>
      </c>
      <c r="E516" s="195">
        <v>0.37393169945122418</v>
      </c>
    </row>
    <row r="517" spans="2:5">
      <c r="B517" s="197">
        <v>40946</v>
      </c>
      <c r="C517" s="188">
        <v>148.63</v>
      </c>
      <c r="D517" s="195">
        <v>-0.14749018341479303</v>
      </c>
      <c r="E517" s="195">
        <v>8.2946614011894879E-3</v>
      </c>
    </row>
    <row r="518" spans="2:5">
      <c r="B518" s="197">
        <v>40947</v>
      </c>
      <c r="C518" s="188">
        <v>148.59</v>
      </c>
      <c r="D518" s="195">
        <v>-1.9510539791302084</v>
      </c>
      <c r="E518" s="195">
        <v>-0.70567015484741036</v>
      </c>
    </row>
    <row r="519" spans="2:5">
      <c r="B519" s="197">
        <v>40948</v>
      </c>
      <c r="C519" s="188">
        <v>148.49</v>
      </c>
      <c r="D519" s="195">
        <v>-1.0653775092481808</v>
      </c>
      <c r="E519" s="195">
        <v>-0.35506329548527676</v>
      </c>
    </row>
    <row r="520" spans="2:5">
      <c r="B520" s="197">
        <v>40949</v>
      </c>
      <c r="C520" s="188">
        <v>148.37</v>
      </c>
      <c r="D520" s="195">
        <v>-0.78334093274508099</v>
      </c>
      <c r="E520" s="195">
        <v>-0.24341534990287772</v>
      </c>
    </row>
    <row r="521" spans="2:5">
      <c r="B521" s="197">
        <v>40952</v>
      </c>
      <c r="C521" s="188">
        <v>148.37</v>
      </c>
      <c r="D521" s="195">
        <v>-1.4435436611948436</v>
      </c>
      <c r="E521" s="195">
        <v>-0.50476541737719471</v>
      </c>
    </row>
    <row r="522" spans="2:5">
      <c r="B522" s="197">
        <v>40953</v>
      </c>
      <c r="C522" s="188">
        <v>148.37</v>
      </c>
      <c r="D522" s="195">
        <v>-0.30585584541567401</v>
      </c>
      <c r="E522" s="195">
        <v>-5.4396500973633313E-2</v>
      </c>
    </row>
    <row r="523" spans="2:5">
      <c r="B523" s="197">
        <v>40954</v>
      </c>
      <c r="C523" s="188">
        <v>148.29</v>
      </c>
      <c r="D523" s="195">
        <v>-0.16106286486326818</v>
      </c>
      <c r="E523" s="195">
        <v>2.9217341782201175E-3</v>
      </c>
    </row>
    <row r="524" spans="2:5">
      <c r="B524" s="197">
        <v>40955</v>
      </c>
      <c r="C524" s="188">
        <v>148.12</v>
      </c>
      <c r="D524" s="195">
        <v>-1.134381193241278</v>
      </c>
      <c r="E524" s="195">
        <v>-0.382379325381001</v>
      </c>
    </row>
    <row r="525" spans="2:5">
      <c r="B525" s="197">
        <v>40956</v>
      </c>
      <c r="C525" s="188">
        <v>148.12</v>
      </c>
      <c r="D525" s="195">
        <v>-0.73463846762380869</v>
      </c>
      <c r="E525" s="195">
        <v>-0.22413582863295214</v>
      </c>
    </row>
    <row r="526" spans="2:5">
      <c r="B526" s="197">
        <v>40960</v>
      </c>
      <c r="C526" s="188">
        <v>148.02000000000001</v>
      </c>
      <c r="D526" s="195">
        <v>-1.261678048581891</v>
      </c>
      <c r="E526" s="195">
        <v>-0.43277148569614754</v>
      </c>
    </row>
    <row r="527" spans="2:5">
      <c r="B527" s="197">
        <v>40961</v>
      </c>
      <c r="C527" s="188">
        <v>148.01</v>
      </c>
      <c r="D527" s="195">
        <v>-1.8982937825166994</v>
      </c>
      <c r="E527" s="195">
        <v>-0.68478432637275866</v>
      </c>
    </row>
    <row r="528" spans="2:5">
      <c r="B528" s="197">
        <v>40962</v>
      </c>
      <c r="C528" s="188">
        <v>147.83000000000001</v>
      </c>
      <c r="D528" s="195">
        <v>-1.2962028497609632</v>
      </c>
      <c r="E528" s="195">
        <v>-0.4464385893430457</v>
      </c>
    </row>
    <row r="529" spans="2:5">
      <c r="B529" s="197">
        <v>40963</v>
      </c>
      <c r="C529" s="188">
        <v>147.62</v>
      </c>
      <c r="D529" s="195">
        <v>-2.0272136684928954</v>
      </c>
      <c r="E529" s="195">
        <v>-0.73581898504158294</v>
      </c>
    </row>
    <row r="530" spans="2:5">
      <c r="B530" s="197">
        <v>40966</v>
      </c>
      <c r="C530" s="188">
        <v>147.62</v>
      </c>
      <c r="D530" s="195">
        <v>-0.53581096183835841</v>
      </c>
      <c r="E530" s="195">
        <v>-0.14542730500295373</v>
      </c>
    </row>
    <row r="531" spans="2:5">
      <c r="B531" s="197">
        <v>40967</v>
      </c>
      <c r="C531" s="188">
        <v>147.65</v>
      </c>
      <c r="D531" s="195">
        <v>-0.28332587474099719</v>
      </c>
      <c r="E531" s="195">
        <v>-4.547771118031118E-2</v>
      </c>
    </row>
    <row r="532" spans="2:5">
      <c r="B532" s="197">
        <v>40968</v>
      </c>
      <c r="C532" s="188">
        <v>147.74</v>
      </c>
      <c r="D532" s="195">
        <v>-0.28795048226053277</v>
      </c>
      <c r="E532" s="195">
        <v>-4.7308423831425028E-2</v>
      </c>
    </row>
    <row r="533" spans="2:5">
      <c r="B533" s="197">
        <v>40969</v>
      </c>
      <c r="C533" s="188">
        <v>147.78</v>
      </c>
      <c r="D533" s="195">
        <v>2.2220272055693158E-2</v>
      </c>
      <c r="E533" s="195">
        <v>7.5476811787718354E-2</v>
      </c>
    </row>
    <row r="534" spans="2:5">
      <c r="B534" s="197">
        <v>40970</v>
      </c>
      <c r="C534" s="188">
        <v>147.93</v>
      </c>
      <c r="D534" s="195">
        <v>-0.47533535495638141</v>
      </c>
      <c r="E534" s="195">
        <v>-0.12148722832943293</v>
      </c>
    </row>
    <row r="535" spans="2:5">
      <c r="B535" s="197">
        <v>40973</v>
      </c>
      <c r="C535" s="188">
        <v>147.94999999999999</v>
      </c>
      <c r="D535" s="195">
        <v>-0.66581500404754823</v>
      </c>
      <c r="E535" s="195">
        <v>-0.19689114139618841</v>
      </c>
    </row>
    <row r="536" spans="2:5">
      <c r="B536" s="197">
        <v>40974</v>
      </c>
      <c r="C536" s="188">
        <v>147.93</v>
      </c>
      <c r="D536" s="195">
        <v>-0.84894123677939992</v>
      </c>
      <c r="E536" s="195">
        <v>-0.26938410638766641</v>
      </c>
    </row>
    <row r="537" spans="2:5">
      <c r="B537" s="197">
        <v>40975</v>
      </c>
      <c r="C537" s="188">
        <v>147.96</v>
      </c>
      <c r="D537" s="195">
        <v>-3.7216812574569581E-2</v>
      </c>
      <c r="E537" s="195">
        <v>5.1947848017648311E-2</v>
      </c>
    </row>
    <row r="538" spans="2:5">
      <c r="B538" s="197">
        <v>40980</v>
      </c>
      <c r="C538" s="188">
        <v>147.93</v>
      </c>
      <c r="D538" s="195">
        <v>-0.58037992184032672</v>
      </c>
      <c r="E538" s="195">
        <v>-0.16307052306587469</v>
      </c>
    </row>
    <row r="539" spans="2:5">
      <c r="B539" s="197">
        <v>40981</v>
      </c>
      <c r="C539" s="188">
        <v>147.94999999999999</v>
      </c>
      <c r="D539" s="195">
        <v>-0.1574162526996423</v>
      </c>
      <c r="E539" s="195">
        <v>4.3652943059617044E-3</v>
      </c>
    </row>
    <row r="540" spans="2:5">
      <c r="B540" s="197">
        <v>40982</v>
      </c>
      <c r="C540" s="188">
        <v>147.72999999999999</v>
      </c>
      <c r="D540" s="195">
        <v>-1.4017525513310278</v>
      </c>
      <c r="E540" s="195">
        <v>-0.48822184839137522</v>
      </c>
    </row>
    <row r="541" spans="2:5">
      <c r="B541" s="197">
        <v>40983</v>
      </c>
      <c r="C541" s="188">
        <v>147.51</v>
      </c>
      <c r="D541" s="195">
        <v>-0.97117748283579974</v>
      </c>
      <c r="E541" s="195">
        <v>-0.31777295693007712</v>
      </c>
    </row>
    <row r="542" spans="2:5">
      <c r="B542" s="197">
        <v>40984</v>
      </c>
      <c r="C542" s="188">
        <v>147.72</v>
      </c>
      <c r="D542" s="195">
        <v>-0.70897788281106</v>
      </c>
      <c r="E542" s="195">
        <v>-0.21397774342177811</v>
      </c>
    </row>
    <row r="543" spans="2:5">
      <c r="B543" s="197">
        <v>40987</v>
      </c>
      <c r="C543" s="188">
        <v>147.71</v>
      </c>
      <c r="D543" s="195">
        <v>0.90813595555545557</v>
      </c>
      <c r="E543" s="195">
        <v>0.42617836705527867</v>
      </c>
    </row>
    <row r="544" spans="2:5">
      <c r="B544" s="197">
        <v>40988</v>
      </c>
      <c r="C544" s="188">
        <v>147.75</v>
      </c>
      <c r="D544" s="195">
        <v>-0.41893184375841414</v>
      </c>
      <c r="E544" s="195">
        <v>-9.915914511779432E-2</v>
      </c>
    </row>
    <row r="545" spans="2:5">
      <c r="B545" s="197">
        <v>40994</v>
      </c>
      <c r="C545" s="188">
        <v>147.66</v>
      </c>
      <c r="D545" s="195">
        <v>-0.55149370457667535</v>
      </c>
      <c r="E545" s="195">
        <v>-0.151635528168686</v>
      </c>
    </row>
    <row r="546" spans="2:5">
      <c r="B546" s="197">
        <v>40995</v>
      </c>
      <c r="C546" s="188">
        <v>147.75</v>
      </c>
      <c r="D546" s="195">
        <v>-0.67504078777545606</v>
      </c>
      <c r="E546" s="195">
        <v>-0.20054329110095237</v>
      </c>
    </row>
    <row r="547" spans="2:5">
      <c r="B547" s="197">
        <v>40996</v>
      </c>
      <c r="C547" s="188">
        <v>147.56</v>
      </c>
      <c r="D547" s="195">
        <v>-0.38315683410949053</v>
      </c>
      <c r="E547" s="195">
        <v>-8.4997129750794834E-2</v>
      </c>
    </row>
    <row r="548" spans="2:5">
      <c r="B548" s="197">
        <v>40997</v>
      </c>
      <c r="C548" s="188">
        <v>147.65</v>
      </c>
      <c r="D548" s="195">
        <v>0.68206860649494794</v>
      </c>
      <c r="E548" s="195">
        <v>0.33668658765982368</v>
      </c>
    </row>
    <row r="549" spans="2:5">
      <c r="B549" s="197">
        <v>40998</v>
      </c>
      <c r="C549" s="188">
        <v>147.77000000000001</v>
      </c>
      <c r="D549" s="195">
        <v>0.32290514446928487</v>
      </c>
      <c r="E549" s="195">
        <v>0.19450693436585967</v>
      </c>
    </row>
    <row r="550" spans="2:5">
      <c r="B550" s="197">
        <v>41001</v>
      </c>
      <c r="C550" s="188">
        <v>147.91999999999999</v>
      </c>
      <c r="D550" s="195">
        <v>0.30542992335644314</v>
      </c>
      <c r="E550" s="195">
        <v>0.18758913469590976</v>
      </c>
    </row>
    <row r="551" spans="2:5">
      <c r="B551" s="197">
        <v>41002</v>
      </c>
      <c r="C551" s="188">
        <v>148.04</v>
      </c>
      <c r="D551" s="195">
        <v>1.001935015409249</v>
      </c>
      <c r="E551" s="195">
        <v>0.463309977643104</v>
      </c>
    </row>
    <row r="552" spans="2:5">
      <c r="B552" s="197">
        <v>41003</v>
      </c>
      <c r="C552" s="188">
        <v>148.11000000000001</v>
      </c>
      <c r="D552" s="195">
        <v>0.2454953519837664</v>
      </c>
      <c r="E552" s="195">
        <v>0.16386323415461071</v>
      </c>
    </row>
    <row r="553" spans="2:5">
      <c r="B553" s="197">
        <v>41004</v>
      </c>
      <c r="C553" s="188">
        <v>148.29</v>
      </c>
      <c r="D553" s="195">
        <v>-1.2550058308911893</v>
      </c>
      <c r="E553" s="195">
        <v>-0.430130199211672</v>
      </c>
    </row>
    <row r="554" spans="2:5">
      <c r="B554" s="197">
        <v>41005</v>
      </c>
      <c r="C554" s="188">
        <v>148.07</v>
      </c>
      <c r="D554" s="195">
        <v>-0.22124101666729143</v>
      </c>
      <c r="E554" s="195">
        <v>-2.0900590929995404E-2</v>
      </c>
    </row>
    <row r="555" spans="2:5">
      <c r="B555" s="197">
        <v>41008</v>
      </c>
      <c r="C555" s="188">
        <v>147.52000000000001</v>
      </c>
      <c r="D555" s="195">
        <v>0.3338111511254232</v>
      </c>
      <c r="E555" s="195">
        <v>0.19882422275718445</v>
      </c>
    </row>
    <row r="556" spans="2:5">
      <c r="B556" s="197">
        <v>41009</v>
      </c>
      <c r="C556" s="188">
        <v>147.58000000000001</v>
      </c>
      <c r="D556" s="195">
        <v>0.44349204908551265</v>
      </c>
      <c r="E556" s="195">
        <v>0.24224287107119891</v>
      </c>
    </row>
    <row r="557" spans="2:5">
      <c r="B557" s="197">
        <v>41010</v>
      </c>
      <c r="C557" s="188">
        <v>147.66</v>
      </c>
      <c r="D557" s="195">
        <v>0.65148947594933604</v>
      </c>
      <c r="E557" s="195">
        <v>0.3245814304300626</v>
      </c>
    </row>
    <row r="558" spans="2:5">
      <c r="B558" s="197">
        <v>41011</v>
      </c>
      <c r="C558" s="188">
        <v>147.63999999999999</v>
      </c>
      <c r="D558" s="195">
        <v>3.8038367478049231E-3</v>
      </c>
      <c r="E558" s="195">
        <v>6.8186419908159143E-2</v>
      </c>
    </row>
    <row r="559" spans="2:5">
      <c r="B559" s="197">
        <v>41012</v>
      </c>
      <c r="C559" s="188">
        <v>147.63</v>
      </c>
      <c r="D559" s="195">
        <v>-1.1691147807046851</v>
      </c>
      <c r="E559" s="195">
        <v>-0.39612907986702367</v>
      </c>
    </row>
    <row r="560" spans="2:5">
      <c r="B560" s="197">
        <v>41015</v>
      </c>
      <c r="C560" s="188">
        <v>147.5</v>
      </c>
      <c r="D560" s="195">
        <v>-0.18693775618785863</v>
      </c>
      <c r="E560" s="195">
        <v>-7.3211871278630828E-3</v>
      </c>
    </row>
    <row r="561" spans="2:5">
      <c r="B561" s="197">
        <v>41016</v>
      </c>
      <c r="C561" s="188">
        <v>147.54</v>
      </c>
      <c r="D561" s="195">
        <v>0.74251227677959386</v>
      </c>
      <c r="E561" s="195">
        <v>0.36061402180475788</v>
      </c>
    </row>
    <row r="562" spans="2:5">
      <c r="B562" s="197">
        <v>41017</v>
      </c>
      <c r="C562" s="188">
        <v>147.63999999999999</v>
      </c>
      <c r="D562" s="195">
        <v>0.22893348377327752</v>
      </c>
      <c r="E562" s="195">
        <v>0.15730699742945245</v>
      </c>
    </row>
    <row r="563" spans="2:5">
      <c r="B563" s="197">
        <v>41018</v>
      </c>
      <c r="C563" s="188">
        <v>147.76</v>
      </c>
      <c r="D563" s="195">
        <v>0.51658341412050246</v>
      </c>
      <c r="E563" s="195">
        <v>0.27117706410087539</v>
      </c>
    </row>
    <row r="564" spans="2:5">
      <c r="B564" s="197">
        <v>41019</v>
      </c>
      <c r="C564" s="188">
        <v>147.96</v>
      </c>
      <c r="D564" s="195">
        <v>2.4908657844742561E-2</v>
      </c>
      <c r="E564" s="195">
        <v>7.654104520737548E-2</v>
      </c>
    </row>
    <row r="565" spans="2:5">
      <c r="B565" s="197">
        <v>41022</v>
      </c>
      <c r="C565" s="188">
        <v>147.82</v>
      </c>
      <c r="D565" s="195">
        <v>-0.65281178395325246</v>
      </c>
      <c r="E565" s="195">
        <v>-0.19174364305578098</v>
      </c>
    </row>
    <row r="566" spans="2:5">
      <c r="B566" s="197">
        <v>41023</v>
      </c>
      <c r="C566" s="188">
        <v>147.66999999999999</v>
      </c>
      <c r="D566" s="195">
        <v>5.7499553499800356E-3</v>
      </c>
      <c r="E566" s="195">
        <v>6.8956816948452793E-2</v>
      </c>
    </row>
    <row r="567" spans="2:5">
      <c r="B567" s="197">
        <v>41024</v>
      </c>
      <c r="C567" s="188">
        <v>147.75</v>
      </c>
      <c r="D567" s="195">
        <v>0.85275525264697039</v>
      </c>
      <c r="E567" s="195">
        <v>0.40425517616527151</v>
      </c>
    </row>
    <row r="568" spans="2:5">
      <c r="B568" s="197">
        <v>41025</v>
      </c>
      <c r="C568" s="188">
        <v>147.9</v>
      </c>
      <c r="D568" s="195">
        <v>0.70900718400846074</v>
      </c>
      <c r="E568" s="195">
        <v>0.34735058334998148</v>
      </c>
    </row>
    <row r="569" spans="2:5">
      <c r="B569" s="197">
        <v>41026</v>
      </c>
      <c r="C569" s="188">
        <v>147.9</v>
      </c>
      <c r="D569" s="195">
        <v>-0.66834691831988546</v>
      </c>
      <c r="E569" s="195">
        <v>-0.19789343347618071</v>
      </c>
    </row>
    <row r="570" spans="2:5">
      <c r="B570" s="197">
        <v>41031</v>
      </c>
      <c r="C570" s="188">
        <v>148.06</v>
      </c>
      <c r="D570" s="195">
        <v>0.53547052120173222</v>
      </c>
      <c r="E570" s="195">
        <v>0.27865377768802568</v>
      </c>
    </row>
    <row r="571" spans="2:5">
      <c r="B571" s="197">
        <v>41032</v>
      </c>
      <c r="C571" s="188">
        <v>147.87</v>
      </c>
      <c r="D571" s="195">
        <v>0.25928020905496535</v>
      </c>
      <c r="E571" s="195">
        <v>0.16932015393157251</v>
      </c>
    </row>
    <row r="572" spans="2:5">
      <c r="B572" s="197">
        <v>41033</v>
      </c>
      <c r="C572" s="188">
        <v>147.94999999999999</v>
      </c>
      <c r="D572" s="195">
        <v>0.34877586685698531</v>
      </c>
      <c r="E572" s="195">
        <v>0.20474820534259619</v>
      </c>
    </row>
    <row r="573" spans="2:5">
      <c r="B573" s="197">
        <v>41036</v>
      </c>
      <c r="C573" s="188">
        <v>147.85</v>
      </c>
      <c r="D573" s="195">
        <v>0.12273602607721978</v>
      </c>
      <c r="E573" s="195">
        <v>0.11526731546746315</v>
      </c>
    </row>
    <row r="574" spans="2:5">
      <c r="B574" s="197">
        <v>41037</v>
      </c>
      <c r="C574" s="188">
        <v>147.94</v>
      </c>
      <c r="D574" s="195">
        <v>-0.11448206905606757</v>
      </c>
      <c r="E574" s="195">
        <v>2.1361364313958964E-2</v>
      </c>
    </row>
    <row r="575" spans="2:5">
      <c r="B575" s="197">
        <v>41039</v>
      </c>
      <c r="C575" s="188">
        <v>147.82</v>
      </c>
      <c r="D575" s="195">
        <v>-0.29199390696358252</v>
      </c>
      <c r="E575" s="195">
        <v>-4.8909067502575468E-2</v>
      </c>
    </row>
    <row r="576" spans="2:5">
      <c r="B576" s="197">
        <v>41040</v>
      </c>
      <c r="C576" s="188">
        <v>147.87</v>
      </c>
      <c r="D576" s="195">
        <v>0.83529318721624968</v>
      </c>
      <c r="E576" s="195">
        <v>0.39734258434779152</v>
      </c>
    </row>
    <row r="577" spans="2:5">
      <c r="B577" s="197">
        <v>41043</v>
      </c>
      <c r="C577" s="188">
        <v>148</v>
      </c>
      <c r="D577" s="195">
        <v>0.78048095444653143</v>
      </c>
      <c r="E577" s="195">
        <v>0.37564442995448699</v>
      </c>
    </row>
    <row r="578" spans="2:5">
      <c r="B578" s="197">
        <v>41044</v>
      </c>
      <c r="C578" s="188">
        <v>148</v>
      </c>
      <c r="D578" s="195">
        <v>-0.94748976047448985</v>
      </c>
      <c r="E578" s="195">
        <v>-0.30839585566910843</v>
      </c>
    </row>
    <row r="579" spans="2:5">
      <c r="B579" s="197">
        <v>41045</v>
      </c>
      <c r="C579" s="188">
        <v>147.94</v>
      </c>
      <c r="D579" s="195">
        <v>-0.26531693192348244</v>
      </c>
      <c r="E579" s="195">
        <v>-3.8348630645381625E-2</v>
      </c>
    </row>
    <row r="580" spans="2:5">
      <c r="B580" s="197">
        <v>41046</v>
      </c>
      <c r="C580" s="188">
        <v>148.03</v>
      </c>
      <c r="D580" s="195">
        <v>-7.304537154012479E-2</v>
      </c>
      <c r="E580" s="195">
        <v>3.7764634438475823E-2</v>
      </c>
    </row>
    <row r="581" spans="2:5">
      <c r="B581" s="197">
        <v>41047</v>
      </c>
      <c r="C581" s="188">
        <v>147.72</v>
      </c>
      <c r="D581" s="195">
        <v>-0.27624531855357976</v>
      </c>
      <c r="E581" s="195">
        <v>-4.2674778448296494E-2</v>
      </c>
    </row>
    <row r="582" spans="2:5">
      <c r="B582" s="197">
        <v>41050</v>
      </c>
      <c r="C582" s="188">
        <v>147.99</v>
      </c>
      <c r="D582" s="195">
        <v>0.55060157379763397</v>
      </c>
      <c r="E582" s="195">
        <v>0.28464360694271845</v>
      </c>
    </row>
    <row r="583" spans="2:5">
      <c r="B583" s="197">
        <v>41051</v>
      </c>
      <c r="C583" s="188">
        <v>147.88999999999999</v>
      </c>
      <c r="D583" s="195">
        <v>-1.5861443537127333</v>
      </c>
      <c r="E583" s="195">
        <v>-0.56121580603121668</v>
      </c>
    </row>
    <row r="584" spans="2:5">
      <c r="B584" s="197">
        <v>41052</v>
      </c>
      <c r="C584" s="188">
        <v>147.78</v>
      </c>
      <c r="D584" s="195">
        <v>-0.40806866061759761</v>
      </c>
      <c r="E584" s="195">
        <v>-9.4858808986944335E-2</v>
      </c>
    </row>
    <row r="585" spans="2:5">
      <c r="B585" s="197">
        <v>41053</v>
      </c>
      <c r="C585" s="188">
        <v>147.66999999999999</v>
      </c>
      <c r="D585" s="195">
        <v>-0.3716375536066544</v>
      </c>
      <c r="E585" s="195">
        <v>-8.0437068716601626E-2</v>
      </c>
    </row>
    <row r="586" spans="2:5">
      <c r="B586" s="197">
        <v>41054</v>
      </c>
      <c r="C586" s="188">
        <v>147.62</v>
      </c>
      <c r="D586" s="195">
        <v>-0.26250325047080253</v>
      </c>
      <c r="E586" s="195">
        <v>-3.7234797263874943E-2</v>
      </c>
    </row>
    <row r="587" spans="2:5">
      <c r="B587" s="197">
        <v>41058</v>
      </c>
      <c r="C587" s="188">
        <v>147.96</v>
      </c>
      <c r="D587" s="195">
        <v>-0.55057023778927627</v>
      </c>
      <c r="E587" s="195">
        <v>-0.15126996150742161</v>
      </c>
    </row>
    <row r="588" spans="2:5">
      <c r="B588" s="197">
        <v>41059</v>
      </c>
      <c r="C588" s="188">
        <v>147.91</v>
      </c>
      <c r="D588" s="195">
        <v>-0.17156173583226103</v>
      </c>
      <c r="E588" s="195">
        <v>-1.23438411379815E-3</v>
      </c>
    </row>
    <row r="589" spans="2:5">
      <c r="B589" s="197">
        <v>41060</v>
      </c>
      <c r="C589" s="188">
        <v>148.06</v>
      </c>
      <c r="D589" s="195">
        <v>3.0928251857126198E-3</v>
      </c>
      <c r="E589" s="195">
        <v>6.7904956485303897E-2</v>
      </c>
    </row>
    <row r="590" spans="2:5">
      <c r="B590" s="197">
        <v>41061</v>
      </c>
      <c r="C590" s="188">
        <v>148.02000000000001</v>
      </c>
      <c r="D590" s="195">
        <v>-0.98656053753736506</v>
      </c>
      <c r="E590" s="195">
        <v>-0.32386254458394143</v>
      </c>
    </row>
    <row r="591" spans="2:5">
      <c r="B591" s="197">
        <v>41064</v>
      </c>
      <c r="C591" s="188">
        <v>148.76</v>
      </c>
      <c r="D591" s="195">
        <v>0.9461779677295854</v>
      </c>
      <c r="E591" s="195">
        <v>0.44123780564910775</v>
      </c>
    </row>
    <row r="592" spans="2:5">
      <c r="B592" s="197">
        <v>41065</v>
      </c>
      <c r="C592" s="188">
        <v>148.83000000000001</v>
      </c>
      <c r="D592" s="195">
        <v>0.58830359041604308</v>
      </c>
      <c r="E592" s="195">
        <v>0.29956845375496366</v>
      </c>
    </row>
    <row r="593" spans="2:5">
      <c r="B593" s="197">
        <v>41066</v>
      </c>
      <c r="C593" s="188">
        <v>148.88999999999999</v>
      </c>
      <c r="D593" s="195">
        <v>-0.1221096726160498</v>
      </c>
      <c r="E593" s="195">
        <v>1.8341875573357095E-2</v>
      </c>
    </row>
    <row r="594" spans="2:5">
      <c r="B594" s="197">
        <v>41067</v>
      </c>
      <c r="C594" s="188">
        <v>148.63999999999999</v>
      </c>
      <c r="D594" s="195">
        <v>0.13786987371680978</v>
      </c>
      <c r="E594" s="195">
        <v>0.12125825117752943</v>
      </c>
    </row>
    <row r="595" spans="2:5">
      <c r="B595" s="197">
        <v>41068</v>
      </c>
      <c r="C595" s="188">
        <v>148.63999999999999</v>
      </c>
      <c r="D595" s="195">
        <v>-0.33616983751614327</v>
      </c>
      <c r="E595" s="195">
        <v>-6.6396699608796045E-2</v>
      </c>
    </row>
    <row r="596" spans="2:5">
      <c r="B596" s="197">
        <v>41071</v>
      </c>
      <c r="C596" s="188">
        <v>148.69999999999999</v>
      </c>
      <c r="D596" s="195">
        <v>-0.67032252294530603</v>
      </c>
      <c r="E596" s="195">
        <v>-0.19867550295258024</v>
      </c>
    </row>
    <row r="597" spans="2:5">
      <c r="B597" s="197">
        <v>41072</v>
      </c>
      <c r="C597" s="188">
        <v>148.83000000000001</v>
      </c>
      <c r="D597" s="195">
        <v>-0.15767488474868321</v>
      </c>
      <c r="E597" s="195">
        <v>4.2629113551572121E-3</v>
      </c>
    </row>
    <row r="598" spans="2:5">
      <c r="B598" s="197">
        <v>41073</v>
      </c>
      <c r="C598" s="188">
        <v>148.9</v>
      </c>
      <c r="D598" s="195">
        <v>0.75085551186266608</v>
      </c>
      <c r="E598" s="195">
        <v>0.36391680284147837</v>
      </c>
    </row>
    <row r="599" spans="2:5">
      <c r="B599" s="197">
        <v>41074</v>
      </c>
      <c r="C599" s="188">
        <v>148.96</v>
      </c>
      <c r="D599" s="195">
        <v>-0.21633922373881348</v>
      </c>
      <c r="E599" s="195">
        <v>-1.8960150732768428E-2</v>
      </c>
    </row>
    <row r="600" spans="2:5">
      <c r="B600" s="197">
        <v>41075</v>
      </c>
      <c r="C600" s="188">
        <v>148.99</v>
      </c>
      <c r="D600" s="195">
        <v>-0.44054528007669769</v>
      </c>
      <c r="E600" s="195">
        <v>-0.10771511254525262</v>
      </c>
    </row>
    <row r="601" spans="2:5">
      <c r="B601" s="197">
        <v>41078</v>
      </c>
      <c r="C601" s="188">
        <v>148.91999999999999</v>
      </c>
      <c r="D601" s="195">
        <v>0.69776479960043769</v>
      </c>
      <c r="E601" s="195">
        <v>0.34290013533303931</v>
      </c>
    </row>
    <row r="602" spans="2:5">
      <c r="B602" s="197">
        <v>41079</v>
      </c>
      <c r="C602" s="188">
        <v>148.88</v>
      </c>
      <c r="D602" s="195">
        <v>-0.10088027988644324</v>
      </c>
      <c r="E602" s="195">
        <v>2.6745814217096944E-2</v>
      </c>
    </row>
    <row r="603" spans="2:5">
      <c r="B603" s="197">
        <v>41080</v>
      </c>
      <c r="C603" s="188">
        <v>148.80000000000001</v>
      </c>
      <c r="D603" s="195">
        <v>0.5909322899265258</v>
      </c>
      <c r="E603" s="195">
        <v>0.30060905956410289</v>
      </c>
    </row>
    <row r="604" spans="2:5">
      <c r="B604" s="197">
        <v>41081</v>
      </c>
      <c r="C604" s="188">
        <v>148.99</v>
      </c>
      <c r="D604" s="195">
        <v>0.75722805213408673</v>
      </c>
      <c r="E604" s="195">
        <v>0.36643945801715344</v>
      </c>
    </row>
    <row r="605" spans="2:5">
      <c r="B605" s="197">
        <v>41082</v>
      </c>
      <c r="C605" s="188">
        <v>149.16999999999999</v>
      </c>
      <c r="D605" s="195">
        <v>1.1080156085810013</v>
      </c>
      <c r="E605" s="195">
        <v>0.50530339722234874</v>
      </c>
    </row>
    <row r="606" spans="2:5">
      <c r="B606" s="197">
        <v>41085</v>
      </c>
      <c r="C606" s="188">
        <v>149.22</v>
      </c>
      <c r="D606" s="195">
        <v>0.13801939071190678</v>
      </c>
      <c r="E606" s="195">
        <v>0.12131743947693091</v>
      </c>
    </row>
    <row r="607" spans="2:5">
      <c r="B607" s="197">
        <v>41086</v>
      </c>
      <c r="C607" s="188">
        <v>149.31</v>
      </c>
      <c r="D607" s="195">
        <v>0.85827813722483237</v>
      </c>
      <c r="E607" s="195">
        <v>0.40644148378697187</v>
      </c>
    </row>
    <row r="608" spans="2:5">
      <c r="B608" s="197">
        <v>41087</v>
      </c>
      <c r="C608" s="188">
        <v>149.32</v>
      </c>
      <c r="D608" s="195">
        <v>-0.1373974196448528</v>
      </c>
      <c r="E608" s="195">
        <v>1.229001673464891E-2</v>
      </c>
    </row>
    <row r="609" spans="2:5">
      <c r="B609" s="197">
        <v>41088</v>
      </c>
      <c r="C609" s="188">
        <v>149.16999999999999</v>
      </c>
      <c r="D609" s="195">
        <v>0.12313501106341083</v>
      </c>
      <c r="E609" s="195">
        <v>0.11542525900293917</v>
      </c>
    </row>
    <row r="610" spans="2:5">
      <c r="B610" s="197">
        <v>41089</v>
      </c>
      <c r="C610" s="188">
        <v>149.41999999999999</v>
      </c>
      <c r="D610" s="195">
        <v>0.40428518026735188</v>
      </c>
      <c r="E610" s="195">
        <v>0.22672230841744626</v>
      </c>
    </row>
    <row r="611" spans="2:5">
      <c r="B611" s="197">
        <v>41092</v>
      </c>
      <c r="C611" s="188">
        <v>149.29</v>
      </c>
      <c r="D611" s="195">
        <v>0.56622163461376274</v>
      </c>
      <c r="E611" s="195">
        <v>0.29082701663239657</v>
      </c>
    </row>
    <row r="612" spans="2:5">
      <c r="B612" s="197">
        <v>41093</v>
      </c>
      <c r="C612" s="188">
        <v>149.44999999999999</v>
      </c>
      <c r="D612" s="195">
        <v>-9.3634975531763295E-3</v>
      </c>
      <c r="E612" s="195">
        <v>6.2973954767188131E-2</v>
      </c>
    </row>
    <row r="613" spans="2:5">
      <c r="B613" s="197">
        <v>41095</v>
      </c>
      <c r="C613" s="188">
        <v>149.57</v>
      </c>
      <c r="D613" s="195">
        <v>0.4071400654634037</v>
      </c>
      <c r="E613" s="195">
        <v>0.22785245285106825</v>
      </c>
    </row>
    <row r="614" spans="2:5">
      <c r="B614" s="197">
        <v>41099</v>
      </c>
      <c r="C614" s="188">
        <v>149.69999999999999</v>
      </c>
      <c r="D614" s="195">
        <v>1.1343237090149674</v>
      </c>
      <c r="E614" s="195">
        <v>0.51571781014015494</v>
      </c>
    </row>
    <row r="615" spans="2:5">
      <c r="B615" s="197">
        <v>41100</v>
      </c>
      <c r="C615" s="188">
        <v>149.86000000000001</v>
      </c>
      <c r="D615" s="195">
        <v>-0.27153002899029899</v>
      </c>
      <c r="E615" s="195">
        <v>-4.0808168099051127E-2</v>
      </c>
    </row>
    <row r="616" spans="2:5">
      <c r="B616" s="197">
        <v>41101</v>
      </c>
      <c r="C616" s="188">
        <v>149.91</v>
      </c>
      <c r="D616" s="195">
        <v>-0.70464909004457521</v>
      </c>
      <c r="E616" s="195">
        <v>-0.21226413299144919</v>
      </c>
    </row>
    <row r="617" spans="2:5">
      <c r="B617" s="197">
        <v>41102</v>
      </c>
      <c r="C617" s="188">
        <v>149.88999999999999</v>
      </c>
      <c r="D617" s="195">
        <v>7.6762249699262416E-2</v>
      </c>
      <c r="E617" s="195">
        <v>9.7067982079911713E-2</v>
      </c>
    </row>
    <row r="618" spans="2:5">
      <c r="B618" s="197">
        <v>41103</v>
      </c>
      <c r="C618" s="188">
        <v>149.86000000000001</v>
      </c>
      <c r="D618" s="195">
        <v>-0.64895356748916422</v>
      </c>
      <c r="E618" s="195">
        <v>-0.1902163165395945</v>
      </c>
    </row>
    <row r="619" spans="2:5">
      <c r="B619" s="197">
        <v>41106</v>
      </c>
      <c r="C619" s="188">
        <v>149.94999999999999</v>
      </c>
      <c r="D619" s="195">
        <v>0.29148841699078726</v>
      </c>
      <c r="E619" s="195">
        <v>0.18207020320358855</v>
      </c>
    </row>
    <row r="620" spans="2:5">
      <c r="B620" s="197">
        <v>41107</v>
      </c>
      <c r="C620" s="188">
        <v>149.88999999999999</v>
      </c>
      <c r="D620" s="195">
        <v>-0.62968425254907912</v>
      </c>
      <c r="E620" s="195">
        <v>-0.18258830086689296</v>
      </c>
    </row>
    <row r="621" spans="2:5">
      <c r="B621" s="197">
        <v>41108</v>
      </c>
      <c r="C621" s="188">
        <v>149.66</v>
      </c>
      <c r="D621" s="195">
        <v>-0.13529891307280939</v>
      </c>
      <c r="E621" s="195">
        <v>1.3120738588050905E-2</v>
      </c>
    </row>
    <row r="622" spans="2:5">
      <c r="B622" s="197">
        <v>41109</v>
      </c>
      <c r="C622" s="188">
        <v>149.56</v>
      </c>
      <c r="D622" s="195">
        <v>0.86681384418728946</v>
      </c>
      <c r="E622" s="195">
        <v>0.40982045738772838</v>
      </c>
    </row>
    <row r="623" spans="2:5">
      <c r="B623" s="197">
        <v>41110</v>
      </c>
      <c r="C623" s="188">
        <v>149.51</v>
      </c>
      <c r="D623" s="195">
        <v>-0.72164563272328497</v>
      </c>
      <c r="E623" s="195">
        <v>-0.21899244141020013</v>
      </c>
    </row>
    <row r="624" spans="2:5">
      <c r="B624" s="197">
        <v>41113</v>
      </c>
      <c r="C624" s="188">
        <v>149.74</v>
      </c>
      <c r="D624" s="195">
        <v>-0.50237191958515248</v>
      </c>
      <c r="E624" s="195">
        <v>-0.13219001352784446</v>
      </c>
    </row>
    <row r="625" spans="2:5">
      <c r="B625" s="197">
        <v>41114</v>
      </c>
      <c r="C625" s="188">
        <v>149.91999999999999</v>
      </c>
      <c r="D625" s="195">
        <v>-0.24937791209751783</v>
      </c>
      <c r="E625" s="195">
        <v>-3.2038956771764313E-2</v>
      </c>
    </row>
    <row r="626" spans="2:5">
      <c r="B626" s="197">
        <v>41115</v>
      </c>
      <c r="C626" s="188">
        <v>150.03</v>
      </c>
      <c r="D626" s="195">
        <v>0.26643104804842116</v>
      </c>
      <c r="E626" s="195">
        <v>0.17215090905102801</v>
      </c>
    </row>
    <row r="627" spans="2:5">
      <c r="B627" s="197">
        <v>41116</v>
      </c>
      <c r="C627" s="188">
        <v>150.03</v>
      </c>
      <c r="D627" s="195">
        <v>-0.11047495261002364</v>
      </c>
      <c r="E627" s="195">
        <v>2.2947634876654337E-2</v>
      </c>
    </row>
    <row r="628" spans="2:5">
      <c r="B628" s="197">
        <v>41117</v>
      </c>
      <c r="C628" s="188">
        <v>149.93</v>
      </c>
      <c r="D628" s="195">
        <v>7.7094840381646004E-2</v>
      </c>
      <c r="E628" s="195">
        <v>9.7199642543488382E-2</v>
      </c>
    </row>
    <row r="629" spans="2:5">
      <c r="B629" s="197">
        <v>41120</v>
      </c>
      <c r="C629" s="188">
        <v>149.93</v>
      </c>
      <c r="D629" s="195">
        <v>0.22341787128185131</v>
      </c>
      <c r="E629" s="195">
        <v>0.15512356856029091</v>
      </c>
    </row>
    <row r="630" spans="2:5">
      <c r="B630" s="197">
        <v>41121</v>
      </c>
      <c r="C630" s="188">
        <v>150.01</v>
      </c>
      <c r="D630" s="195">
        <v>5.05814992654652E-2</v>
      </c>
      <c r="E630" s="195">
        <v>8.6703982360510648E-2</v>
      </c>
    </row>
    <row r="631" spans="2:5">
      <c r="B631" s="197">
        <v>41122</v>
      </c>
      <c r="C631" s="188">
        <v>150.08000000000001</v>
      </c>
      <c r="D631" s="195">
        <v>0.20013421458772696</v>
      </c>
      <c r="E631" s="195">
        <v>0.14590642209022558</v>
      </c>
    </row>
    <row r="632" spans="2:5">
      <c r="B632" s="197">
        <v>41123</v>
      </c>
      <c r="C632" s="188">
        <v>150.15</v>
      </c>
      <c r="D632" s="195">
        <v>0.69879083537256081</v>
      </c>
      <c r="E632" s="195">
        <v>0.34330630529677925</v>
      </c>
    </row>
    <row r="633" spans="2:5">
      <c r="B633" s="197">
        <v>41124</v>
      </c>
      <c r="C633" s="188">
        <v>150.22</v>
      </c>
      <c r="D633" s="195">
        <v>1.0776621981509984</v>
      </c>
      <c r="E633" s="195">
        <v>0.49328759431498387</v>
      </c>
    </row>
    <row r="634" spans="2:5">
      <c r="B634" s="197">
        <v>41127</v>
      </c>
      <c r="C634" s="188">
        <v>150.13999999999999</v>
      </c>
      <c r="D634" s="195">
        <v>-0.42646866326560218</v>
      </c>
      <c r="E634" s="195">
        <v>-0.1021426957786202</v>
      </c>
    </row>
    <row r="635" spans="2:5">
      <c r="B635" s="197">
        <v>41128</v>
      </c>
      <c r="C635" s="188">
        <v>150.05000000000001</v>
      </c>
      <c r="D635" s="195">
        <v>9.6381269683828236E-2</v>
      </c>
      <c r="E635" s="195">
        <v>0.10483443316499901</v>
      </c>
    </row>
    <row r="636" spans="2:5">
      <c r="B636" s="197">
        <v>41129</v>
      </c>
      <c r="C636" s="188">
        <v>150.09</v>
      </c>
      <c r="D636" s="195">
        <v>1.2340855015513588</v>
      </c>
      <c r="E636" s="195">
        <v>0.55520984809638507</v>
      </c>
    </row>
    <row r="637" spans="2:5">
      <c r="B637" s="197">
        <v>41130</v>
      </c>
      <c r="C637" s="188">
        <v>149.94999999999999</v>
      </c>
      <c r="D637" s="195">
        <v>-2.3550619805566497</v>
      </c>
      <c r="E637" s="195">
        <v>-0.86560211798984821</v>
      </c>
    </row>
    <row r="638" spans="2:5">
      <c r="B638" s="197">
        <v>41131</v>
      </c>
      <c r="C638" s="188">
        <v>149.71</v>
      </c>
      <c r="D638" s="195">
        <v>-0.93541657497491881</v>
      </c>
      <c r="E638" s="195">
        <v>-0.30361652394421246</v>
      </c>
    </row>
    <row r="639" spans="2:5">
      <c r="B639" s="197">
        <v>41134</v>
      </c>
      <c r="C639" s="188">
        <v>149.63999999999999</v>
      </c>
      <c r="D639" s="195">
        <v>-0.58724250128410804</v>
      </c>
      <c r="E639" s="195">
        <v>-0.16578716679270622</v>
      </c>
    </row>
    <row r="640" spans="2:5">
      <c r="B640" s="197">
        <v>41135</v>
      </c>
      <c r="C640" s="188">
        <v>149.41999999999999</v>
      </c>
      <c r="D640" s="195">
        <v>-2.0759654933713647</v>
      </c>
      <c r="E640" s="195">
        <v>-0.75511804603062516</v>
      </c>
    </row>
    <row r="641" spans="2:5">
      <c r="B641" s="197">
        <v>41136</v>
      </c>
      <c r="C641" s="188">
        <v>149.22</v>
      </c>
      <c r="D641" s="195">
        <v>-0.16900880672224761</v>
      </c>
      <c r="E641" s="195">
        <v>-2.2377302964551003E-4</v>
      </c>
    </row>
    <row r="642" spans="2:5">
      <c r="B642" s="197">
        <v>41137</v>
      </c>
      <c r="C642" s="188">
        <v>149.22</v>
      </c>
      <c r="D642" s="195">
        <v>-1.0068853655229211</v>
      </c>
      <c r="E642" s="195">
        <v>-0.33190839919272486</v>
      </c>
    </row>
    <row r="643" spans="2:5">
      <c r="B643" s="197">
        <v>41138</v>
      </c>
      <c r="C643" s="188">
        <v>149.18</v>
      </c>
      <c r="D643" s="195">
        <v>-3.2869556866220673E-2</v>
      </c>
      <c r="E643" s="195">
        <v>5.3668767250098212E-2</v>
      </c>
    </row>
    <row r="644" spans="2:5">
      <c r="B644" s="197">
        <v>41141</v>
      </c>
      <c r="C644" s="188">
        <v>149.22</v>
      </c>
      <c r="D644" s="195">
        <v>0.63306515324613744</v>
      </c>
      <c r="E644" s="195">
        <v>0.31728791621972874</v>
      </c>
    </row>
    <row r="645" spans="2:5">
      <c r="B645" s="197">
        <v>41142</v>
      </c>
      <c r="C645" s="188">
        <v>149.35</v>
      </c>
      <c r="D645" s="195">
        <v>-2.1585432761212896E-2</v>
      </c>
      <c r="E645" s="195">
        <v>5.813573848355133E-2</v>
      </c>
    </row>
    <row r="646" spans="2:5">
      <c r="B646" s="197">
        <v>41143</v>
      </c>
      <c r="C646" s="188">
        <v>149.11000000000001</v>
      </c>
      <c r="D646" s="195">
        <v>-0.44301372918094073</v>
      </c>
      <c r="E646" s="195">
        <v>-0.10869228109083813</v>
      </c>
    </row>
    <row r="647" spans="2:5">
      <c r="B647" s="197">
        <v>41144</v>
      </c>
      <c r="C647" s="188">
        <v>148.99</v>
      </c>
      <c r="D647" s="195">
        <v>-1.1784539310483728</v>
      </c>
      <c r="E647" s="195">
        <v>-0.39982610726072565</v>
      </c>
    </row>
    <row r="648" spans="2:5">
      <c r="B648" s="197">
        <v>41145</v>
      </c>
      <c r="C648" s="188">
        <v>148.86000000000001</v>
      </c>
      <c r="D648" s="195">
        <v>-0.99737545083141421</v>
      </c>
      <c r="E648" s="195">
        <v>-0.32814377245127474</v>
      </c>
    </row>
    <row r="649" spans="2:5">
      <c r="B649" s="197">
        <v>41148</v>
      </c>
      <c r="C649" s="188">
        <v>148.86000000000001</v>
      </c>
      <c r="D649" s="195">
        <v>-0.25280939013286274</v>
      </c>
      <c r="E649" s="195">
        <v>-3.3397353181575988E-2</v>
      </c>
    </row>
    <row r="650" spans="2:5">
      <c r="B650" s="197">
        <v>41149</v>
      </c>
      <c r="C650" s="188">
        <v>148.93</v>
      </c>
      <c r="D650" s="195">
        <v>0.23850557541289616</v>
      </c>
      <c r="E650" s="195">
        <v>0.16109623774622439</v>
      </c>
    </row>
    <row r="651" spans="2:5">
      <c r="B651" s="197">
        <v>41150</v>
      </c>
      <c r="C651" s="188">
        <v>149.41</v>
      </c>
      <c r="D651" s="195">
        <v>2.1320058755158677</v>
      </c>
      <c r="E651" s="195">
        <v>0.91066362041451243</v>
      </c>
    </row>
    <row r="652" spans="2:5">
      <c r="B652" s="197">
        <v>41152</v>
      </c>
      <c r="C652" s="188">
        <v>149.57</v>
      </c>
      <c r="D652" s="195">
        <v>0.36490976849590084</v>
      </c>
      <c r="E652" s="195">
        <v>0.2111350257846378</v>
      </c>
    </row>
    <row r="653" spans="2:5">
      <c r="B653" s="197">
        <v>41156</v>
      </c>
      <c r="C653" s="188">
        <v>149.55000000000001</v>
      </c>
      <c r="D653" s="195">
        <v>-3.7019279521993492E-2</v>
      </c>
      <c r="E653" s="195">
        <v>5.2026044114687156E-2</v>
      </c>
    </row>
    <row r="654" spans="2:5">
      <c r="B654" s="197">
        <v>41157</v>
      </c>
      <c r="C654" s="188">
        <v>149.34</v>
      </c>
      <c r="D654" s="195">
        <v>0.75375373432370296</v>
      </c>
      <c r="E654" s="195">
        <v>0.36506410291024083</v>
      </c>
    </row>
    <row r="655" spans="2:5">
      <c r="B655" s="197">
        <v>41158</v>
      </c>
      <c r="C655" s="188">
        <v>149.55000000000001</v>
      </c>
      <c r="D655" s="195">
        <v>0.5004044041943202</v>
      </c>
      <c r="E655" s="195">
        <v>0.26477238694087007</v>
      </c>
    </row>
    <row r="656" spans="2:5">
      <c r="B656" s="197">
        <v>41159</v>
      </c>
      <c r="C656" s="188">
        <v>149.49</v>
      </c>
      <c r="D656" s="195">
        <v>0.5068928352846539</v>
      </c>
      <c r="E656" s="195">
        <v>0.26734091904500573</v>
      </c>
    </row>
    <row r="657" spans="2:5">
      <c r="B657" s="197">
        <v>41162</v>
      </c>
      <c r="C657" s="188">
        <v>149.59</v>
      </c>
      <c r="D657" s="195">
        <v>0.30920538919840979</v>
      </c>
      <c r="E657" s="195">
        <v>0.18908370327314344</v>
      </c>
    </row>
    <row r="658" spans="2:5">
      <c r="B658" s="197">
        <v>41163</v>
      </c>
      <c r="C658" s="188">
        <v>149.62</v>
      </c>
      <c r="D658" s="195">
        <v>1.0548116779867289</v>
      </c>
      <c r="E658" s="195">
        <v>0.48424191072506895</v>
      </c>
    </row>
    <row r="659" spans="2:5">
      <c r="B659" s="197">
        <v>41164</v>
      </c>
      <c r="C659" s="188">
        <v>149.82</v>
      </c>
      <c r="D659" s="195">
        <v>1.6868542955007007</v>
      </c>
      <c r="E659" s="195">
        <v>0.73444442218968176</v>
      </c>
    </row>
    <row r="660" spans="2:5">
      <c r="B660" s="197">
        <v>41165</v>
      </c>
      <c r="C660" s="188">
        <v>149.93</v>
      </c>
      <c r="D660" s="195">
        <v>0.70294729352092844</v>
      </c>
      <c r="E660" s="195">
        <v>0.34495169476689064</v>
      </c>
    </row>
    <row r="661" spans="2:5">
      <c r="B661" s="197">
        <v>41166</v>
      </c>
      <c r="C661" s="188">
        <v>149.88</v>
      </c>
      <c r="D661" s="195">
        <v>0.69612650689453592</v>
      </c>
      <c r="E661" s="195">
        <v>0.34225159528499149</v>
      </c>
    </row>
    <row r="662" spans="2:5">
      <c r="B662" s="197">
        <v>41169</v>
      </c>
      <c r="C662" s="188">
        <v>149.76</v>
      </c>
      <c r="D662" s="195">
        <v>-0.25674818542365591</v>
      </c>
      <c r="E662" s="195">
        <v>-3.4956577902493874E-2</v>
      </c>
    </row>
    <row r="663" spans="2:5">
      <c r="B663" s="197">
        <v>41170</v>
      </c>
      <c r="C663" s="188">
        <v>149.69999999999999</v>
      </c>
      <c r="D663" s="195">
        <v>2.5570030689933079</v>
      </c>
      <c r="E663" s="195">
        <v>1.078904435554034</v>
      </c>
    </row>
    <row r="664" spans="2:5">
      <c r="B664" s="197">
        <v>41171</v>
      </c>
      <c r="C664" s="188">
        <v>149.91</v>
      </c>
      <c r="D664" s="195">
        <v>1.3974256664815736</v>
      </c>
      <c r="E664" s="195">
        <v>0.61987023389336093</v>
      </c>
    </row>
    <row r="665" spans="2:5">
      <c r="B665" s="197">
        <v>41172</v>
      </c>
      <c r="C665" s="188">
        <v>149.80000000000001</v>
      </c>
      <c r="D665" s="195">
        <v>-0.3512565935197452</v>
      </c>
      <c r="E665" s="195">
        <v>-7.2368993465818404E-2</v>
      </c>
    </row>
    <row r="666" spans="2:5">
      <c r="B666" s="197">
        <v>41173</v>
      </c>
      <c r="C666" s="188">
        <v>150.05000000000001</v>
      </c>
      <c r="D666" s="195">
        <v>0.85523233205198057</v>
      </c>
      <c r="E666" s="195">
        <v>0.40523576113067872</v>
      </c>
    </row>
    <row r="667" spans="2:5">
      <c r="B667" s="197">
        <v>41176</v>
      </c>
      <c r="C667" s="188">
        <v>150.12</v>
      </c>
      <c r="D667" s="195">
        <v>-9.1926735311150282E-2</v>
      </c>
      <c r="E667" s="195">
        <v>3.0290194417375352E-2</v>
      </c>
    </row>
    <row r="668" spans="2:5">
      <c r="B668" s="197">
        <v>41177</v>
      </c>
      <c r="C668" s="188">
        <v>150.01</v>
      </c>
      <c r="D668" s="195">
        <v>-1.9102491550188783E-2</v>
      </c>
      <c r="E668" s="195">
        <v>5.9118643923157209E-2</v>
      </c>
    </row>
    <row r="669" spans="2:5">
      <c r="B669" s="197">
        <v>41178</v>
      </c>
      <c r="C669" s="188">
        <v>150.15</v>
      </c>
      <c r="D669" s="195">
        <v>-0.30966931173203999</v>
      </c>
      <c r="E669" s="195">
        <v>-5.5906112546177923E-2</v>
      </c>
    </row>
    <row r="670" spans="2:5">
      <c r="B670" s="197">
        <v>41179</v>
      </c>
      <c r="C670" s="188">
        <v>150.01</v>
      </c>
      <c r="D670" s="195">
        <v>0.1044404241633751</v>
      </c>
      <c r="E670" s="195">
        <v>0.1080247571007411</v>
      </c>
    </row>
    <row r="671" spans="2:5">
      <c r="B671" s="197">
        <v>41180</v>
      </c>
      <c r="C671" s="188">
        <v>149.86000000000001</v>
      </c>
      <c r="D671" s="195">
        <v>-1.0008948197651555</v>
      </c>
      <c r="E671" s="195">
        <v>-0.32953696164705421</v>
      </c>
    </row>
  </sheetData>
  <hyperlinks>
    <hyperlink ref="G22" location="Содержание!B36" display="к содержанию"/>
  </hyperlinks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905"/>
  <sheetViews>
    <sheetView workbookViewId="0">
      <selection activeCell="H21" sqref="H21"/>
    </sheetView>
  </sheetViews>
  <sheetFormatPr defaultRowHeight="12.75"/>
  <cols>
    <col min="1" max="1" width="8.42578125" style="196" bestFit="1" customWidth="1"/>
    <col min="2" max="2" width="14.28515625" style="196" customWidth="1"/>
    <col min="3" max="3" width="15.7109375" style="196" customWidth="1"/>
    <col min="4" max="4" width="15.140625" style="196" customWidth="1"/>
    <col min="5" max="5" width="11.5703125" style="196" customWidth="1"/>
    <col min="6" max="6" width="12.140625" style="196" customWidth="1"/>
    <col min="7" max="7" width="10.140625" style="196" bestFit="1" customWidth="1"/>
    <col min="8" max="20" width="9.140625" style="196"/>
    <col min="21" max="256" width="9.140625" style="83"/>
    <col min="257" max="257" width="8.42578125" style="83" bestFit="1" customWidth="1"/>
    <col min="258" max="258" width="14.28515625" style="83" customWidth="1"/>
    <col min="259" max="259" width="15.7109375" style="83" customWidth="1"/>
    <col min="260" max="260" width="15.140625" style="83" customWidth="1"/>
    <col min="261" max="261" width="11.5703125" style="83" customWidth="1"/>
    <col min="262" max="262" width="12.140625" style="83" customWidth="1"/>
    <col min="263" max="263" width="10.140625" style="83" bestFit="1" customWidth="1"/>
    <col min="264" max="512" width="9.140625" style="83"/>
    <col min="513" max="513" width="8.42578125" style="83" bestFit="1" customWidth="1"/>
    <col min="514" max="514" width="14.28515625" style="83" customWidth="1"/>
    <col min="515" max="515" width="15.7109375" style="83" customWidth="1"/>
    <col min="516" max="516" width="15.140625" style="83" customWidth="1"/>
    <col min="517" max="517" width="11.5703125" style="83" customWidth="1"/>
    <col min="518" max="518" width="12.140625" style="83" customWidth="1"/>
    <col min="519" max="519" width="10.140625" style="83" bestFit="1" customWidth="1"/>
    <col min="520" max="768" width="9.140625" style="83"/>
    <col min="769" max="769" width="8.42578125" style="83" bestFit="1" customWidth="1"/>
    <col min="770" max="770" width="14.28515625" style="83" customWidth="1"/>
    <col min="771" max="771" width="15.7109375" style="83" customWidth="1"/>
    <col min="772" max="772" width="15.140625" style="83" customWidth="1"/>
    <col min="773" max="773" width="11.5703125" style="83" customWidth="1"/>
    <col min="774" max="774" width="12.140625" style="83" customWidth="1"/>
    <col min="775" max="775" width="10.140625" style="83" bestFit="1" customWidth="1"/>
    <col min="776" max="1024" width="9.140625" style="83"/>
    <col min="1025" max="1025" width="8.42578125" style="83" bestFit="1" customWidth="1"/>
    <col min="1026" max="1026" width="14.28515625" style="83" customWidth="1"/>
    <col min="1027" max="1027" width="15.7109375" style="83" customWidth="1"/>
    <col min="1028" max="1028" width="15.140625" style="83" customWidth="1"/>
    <col min="1029" max="1029" width="11.5703125" style="83" customWidth="1"/>
    <col min="1030" max="1030" width="12.140625" style="83" customWidth="1"/>
    <col min="1031" max="1031" width="10.140625" style="83" bestFit="1" customWidth="1"/>
    <col min="1032" max="1280" width="9.140625" style="83"/>
    <col min="1281" max="1281" width="8.42578125" style="83" bestFit="1" customWidth="1"/>
    <col min="1282" max="1282" width="14.28515625" style="83" customWidth="1"/>
    <col min="1283" max="1283" width="15.7109375" style="83" customWidth="1"/>
    <col min="1284" max="1284" width="15.140625" style="83" customWidth="1"/>
    <col min="1285" max="1285" width="11.5703125" style="83" customWidth="1"/>
    <col min="1286" max="1286" width="12.140625" style="83" customWidth="1"/>
    <col min="1287" max="1287" width="10.140625" style="83" bestFit="1" customWidth="1"/>
    <col min="1288" max="1536" width="9.140625" style="83"/>
    <col min="1537" max="1537" width="8.42578125" style="83" bestFit="1" customWidth="1"/>
    <col min="1538" max="1538" width="14.28515625" style="83" customWidth="1"/>
    <col min="1539" max="1539" width="15.7109375" style="83" customWidth="1"/>
    <col min="1540" max="1540" width="15.140625" style="83" customWidth="1"/>
    <col min="1541" max="1541" width="11.5703125" style="83" customWidth="1"/>
    <col min="1542" max="1542" width="12.140625" style="83" customWidth="1"/>
    <col min="1543" max="1543" width="10.140625" style="83" bestFit="1" customWidth="1"/>
    <col min="1544" max="1792" width="9.140625" style="83"/>
    <col min="1793" max="1793" width="8.42578125" style="83" bestFit="1" customWidth="1"/>
    <col min="1794" max="1794" width="14.28515625" style="83" customWidth="1"/>
    <col min="1795" max="1795" width="15.7109375" style="83" customWidth="1"/>
    <col min="1796" max="1796" width="15.140625" style="83" customWidth="1"/>
    <col min="1797" max="1797" width="11.5703125" style="83" customWidth="1"/>
    <col min="1798" max="1798" width="12.140625" style="83" customWidth="1"/>
    <col min="1799" max="1799" width="10.140625" style="83" bestFit="1" customWidth="1"/>
    <col min="1800" max="2048" width="9.140625" style="83"/>
    <col min="2049" max="2049" width="8.42578125" style="83" bestFit="1" customWidth="1"/>
    <col min="2050" max="2050" width="14.28515625" style="83" customWidth="1"/>
    <col min="2051" max="2051" width="15.7109375" style="83" customWidth="1"/>
    <col min="2052" max="2052" width="15.140625" style="83" customWidth="1"/>
    <col min="2053" max="2053" width="11.5703125" style="83" customWidth="1"/>
    <col min="2054" max="2054" width="12.140625" style="83" customWidth="1"/>
    <col min="2055" max="2055" width="10.140625" style="83" bestFit="1" customWidth="1"/>
    <col min="2056" max="2304" width="9.140625" style="83"/>
    <col min="2305" max="2305" width="8.42578125" style="83" bestFit="1" customWidth="1"/>
    <col min="2306" max="2306" width="14.28515625" style="83" customWidth="1"/>
    <col min="2307" max="2307" width="15.7109375" style="83" customWidth="1"/>
    <col min="2308" max="2308" width="15.140625" style="83" customWidth="1"/>
    <col min="2309" max="2309" width="11.5703125" style="83" customWidth="1"/>
    <col min="2310" max="2310" width="12.140625" style="83" customWidth="1"/>
    <col min="2311" max="2311" width="10.140625" style="83" bestFit="1" customWidth="1"/>
    <col min="2312" max="2560" width="9.140625" style="83"/>
    <col min="2561" max="2561" width="8.42578125" style="83" bestFit="1" customWidth="1"/>
    <col min="2562" max="2562" width="14.28515625" style="83" customWidth="1"/>
    <col min="2563" max="2563" width="15.7109375" style="83" customWidth="1"/>
    <col min="2564" max="2564" width="15.140625" style="83" customWidth="1"/>
    <col min="2565" max="2565" width="11.5703125" style="83" customWidth="1"/>
    <col min="2566" max="2566" width="12.140625" style="83" customWidth="1"/>
    <col min="2567" max="2567" width="10.140625" style="83" bestFit="1" customWidth="1"/>
    <col min="2568" max="2816" width="9.140625" style="83"/>
    <col min="2817" max="2817" width="8.42578125" style="83" bestFit="1" customWidth="1"/>
    <col min="2818" max="2818" width="14.28515625" style="83" customWidth="1"/>
    <col min="2819" max="2819" width="15.7109375" style="83" customWidth="1"/>
    <col min="2820" max="2820" width="15.140625" style="83" customWidth="1"/>
    <col min="2821" max="2821" width="11.5703125" style="83" customWidth="1"/>
    <col min="2822" max="2822" width="12.140625" style="83" customWidth="1"/>
    <col min="2823" max="2823" width="10.140625" style="83" bestFit="1" customWidth="1"/>
    <col min="2824" max="3072" width="9.140625" style="83"/>
    <col min="3073" max="3073" width="8.42578125" style="83" bestFit="1" customWidth="1"/>
    <col min="3074" max="3074" width="14.28515625" style="83" customWidth="1"/>
    <col min="3075" max="3075" width="15.7109375" style="83" customWidth="1"/>
    <col min="3076" max="3076" width="15.140625" style="83" customWidth="1"/>
    <col min="3077" max="3077" width="11.5703125" style="83" customWidth="1"/>
    <col min="3078" max="3078" width="12.140625" style="83" customWidth="1"/>
    <col min="3079" max="3079" width="10.140625" style="83" bestFit="1" customWidth="1"/>
    <col min="3080" max="3328" width="9.140625" style="83"/>
    <col min="3329" max="3329" width="8.42578125" style="83" bestFit="1" customWidth="1"/>
    <col min="3330" max="3330" width="14.28515625" style="83" customWidth="1"/>
    <col min="3331" max="3331" width="15.7109375" style="83" customWidth="1"/>
    <col min="3332" max="3332" width="15.140625" style="83" customWidth="1"/>
    <col min="3333" max="3333" width="11.5703125" style="83" customWidth="1"/>
    <col min="3334" max="3334" width="12.140625" style="83" customWidth="1"/>
    <col min="3335" max="3335" width="10.140625" style="83" bestFit="1" customWidth="1"/>
    <col min="3336" max="3584" width="9.140625" style="83"/>
    <col min="3585" max="3585" width="8.42578125" style="83" bestFit="1" customWidth="1"/>
    <col min="3586" max="3586" width="14.28515625" style="83" customWidth="1"/>
    <col min="3587" max="3587" width="15.7109375" style="83" customWidth="1"/>
    <col min="3588" max="3588" width="15.140625" style="83" customWidth="1"/>
    <col min="3589" max="3589" width="11.5703125" style="83" customWidth="1"/>
    <col min="3590" max="3590" width="12.140625" style="83" customWidth="1"/>
    <col min="3591" max="3591" width="10.140625" style="83" bestFit="1" customWidth="1"/>
    <col min="3592" max="3840" width="9.140625" style="83"/>
    <col min="3841" max="3841" width="8.42578125" style="83" bestFit="1" customWidth="1"/>
    <col min="3842" max="3842" width="14.28515625" style="83" customWidth="1"/>
    <col min="3843" max="3843" width="15.7109375" style="83" customWidth="1"/>
    <col min="3844" max="3844" width="15.140625" style="83" customWidth="1"/>
    <col min="3845" max="3845" width="11.5703125" style="83" customWidth="1"/>
    <col min="3846" max="3846" width="12.140625" style="83" customWidth="1"/>
    <col min="3847" max="3847" width="10.140625" style="83" bestFit="1" customWidth="1"/>
    <col min="3848" max="4096" width="9.140625" style="83"/>
    <col min="4097" max="4097" width="8.42578125" style="83" bestFit="1" customWidth="1"/>
    <col min="4098" max="4098" width="14.28515625" style="83" customWidth="1"/>
    <col min="4099" max="4099" width="15.7109375" style="83" customWidth="1"/>
    <col min="4100" max="4100" width="15.140625" style="83" customWidth="1"/>
    <col min="4101" max="4101" width="11.5703125" style="83" customWidth="1"/>
    <col min="4102" max="4102" width="12.140625" style="83" customWidth="1"/>
    <col min="4103" max="4103" width="10.140625" style="83" bestFit="1" customWidth="1"/>
    <col min="4104" max="4352" width="9.140625" style="83"/>
    <col min="4353" max="4353" width="8.42578125" style="83" bestFit="1" customWidth="1"/>
    <col min="4354" max="4354" width="14.28515625" style="83" customWidth="1"/>
    <col min="4355" max="4355" width="15.7109375" style="83" customWidth="1"/>
    <col min="4356" max="4356" width="15.140625" style="83" customWidth="1"/>
    <col min="4357" max="4357" width="11.5703125" style="83" customWidth="1"/>
    <col min="4358" max="4358" width="12.140625" style="83" customWidth="1"/>
    <col min="4359" max="4359" width="10.140625" style="83" bestFit="1" customWidth="1"/>
    <col min="4360" max="4608" width="9.140625" style="83"/>
    <col min="4609" max="4609" width="8.42578125" style="83" bestFit="1" customWidth="1"/>
    <col min="4610" max="4610" width="14.28515625" style="83" customWidth="1"/>
    <col min="4611" max="4611" width="15.7109375" style="83" customWidth="1"/>
    <col min="4612" max="4612" width="15.140625" style="83" customWidth="1"/>
    <col min="4613" max="4613" width="11.5703125" style="83" customWidth="1"/>
    <col min="4614" max="4614" width="12.140625" style="83" customWidth="1"/>
    <col min="4615" max="4615" width="10.140625" style="83" bestFit="1" customWidth="1"/>
    <col min="4616" max="4864" width="9.140625" style="83"/>
    <col min="4865" max="4865" width="8.42578125" style="83" bestFit="1" customWidth="1"/>
    <col min="4866" max="4866" width="14.28515625" style="83" customWidth="1"/>
    <col min="4867" max="4867" width="15.7109375" style="83" customWidth="1"/>
    <col min="4868" max="4868" width="15.140625" style="83" customWidth="1"/>
    <col min="4869" max="4869" width="11.5703125" style="83" customWidth="1"/>
    <col min="4870" max="4870" width="12.140625" style="83" customWidth="1"/>
    <col min="4871" max="4871" width="10.140625" style="83" bestFit="1" customWidth="1"/>
    <col min="4872" max="5120" width="9.140625" style="83"/>
    <col min="5121" max="5121" width="8.42578125" style="83" bestFit="1" customWidth="1"/>
    <col min="5122" max="5122" width="14.28515625" style="83" customWidth="1"/>
    <col min="5123" max="5123" width="15.7109375" style="83" customWidth="1"/>
    <col min="5124" max="5124" width="15.140625" style="83" customWidth="1"/>
    <col min="5125" max="5125" width="11.5703125" style="83" customWidth="1"/>
    <col min="5126" max="5126" width="12.140625" style="83" customWidth="1"/>
    <col min="5127" max="5127" width="10.140625" style="83" bestFit="1" customWidth="1"/>
    <col min="5128" max="5376" width="9.140625" style="83"/>
    <col min="5377" max="5377" width="8.42578125" style="83" bestFit="1" customWidth="1"/>
    <col min="5378" max="5378" width="14.28515625" style="83" customWidth="1"/>
    <col min="5379" max="5379" width="15.7109375" style="83" customWidth="1"/>
    <col min="5380" max="5380" width="15.140625" style="83" customWidth="1"/>
    <col min="5381" max="5381" width="11.5703125" style="83" customWidth="1"/>
    <col min="5382" max="5382" width="12.140625" style="83" customWidth="1"/>
    <col min="5383" max="5383" width="10.140625" style="83" bestFit="1" customWidth="1"/>
    <col min="5384" max="5632" width="9.140625" style="83"/>
    <col min="5633" max="5633" width="8.42578125" style="83" bestFit="1" customWidth="1"/>
    <col min="5634" max="5634" width="14.28515625" style="83" customWidth="1"/>
    <col min="5635" max="5635" width="15.7109375" style="83" customWidth="1"/>
    <col min="5636" max="5636" width="15.140625" style="83" customWidth="1"/>
    <col min="5637" max="5637" width="11.5703125" style="83" customWidth="1"/>
    <col min="5638" max="5638" width="12.140625" style="83" customWidth="1"/>
    <col min="5639" max="5639" width="10.140625" style="83" bestFit="1" customWidth="1"/>
    <col min="5640" max="5888" width="9.140625" style="83"/>
    <col min="5889" max="5889" width="8.42578125" style="83" bestFit="1" customWidth="1"/>
    <col min="5890" max="5890" width="14.28515625" style="83" customWidth="1"/>
    <col min="5891" max="5891" width="15.7109375" style="83" customWidth="1"/>
    <col min="5892" max="5892" width="15.140625" style="83" customWidth="1"/>
    <col min="5893" max="5893" width="11.5703125" style="83" customWidth="1"/>
    <col min="5894" max="5894" width="12.140625" style="83" customWidth="1"/>
    <col min="5895" max="5895" width="10.140625" style="83" bestFit="1" customWidth="1"/>
    <col min="5896" max="6144" width="9.140625" style="83"/>
    <col min="6145" max="6145" width="8.42578125" style="83" bestFit="1" customWidth="1"/>
    <col min="6146" max="6146" width="14.28515625" style="83" customWidth="1"/>
    <col min="6147" max="6147" width="15.7109375" style="83" customWidth="1"/>
    <col min="6148" max="6148" width="15.140625" style="83" customWidth="1"/>
    <col min="6149" max="6149" width="11.5703125" style="83" customWidth="1"/>
    <col min="6150" max="6150" width="12.140625" style="83" customWidth="1"/>
    <col min="6151" max="6151" width="10.140625" style="83" bestFit="1" customWidth="1"/>
    <col min="6152" max="6400" width="9.140625" style="83"/>
    <col min="6401" max="6401" width="8.42578125" style="83" bestFit="1" customWidth="1"/>
    <col min="6402" max="6402" width="14.28515625" style="83" customWidth="1"/>
    <col min="6403" max="6403" width="15.7109375" style="83" customWidth="1"/>
    <col min="6404" max="6404" width="15.140625" style="83" customWidth="1"/>
    <col min="6405" max="6405" width="11.5703125" style="83" customWidth="1"/>
    <col min="6406" max="6406" width="12.140625" style="83" customWidth="1"/>
    <col min="6407" max="6407" width="10.140625" style="83" bestFit="1" customWidth="1"/>
    <col min="6408" max="6656" width="9.140625" style="83"/>
    <col min="6657" max="6657" width="8.42578125" style="83" bestFit="1" customWidth="1"/>
    <col min="6658" max="6658" width="14.28515625" style="83" customWidth="1"/>
    <col min="6659" max="6659" width="15.7109375" style="83" customWidth="1"/>
    <col min="6660" max="6660" width="15.140625" style="83" customWidth="1"/>
    <col min="6661" max="6661" width="11.5703125" style="83" customWidth="1"/>
    <col min="6662" max="6662" width="12.140625" style="83" customWidth="1"/>
    <col min="6663" max="6663" width="10.140625" style="83" bestFit="1" customWidth="1"/>
    <col min="6664" max="6912" width="9.140625" style="83"/>
    <col min="6913" max="6913" width="8.42578125" style="83" bestFit="1" customWidth="1"/>
    <col min="6914" max="6914" width="14.28515625" style="83" customWidth="1"/>
    <col min="6915" max="6915" width="15.7109375" style="83" customWidth="1"/>
    <col min="6916" max="6916" width="15.140625" style="83" customWidth="1"/>
    <col min="6917" max="6917" width="11.5703125" style="83" customWidth="1"/>
    <col min="6918" max="6918" width="12.140625" style="83" customWidth="1"/>
    <col min="6919" max="6919" width="10.140625" style="83" bestFit="1" customWidth="1"/>
    <col min="6920" max="7168" width="9.140625" style="83"/>
    <col min="7169" max="7169" width="8.42578125" style="83" bestFit="1" customWidth="1"/>
    <col min="7170" max="7170" width="14.28515625" style="83" customWidth="1"/>
    <col min="7171" max="7171" width="15.7109375" style="83" customWidth="1"/>
    <col min="7172" max="7172" width="15.140625" style="83" customWidth="1"/>
    <col min="7173" max="7173" width="11.5703125" style="83" customWidth="1"/>
    <col min="7174" max="7174" width="12.140625" style="83" customWidth="1"/>
    <col min="7175" max="7175" width="10.140625" style="83" bestFit="1" customWidth="1"/>
    <col min="7176" max="7424" width="9.140625" style="83"/>
    <col min="7425" max="7425" width="8.42578125" style="83" bestFit="1" customWidth="1"/>
    <col min="7426" max="7426" width="14.28515625" style="83" customWidth="1"/>
    <col min="7427" max="7427" width="15.7109375" style="83" customWidth="1"/>
    <col min="7428" max="7428" width="15.140625" style="83" customWidth="1"/>
    <col min="7429" max="7429" width="11.5703125" style="83" customWidth="1"/>
    <col min="7430" max="7430" width="12.140625" style="83" customWidth="1"/>
    <col min="7431" max="7431" width="10.140625" style="83" bestFit="1" customWidth="1"/>
    <col min="7432" max="7680" width="9.140625" style="83"/>
    <col min="7681" max="7681" width="8.42578125" style="83" bestFit="1" customWidth="1"/>
    <col min="7682" max="7682" width="14.28515625" style="83" customWidth="1"/>
    <col min="7683" max="7683" width="15.7109375" style="83" customWidth="1"/>
    <col min="7684" max="7684" width="15.140625" style="83" customWidth="1"/>
    <col min="7685" max="7685" width="11.5703125" style="83" customWidth="1"/>
    <col min="7686" max="7686" width="12.140625" style="83" customWidth="1"/>
    <col min="7687" max="7687" width="10.140625" style="83" bestFit="1" customWidth="1"/>
    <col min="7688" max="7936" width="9.140625" style="83"/>
    <col min="7937" max="7937" width="8.42578125" style="83" bestFit="1" customWidth="1"/>
    <col min="7938" max="7938" width="14.28515625" style="83" customWidth="1"/>
    <col min="7939" max="7939" width="15.7109375" style="83" customWidth="1"/>
    <col min="7940" max="7940" width="15.140625" style="83" customWidth="1"/>
    <col min="7941" max="7941" width="11.5703125" style="83" customWidth="1"/>
    <col min="7942" max="7942" width="12.140625" style="83" customWidth="1"/>
    <col min="7943" max="7943" width="10.140625" style="83" bestFit="1" customWidth="1"/>
    <col min="7944" max="8192" width="9.140625" style="83"/>
    <col min="8193" max="8193" width="8.42578125" style="83" bestFit="1" customWidth="1"/>
    <col min="8194" max="8194" width="14.28515625" style="83" customWidth="1"/>
    <col min="8195" max="8195" width="15.7109375" style="83" customWidth="1"/>
    <col min="8196" max="8196" width="15.140625" style="83" customWidth="1"/>
    <col min="8197" max="8197" width="11.5703125" style="83" customWidth="1"/>
    <col min="8198" max="8198" width="12.140625" style="83" customWidth="1"/>
    <col min="8199" max="8199" width="10.140625" style="83" bestFit="1" customWidth="1"/>
    <col min="8200" max="8448" width="9.140625" style="83"/>
    <col min="8449" max="8449" width="8.42578125" style="83" bestFit="1" customWidth="1"/>
    <col min="8450" max="8450" width="14.28515625" style="83" customWidth="1"/>
    <col min="8451" max="8451" width="15.7109375" style="83" customWidth="1"/>
    <col min="8452" max="8452" width="15.140625" style="83" customWidth="1"/>
    <col min="8453" max="8453" width="11.5703125" style="83" customWidth="1"/>
    <col min="8454" max="8454" width="12.140625" style="83" customWidth="1"/>
    <col min="8455" max="8455" width="10.140625" style="83" bestFit="1" customWidth="1"/>
    <col min="8456" max="8704" width="9.140625" style="83"/>
    <col min="8705" max="8705" width="8.42578125" style="83" bestFit="1" customWidth="1"/>
    <col min="8706" max="8706" width="14.28515625" style="83" customWidth="1"/>
    <col min="8707" max="8707" width="15.7109375" style="83" customWidth="1"/>
    <col min="8708" max="8708" width="15.140625" style="83" customWidth="1"/>
    <col min="8709" max="8709" width="11.5703125" style="83" customWidth="1"/>
    <col min="8710" max="8710" width="12.140625" style="83" customWidth="1"/>
    <col min="8711" max="8711" width="10.140625" style="83" bestFit="1" customWidth="1"/>
    <col min="8712" max="8960" width="9.140625" style="83"/>
    <col min="8961" max="8961" width="8.42578125" style="83" bestFit="1" customWidth="1"/>
    <col min="8962" max="8962" width="14.28515625" style="83" customWidth="1"/>
    <col min="8963" max="8963" width="15.7109375" style="83" customWidth="1"/>
    <col min="8964" max="8964" width="15.140625" style="83" customWidth="1"/>
    <col min="8965" max="8965" width="11.5703125" style="83" customWidth="1"/>
    <col min="8966" max="8966" width="12.140625" style="83" customWidth="1"/>
    <col min="8967" max="8967" width="10.140625" style="83" bestFit="1" customWidth="1"/>
    <col min="8968" max="9216" width="9.140625" style="83"/>
    <col min="9217" max="9217" width="8.42578125" style="83" bestFit="1" customWidth="1"/>
    <col min="9218" max="9218" width="14.28515625" style="83" customWidth="1"/>
    <col min="9219" max="9219" width="15.7109375" style="83" customWidth="1"/>
    <col min="9220" max="9220" width="15.140625" style="83" customWidth="1"/>
    <col min="9221" max="9221" width="11.5703125" style="83" customWidth="1"/>
    <col min="9222" max="9222" width="12.140625" style="83" customWidth="1"/>
    <col min="9223" max="9223" width="10.140625" style="83" bestFit="1" customWidth="1"/>
    <col min="9224" max="9472" width="9.140625" style="83"/>
    <col min="9473" max="9473" width="8.42578125" style="83" bestFit="1" customWidth="1"/>
    <col min="9474" max="9474" width="14.28515625" style="83" customWidth="1"/>
    <col min="9475" max="9475" width="15.7109375" style="83" customWidth="1"/>
    <col min="9476" max="9476" width="15.140625" style="83" customWidth="1"/>
    <col min="9477" max="9477" width="11.5703125" style="83" customWidth="1"/>
    <col min="9478" max="9478" width="12.140625" style="83" customWidth="1"/>
    <col min="9479" max="9479" width="10.140625" style="83" bestFit="1" customWidth="1"/>
    <col min="9480" max="9728" width="9.140625" style="83"/>
    <col min="9729" max="9729" width="8.42578125" style="83" bestFit="1" customWidth="1"/>
    <col min="9730" max="9730" width="14.28515625" style="83" customWidth="1"/>
    <col min="9731" max="9731" width="15.7109375" style="83" customWidth="1"/>
    <col min="9732" max="9732" width="15.140625" style="83" customWidth="1"/>
    <col min="9733" max="9733" width="11.5703125" style="83" customWidth="1"/>
    <col min="9734" max="9734" width="12.140625" style="83" customWidth="1"/>
    <col min="9735" max="9735" width="10.140625" style="83" bestFit="1" customWidth="1"/>
    <col min="9736" max="9984" width="9.140625" style="83"/>
    <col min="9985" max="9985" width="8.42578125" style="83" bestFit="1" customWidth="1"/>
    <col min="9986" max="9986" width="14.28515625" style="83" customWidth="1"/>
    <col min="9987" max="9987" width="15.7109375" style="83" customWidth="1"/>
    <col min="9988" max="9988" width="15.140625" style="83" customWidth="1"/>
    <col min="9989" max="9989" width="11.5703125" style="83" customWidth="1"/>
    <col min="9990" max="9990" width="12.140625" style="83" customWidth="1"/>
    <col min="9991" max="9991" width="10.140625" style="83" bestFit="1" customWidth="1"/>
    <col min="9992" max="10240" width="9.140625" style="83"/>
    <col min="10241" max="10241" width="8.42578125" style="83" bestFit="1" customWidth="1"/>
    <col min="10242" max="10242" width="14.28515625" style="83" customWidth="1"/>
    <col min="10243" max="10243" width="15.7109375" style="83" customWidth="1"/>
    <col min="10244" max="10244" width="15.140625" style="83" customWidth="1"/>
    <col min="10245" max="10245" width="11.5703125" style="83" customWidth="1"/>
    <col min="10246" max="10246" width="12.140625" style="83" customWidth="1"/>
    <col min="10247" max="10247" width="10.140625" style="83" bestFit="1" customWidth="1"/>
    <col min="10248" max="10496" width="9.140625" style="83"/>
    <col min="10497" max="10497" width="8.42578125" style="83" bestFit="1" customWidth="1"/>
    <col min="10498" max="10498" width="14.28515625" style="83" customWidth="1"/>
    <col min="10499" max="10499" width="15.7109375" style="83" customWidth="1"/>
    <col min="10500" max="10500" width="15.140625" style="83" customWidth="1"/>
    <col min="10501" max="10501" width="11.5703125" style="83" customWidth="1"/>
    <col min="10502" max="10502" width="12.140625" style="83" customWidth="1"/>
    <col min="10503" max="10503" width="10.140625" style="83" bestFit="1" customWidth="1"/>
    <col min="10504" max="10752" width="9.140625" style="83"/>
    <col min="10753" max="10753" width="8.42578125" style="83" bestFit="1" customWidth="1"/>
    <col min="10754" max="10754" width="14.28515625" style="83" customWidth="1"/>
    <col min="10755" max="10755" width="15.7109375" style="83" customWidth="1"/>
    <col min="10756" max="10756" width="15.140625" style="83" customWidth="1"/>
    <col min="10757" max="10757" width="11.5703125" style="83" customWidth="1"/>
    <col min="10758" max="10758" width="12.140625" style="83" customWidth="1"/>
    <col min="10759" max="10759" width="10.140625" style="83" bestFit="1" customWidth="1"/>
    <col min="10760" max="11008" width="9.140625" style="83"/>
    <col min="11009" max="11009" width="8.42578125" style="83" bestFit="1" customWidth="1"/>
    <col min="11010" max="11010" width="14.28515625" style="83" customWidth="1"/>
    <col min="11011" max="11011" width="15.7109375" style="83" customWidth="1"/>
    <col min="11012" max="11012" width="15.140625" style="83" customWidth="1"/>
    <col min="11013" max="11013" width="11.5703125" style="83" customWidth="1"/>
    <col min="11014" max="11014" width="12.140625" style="83" customWidth="1"/>
    <col min="11015" max="11015" width="10.140625" style="83" bestFit="1" customWidth="1"/>
    <col min="11016" max="11264" width="9.140625" style="83"/>
    <col min="11265" max="11265" width="8.42578125" style="83" bestFit="1" customWidth="1"/>
    <col min="11266" max="11266" width="14.28515625" style="83" customWidth="1"/>
    <col min="11267" max="11267" width="15.7109375" style="83" customWidth="1"/>
    <col min="11268" max="11268" width="15.140625" style="83" customWidth="1"/>
    <col min="11269" max="11269" width="11.5703125" style="83" customWidth="1"/>
    <col min="11270" max="11270" width="12.140625" style="83" customWidth="1"/>
    <col min="11271" max="11271" width="10.140625" style="83" bestFit="1" customWidth="1"/>
    <col min="11272" max="11520" width="9.140625" style="83"/>
    <col min="11521" max="11521" width="8.42578125" style="83" bestFit="1" customWidth="1"/>
    <col min="11522" max="11522" width="14.28515625" style="83" customWidth="1"/>
    <col min="11523" max="11523" width="15.7109375" style="83" customWidth="1"/>
    <col min="11524" max="11524" width="15.140625" style="83" customWidth="1"/>
    <col min="11525" max="11525" width="11.5703125" style="83" customWidth="1"/>
    <col min="11526" max="11526" width="12.140625" style="83" customWidth="1"/>
    <col min="11527" max="11527" width="10.140625" style="83" bestFit="1" customWidth="1"/>
    <col min="11528" max="11776" width="9.140625" style="83"/>
    <col min="11777" max="11777" width="8.42578125" style="83" bestFit="1" customWidth="1"/>
    <col min="11778" max="11778" width="14.28515625" style="83" customWidth="1"/>
    <col min="11779" max="11779" width="15.7109375" style="83" customWidth="1"/>
    <col min="11780" max="11780" width="15.140625" style="83" customWidth="1"/>
    <col min="11781" max="11781" width="11.5703125" style="83" customWidth="1"/>
    <col min="11782" max="11782" width="12.140625" style="83" customWidth="1"/>
    <col min="11783" max="11783" width="10.140625" style="83" bestFit="1" customWidth="1"/>
    <col min="11784" max="12032" width="9.140625" style="83"/>
    <col min="12033" max="12033" width="8.42578125" style="83" bestFit="1" customWidth="1"/>
    <col min="12034" max="12034" width="14.28515625" style="83" customWidth="1"/>
    <col min="12035" max="12035" width="15.7109375" style="83" customWidth="1"/>
    <col min="12036" max="12036" width="15.140625" style="83" customWidth="1"/>
    <col min="12037" max="12037" width="11.5703125" style="83" customWidth="1"/>
    <col min="12038" max="12038" width="12.140625" style="83" customWidth="1"/>
    <col min="12039" max="12039" width="10.140625" style="83" bestFit="1" customWidth="1"/>
    <col min="12040" max="12288" width="9.140625" style="83"/>
    <col min="12289" max="12289" width="8.42578125" style="83" bestFit="1" customWidth="1"/>
    <col min="12290" max="12290" width="14.28515625" style="83" customWidth="1"/>
    <col min="12291" max="12291" width="15.7109375" style="83" customWidth="1"/>
    <col min="12292" max="12292" width="15.140625" style="83" customWidth="1"/>
    <col min="12293" max="12293" width="11.5703125" style="83" customWidth="1"/>
    <col min="12294" max="12294" width="12.140625" style="83" customWidth="1"/>
    <col min="12295" max="12295" width="10.140625" style="83" bestFit="1" customWidth="1"/>
    <col min="12296" max="12544" width="9.140625" style="83"/>
    <col min="12545" max="12545" width="8.42578125" style="83" bestFit="1" customWidth="1"/>
    <col min="12546" max="12546" width="14.28515625" style="83" customWidth="1"/>
    <col min="12547" max="12547" width="15.7109375" style="83" customWidth="1"/>
    <col min="12548" max="12548" width="15.140625" style="83" customWidth="1"/>
    <col min="12549" max="12549" width="11.5703125" style="83" customWidth="1"/>
    <col min="12550" max="12550" width="12.140625" style="83" customWidth="1"/>
    <col min="12551" max="12551" width="10.140625" style="83" bestFit="1" customWidth="1"/>
    <col min="12552" max="12800" width="9.140625" style="83"/>
    <col min="12801" max="12801" width="8.42578125" style="83" bestFit="1" customWidth="1"/>
    <col min="12802" max="12802" width="14.28515625" style="83" customWidth="1"/>
    <col min="12803" max="12803" width="15.7109375" style="83" customWidth="1"/>
    <col min="12804" max="12804" width="15.140625" style="83" customWidth="1"/>
    <col min="12805" max="12805" width="11.5703125" style="83" customWidth="1"/>
    <col min="12806" max="12806" width="12.140625" style="83" customWidth="1"/>
    <col min="12807" max="12807" width="10.140625" style="83" bestFit="1" customWidth="1"/>
    <col min="12808" max="13056" width="9.140625" style="83"/>
    <col min="13057" max="13057" width="8.42578125" style="83" bestFit="1" customWidth="1"/>
    <col min="13058" max="13058" width="14.28515625" style="83" customWidth="1"/>
    <col min="13059" max="13059" width="15.7109375" style="83" customWidth="1"/>
    <col min="13060" max="13060" width="15.140625" style="83" customWidth="1"/>
    <col min="13061" max="13061" width="11.5703125" style="83" customWidth="1"/>
    <col min="13062" max="13062" width="12.140625" style="83" customWidth="1"/>
    <col min="13063" max="13063" width="10.140625" style="83" bestFit="1" customWidth="1"/>
    <col min="13064" max="13312" width="9.140625" style="83"/>
    <col min="13313" max="13313" width="8.42578125" style="83" bestFit="1" customWidth="1"/>
    <col min="13314" max="13314" width="14.28515625" style="83" customWidth="1"/>
    <col min="13315" max="13315" width="15.7109375" style="83" customWidth="1"/>
    <col min="13316" max="13316" width="15.140625" style="83" customWidth="1"/>
    <col min="13317" max="13317" width="11.5703125" style="83" customWidth="1"/>
    <col min="13318" max="13318" width="12.140625" style="83" customWidth="1"/>
    <col min="13319" max="13319" width="10.140625" style="83" bestFit="1" customWidth="1"/>
    <col min="13320" max="13568" width="9.140625" style="83"/>
    <col min="13569" max="13569" width="8.42578125" style="83" bestFit="1" customWidth="1"/>
    <col min="13570" max="13570" width="14.28515625" style="83" customWidth="1"/>
    <col min="13571" max="13571" width="15.7109375" style="83" customWidth="1"/>
    <col min="13572" max="13572" width="15.140625" style="83" customWidth="1"/>
    <col min="13573" max="13573" width="11.5703125" style="83" customWidth="1"/>
    <col min="13574" max="13574" width="12.140625" style="83" customWidth="1"/>
    <col min="13575" max="13575" width="10.140625" style="83" bestFit="1" customWidth="1"/>
    <col min="13576" max="13824" width="9.140625" style="83"/>
    <col min="13825" max="13825" width="8.42578125" style="83" bestFit="1" customWidth="1"/>
    <col min="13826" max="13826" width="14.28515625" style="83" customWidth="1"/>
    <col min="13827" max="13827" width="15.7109375" style="83" customWidth="1"/>
    <col min="13828" max="13828" width="15.140625" style="83" customWidth="1"/>
    <col min="13829" max="13829" width="11.5703125" style="83" customWidth="1"/>
    <col min="13830" max="13830" width="12.140625" style="83" customWidth="1"/>
    <col min="13831" max="13831" width="10.140625" style="83" bestFit="1" customWidth="1"/>
    <col min="13832" max="14080" width="9.140625" style="83"/>
    <col min="14081" max="14081" width="8.42578125" style="83" bestFit="1" customWidth="1"/>
    <col min="14082" max="14082" width="14.28515625" style="83" customWidth="1"/>
    <col min="14083" max="14083" width="15.7109375" style="83" customWidth="1"/>
    <col min="14084" max="14084" width="15.140625" style="83" customWidth="1"/>
    <col min="14085" max="14085" width="11.5703125" style="83" customWidth="1"/>
    <col min="14086" max="14086" width="12.140625" style="83" customWidth="1"/>
    <col min="14087" max="14087" width="10.140625" style="83" bestFit="1" customWidth="1"/>
    <col min="14088" max="14336" width="9.140625" style="83"/>
    <col min="14337" max="14337" width="8.42578125" style="83" bestFit="1" customWidth="1"/>
    <col min="14338" max="14338" width="14.28515625" style="83" customWidth="1"/>
    <col min="14339" max="14339" width="15.7109375" style="83" customWidth="1"/>
    <col min="14340" max="14340" width="15.140625" style="83" customWidth="1"/>
    <col min="14341" max="14341" width="11.5703125" style="83" customWidth="1"/>
    <col min="14342" max="14342" width="12.140625" style="83" customWidth="1"/>
    <col min="14343" max="14343" width="10.140625" style="83" bestFit="1" customWidth="1"/>
    <col min="14344" max="14592" width="9.140625" style="83"/>
    <col min="14593" max="14593" width="8.42578125" style="83" bestFit="1" customWidth="1"/>
    <col min="14594" max="14594" width="14.28515625" style="83" customWidth="1"/>
    <col min="14595" max="14595" width="15.7109375" style="83" customWidth="1"/>
    <col min="14596" max="14596" width="15.140625" style="83" customWidth="1"/>
    <col min="14597" max="14597" width="11.5703125" style="83" customWidth="1"/>
    <col min="14598" max="14598" width="12.140625" style="83" customWidth="1"/>
    <col min="14599" max="14599" width="10.140625" style="83" bestFit="1" customWidth="1"/>
    <col min="14600" max="14848" width="9.140625" style="83"/>
    <col min="14849" max="14849" width="8.42578125" style="83" bestFit="1" customWidth="1"/>
    <col min="14850" max="14850" width="14.28515625" style="83" customWidth="1"/>
    <col min="14851" max="14851" width="15.7109375" style="83" customWidth="1"/>
    <col min="14852" max="14852" width="15.140625" style="83" customWidth="1"/>
    <col min="14853" max="14853" width="11.5703125" style="83" customWidth="1"/>
    <col min="14854" max="14854" width="12.140625" style="83" customWidth="1"/>
    <col min="14855" max="14855" width="10.140625" style="83" bestFit="1" customWidth="1"/>
    <col min="14856" max="15104" width="9.140625" style="83"/>
    <col min="15105" max="15105" width="8.42578125" style="83" bestFit="1" customWidth="1"/>
    <col min="15106" max="15106" width="14.28515625" style="83" customWidth="1"/>
    <col min="15107" max="15107" width="15.7109375" style="83" customWidth="1"/>
    <col min="15108" max="15108" width="15.140625" style="83" customWidth="1"/>
    <col min="15109" max="15109" width="11.5703125" style="83" customWidth="1"/>
    <col min="15110" max="15110" width="12.140625" style="83" customWidth="1"/>
    <col min="15111" max="15111" width="10.140625" style="83" bestFit="1" customWidth="1"/>
    <col min="15112" max="15360" width="9.140625" style="83"/>
    <col min="15361" max="15361" width="8.42578125" style="83" bestFit="1" customWidth="1"/>
    <col min="15362" max="15362" width="14.28515625" style="83" customWidth="1"/>
    <col min="15363" max="15363" width="15.7109375" style="83" customWidth="1"/>
    <col min="15364" max="15364" width="15.140625" style="83" customWidth="1"/>
    <col min="15365" max="15365" width="11.5703125" style="83" customWidth="1"/>
    <col min="15366" max="15366" width="12.140625" style="83" customWidth="1"/>
    <col min="15367" max="15367" width="10.140625" style="83" bestFit="1" customWidth="1"/>
    <col min="15368" max="15616" width="9.140625" style="83"/>
    <col min="15617" max="15617" width="8.42578125" style="83" bestFit="1" customWidth="1"/>
    <col min="15618" max="15618" width="14.28515625" style="83" customWidth="1"/>
    <col min="15619" max="15619" width="15.7109375" style="83" customWidth="1"/>
    <col min="15620" max="15620" width="15.140625" style="83" customWidth="1"/>
    <col min="15621" max="15621" width="11.5703125" style="83" customWidth="1"/>
    <col min="15622" max="15622" width="12.140625" style="83" customWidth="1"/>
    <col min="15623" max="15623" width="10.140625" style="83" bestFit="1" customWidth="1"/>
    <col min="15624" max="15872" width="9.140625" style="83"/>
    <col min="15873" max="15873" width="8.42578125" style="83" bestFit="1" customWidth="1"/>
    <col min="15874" max="15874" width="14.28515625" style="83" customWidth="1"/>
    <col min="15875" max="15875" width="15.7109375" style="83" customWidth="1"/>
    <col min="15876" max="15876" width="15.140625" style="83" customWidth="1"/>
    <col min="15877" max="15877" width="11.5703125" style="83" customWidth="1"/>
    <col min="15878" max="15878" width="12.140625" style="83" customWidth="1"/>
    <col min="15879" max="15879" width="10.140625" style="83" bestFit="1" customWidth="1"/>
    <col min="15880" max="16128" width="9.140625" style="83"/>
    <col min="16129" max="16129" width="8.42578125" style="83" bestFit="1" customWidth="1"/>
    <col min="16130" max="16130" width="14.28515625" style="83" customWidth="1"/>
    <col min="16131" max="16131" width="15.7109375" style="83" customWidth="1"/>
    <col min="16132" max="16132" width="15.140625" style="83" customWidth="1"/>
    <col min="16133" max="16133" width="11.5703125" style="83" customWidth="1"/>
    <col min="16134" max="16134" width="12.140625" style="83" customWidth="1"/>
    <col min="16135" max="16135" width="10.140625" style="83" bestFit="1" customWidth="1"/>
    <col min="16136" max="16384" width="9.140625" style="83"/>
  </cols>
  <sheetData>
    <row r="2" spans="1:20">
      <c r="A2" s="196" t="s">
        <v>57</v>
      </c>
      <c r="B2" s="179" t="s">
        <v>171</v>
      </c>
      <c r="H2" s="179" t="s">
        <v>171</v>
      </c>
    </row>
    <row r="3" spans="1:20">
      <c r="B3" s="179"/>
      <c r="H3" s="179"/>
    </row>
    <row r="4" spans="1:20" ht="51">
      <c r="B4" s="198" t="s">
        <v>79</v>
      </c>
      <c r="C4" s="199" t="s">
        <v>172</v>
      </c>
      <c r="D4" s="191" t="s">
        <v>856</v>
      </c>
    </row>
    <row r="5" spans="1:20">
      <c r="B5" s="200">
        <v>40183</v>
      </c>
      <c r="C5" s="808">
        <v>-0.27943119554078577</v>
      </c>
      <c r="D5" s="186">
        <v>148.33500000000001</v>
      </c>
    </row>
    <row r="6" spans="1:20">
      <c r="B6" s="200">
        <v>40184</v>
      </c>
      <c r="C6" s="808">
        <v>-0.65349657916366177</v>
      </c>
      <c r="D6" s="186">
        <v>148.19999999999999</v>
      </c>
      <c r="R6" s="83"/>
      <c r="S6" s="83"/>
      <c r="T6" s="83"/>
    </row>
    <row r="7" spans="1:20">
      <c r="B7" s="200">
        <v>40189</v>
      </c>
      <c r="C7" s="808">
        <v>-9.4055016415455051E-2</v>
      </c>
      <c r="D7" s="186">
        <v>148.13999999999999</v>
      </c>
      <c r="R7" s="83"/>
      <c r="S7" s="83"/>
      <c r="T7" s="83"/>
    </row>
    <row r="8" spans="1:20">
      <c r="B8" s="200">
        <v>40190</v>
      </c>
      <c r="C8" s="808">
        <v>2.4311551660869124E-3</v>
      </c>
      <c r="D8" s="186">
        <v>148.1</v>
      </c>
      <c r="R8" s="83"/>
      <c r="S8" s="83"/>
      <c r="T8" s="83"/>
    </row>
    <row r="9" spans="1:20">
      <c r="B9" s="200">
        <v>40191</v>
      </c>
      <c r="C9" s="808">
        <v>7.4031609806305826E-3</v>
      </c>
      <c r="D9" s="186">
        <v>148.07499999999999</v>
      </c>
      <c r="R9" s="83"/>
      <c r="S9" s="83"/>
      <c r="T9" s="83"/>
    </row>
    <row r="10" spans="1:20">
      <c r="B10" s="200">
        <v>40192</v>
      </c>
      <c r="C10" s="808">
        <v>9.073582829241604E-2</v>
      </c>
      <c r="D10" s="186">
        <v>148.07499999999999</v>
      </c>
      <c r="R10" s="83"/>
      <c r="S10" s="83"/>
      <c r="T10" s="83"/>
    </row>
    <row r="11" spans="1:20">
      <c r="B11" s="200">
        <v>40193</v>
      </c>
      <c r="C11" s="808">
        <v>-0.47409016644554691</v>
      </c>
      <c r="D11" s="186">
        <v>148.02500000000001</v>
      </c>
      <c r="R11" s="83"/>
      <c r="S11" s="83"/>
      <c r="T11" s="83"/>
    </row>
    <row r="12" spans="1:20">
      <c r="B12" s="200">
        <v>40197</v>
      </c>
      <c r="C12" s="808">
        <v>-0.43301908304637232</v>
      </c>
      <c r="D12" s="186">
        <v>147.95500000000001</v>
      </c>
      <c r="R12" s="83"/>
      <c r="S12" s="83"/>
      <c r="T12" s="83"/>
    </row>
    <row r="13" spans="1:20">
      <c r="B13" s="200">
        <v>40198</v>
      </c>
      <c r="C13" s="808">
        <v>-0.28177618979038932</v>
      </c>
      <c r="D13" s="186">
        <v>147.94</v>
      </c>
      <c r="R13" s="83"/>
      <c r="S13" s="83"/>
      <c r="T13" s="83"/>
    </row>
    <row r="14" spans="1:20">
      <c r="B14" s="200">
        <v>40199</v>
      </c>
      <c r="C14" s="808">
        <v>-0.14688739473365509</v>
      </c>
      <c r="D14" s="186">
        <v>147.905</v>
      </c>
      <c r="R14" s="83"/>
      <c r="S14" s="83"/>
      <c r="T14" s="83"/>
    </row>
    <row r="15" spans="1:20">
      <c r="B15" s="200">
        <v>40200</v>
      </c>
      <c r="C15" s="808">
        <v>-6.9214643873133183E-2</v>
      </c>
      <c r="D15" s="186">
        <v>147.875</v>
      </c>
      <c r="R15" s="83"/>
      <c r="S15" s="83"/>
      <c r="T15" s="83"/>
    </row>
    <row r="16" spans="1:20">
      <c r="B16" s="200">
        <v>40203</v>
      </c>
      <c r="C16" s="808">
        <v>0.11789946748931839</v>
      </c>
      <c r="D16" s="186">
        <v>147.99</v>
      </c>
      <c r="R16" s="83"/>
      <c r="S16" s="83"/>
      <c r="T16" s="83"/>
    </row>
    <row r="17" spans="2:20">
      <c r="B17" s="200">
        <v>40204</v>
      </c>
      <c r="C17" s="808">
        <v>3.7795325126607451E-2</v>
      </c>
      <c r="D17" s="186">
        <v>148.01</v>
      </c>
      <c r="R17" s="83"/>
      <c r="S17" s="83"/>
      <c r="T17" s="83"/>
    </row>
    <row r="18" spans="2:20">
      <c r="B18" s="200">
        <v>40205</v>
      </c>
      <c r="C18" s="808">
        <v>0.17670209507911749</v>
      </c>
      <c r="D18" s="186">
        <v>148.10499999999999</v>
      </c>
      <c r="R18" s="83"/>
      <c r="S18" s="83"/>
      <c r="T18" s="83"/>
    </row>
    <row r="19" spans="2:20">
      <c r="B19" s="200">
        <v>40206</v>
      </c>
      <c r="C19" s="808">
        <v>-3.9473879312100876E-2</v>
      </c>
      <c r="D19" s="186">
        <v>148.19999999999999</v>
      </c>
      <c r="H19" s="185" t="s">
        <v>185</v>
      </c>
      <c r="R19" s="83"/>
      <c r="S19" s="83"/>
      <c r="T19" s="83"/>
    </row>
    <row r="20" spans="2:20">
      <c r="B20" s="200">
        <v>40207</v>
      </c>
      <c r="C20" s="808">
        <v>-0.22093390473663141</v>
      </c>
      <c r="D20" s="186">
        <v>148.095</v>
      </c>
      <c r="R20" s="83"/>
      <c r="S20" s="83"/>
      <c r="T20" s="83"/>
    </row>
    <row r="21" spans="2:20">
      <c r="B21" s="200">
        <v>40210</v>
      </c>
      <c r="C21" s="808">
        <v>0.20010759801216008</v>
      </c>
      <c r="D21" s="186">
        <v>147.995</v>
      </c>
      <c r="H21" s="731" t="s">
        <v>10</v>
      </c>
      <c r="R21" s="83"/>
      <c r="S21" s="83"/>
      <c r="T21" s="83"/>
    </row>
    <row r="22" spans="2:20">
      <c r="B22" s="200">
        <v>40211</v>
      </c>
      <c r="C22" s="808">
        <v>-4.1138306838304772E-3</v>
      </c>
      <c r="D22" s="186">
        <v>147.97</v>
      </c>
      <c r="R22" s="83"/>
      <c r="S22" s="83"/>
      <c r="T22" s="83"/>
    </row>
    <row r="23" spans="2:20">
      <c r="B23" s="200">
        <v>40212</v>
      </c>
      <c r="C23" s="808">
        <v>2.3203180155233538E-2</v>
      </c>
      <c r="D23" s="186">
        <v>147.89500000000001</v>
      </c>
      <c r="R23" s="83"/>
      <c r="S23" s="83"/>
      <c r="T23" s="83"/>
    </row>
    <row r="24" spans="2:20">
      <c r="B24" s="200">
        <v>40213</v>
      </c>
      <c r="C24" s="808">
        <v>-0.19757839548767031</v>
      </c>
      <c r="D24" s="186">
        <v>147.84</v>
      </c>
      <c r="R24" s="83"/>
      <c r="S24" s="83"/>
      <c r="T24" s="83"/>
    </row>
    <row r="25" spans="2:20">
      <c r="B25" s="200">
        <v>40214</v>
      </c>
      <c r="C25" s="808">
        <v>9.1376460485801614E-2</v>
      </c>
      <c r="D25" s="186">
        <v>147.82499999999999</v>
      </c>
      <c r="R25" s="83"/>
      <c r="S25" s="83"/>
      <c r="T25" s="83"/>
    </row>
    <row r="26" spans="2:20">
      <c r="B26" s="200">
        <v>40217</v>
      </c>
      <c r="C26" s="808">
        <v>0.2369902904240358</v>
      </c>
      <c r="D26" s="186">
        <v>147.97499999999999</v>
      </c>
      <c r="R26" s="83"/>
      <c r="S26" s="83"/>
      <c r="T26" s="83"/>
    </row>
    <row r="27" spans="2:20">
      <c r="B27" s="200">
        <v>40218</v>
      </c>
      <c r="C27" s="808">
        <v>-0.21452176834666248</v>
      </c>
      <c r="D27" s="186">
        <v>148.15</v>
      </c>
      <c r="I27" s="627"/>
      <c r="R27" s="83"/>
      <c r="S27" s="83"/>
      <c r="T27" s="83"/>
    </row>
    <row r="28" spans="2:20">
      <c r="B28" s="200">
        <v>40219</v>
      </c>
      <c r="C28" s="808">
        <v>0.10603785728493383</v>
      </c>
      <c r="D28" s="186">
        <v>148.21</v>
      </c>
      <c r="R28" s="83"/>
      <c r="S28" s="83"/>
      <c r="T28" s="83"/>
    </row>
    <row r="29" spans="2:20">
      <c r="B29" s="200">
        <v>40220</v>
      </c>
      <c r="C29" s="808">
        <v>-0.26486354941246915</v>
      </c>
      <c r="D29" s="186">
        <v>147.94999999999999</v>
      </c>
      <c r="R29" s="83"/>
      <c r="S29" s="83"/>
      <c r="T29" s="83"/>
    </row>
    <row r="30" spans="2:20">
      <c r="B30" s="200">
        <v>40221</v>
      </c>
      <c r="C30" s="808">
        <v>3.2456261987433288E-4</v>
      </c>
      <c r="D30" s="186">
        <v>147.9</v>
      </c>
      <c r="R30" s="83"/>
      <c r="S30" s="83"/>
      <c r="T30" s="83"/>
    </row>
    <row r="31" spans="2:20">
      <c r="B31" s="200">
        <v>40225</v>
      </c>
      <c r="C31" s="808">
        <v>4.4529191633955884E-2</v>
      </c>
      <c r="D31" s="186">
        <v>148.155</v>
      </c>
      <c r="R31" s="83"/>
      <c r="S31" s="83"/>
      <c r="T31" s="83"/>
    </row>
    <row r="32" spans="2:20">
      <c r="B32" s="200">
        <v>40226</v>
      </c>
      <c r="C32" s="808">
        <v>-0.25617985926955777</v>
      </c>
      <c r="D32" s="186">
        <v>147.83500000000001</v>
      </c>
      <c r="R32" s="83"/>
      <c r="S32" s="83"/>
      <c r="T32" s="83"/>
    </row>
    <row r="33" spans="2:20">
      <c r="B33" s="200">
        <v>40227</v>
      </c>
      <c r="C33" s="808">
        <v>-0.19524434277125607</v>
      </c>
      <c r="D33" s="186">
        <v>147.76499999999999</v>
      </c>
      <c r="R33" s="83"/>
      <c r="S33" s="83"/>
      <c r="T33" s="83"/>
    </row>
    <row r="34" spans="2:20">
      <c r="B34" s="200">
        <v>40228</v>
      </c>
      <c r="C34" s="808">
        <v>0.17935651880470158</v>
      </c>
      <c r="D34" s="186">
        <v>147.76</v>
      </c>
      <c r="R34" s="83"/>
      <c r="S34" s="83"/>
      <c r="T34" s="83"/>
    </row>
    <row r="35" spans="2:20">
      <c r="B35" s="200">
        <v>40231</v>
      </c>
      <c r="C35" s="808">
        <v>-0.23609392722914815</v>
      </c>
      <c r="D35" s="186">
        <v>147.65</v>
      </c>
      <c r="R35" s="83"/>
      <c r="S35" s="83"/>
      <c r="T35" s="83"/>
    </row>
    <row r="36" spans="2:20">
      <c r="B36" s="200">
        <v>40232</v>
      </c>
      <c r="C36" s="808">
        <v>-0.52573811263183068</v>
      </c>
      <c r="D36" s="186">
        <v>147.47</v>
      </c>
      <c r="R36" s="83"/>
      <c r="S36" s="83"/>
      <c r="T36" s="83"/>
    </row>
    <row r="37" spans="2:20">
      <c r="B37" s="200">
        <v>40233</v>
      </c>
      <c r="C37" s="808">
        <v>-0.7618630028910981</v>
      </c>
      <c r="D37" s="186">
        <v>147.32</v>
      </c>
      <c r="R37" s="83"/>
      <c r="S37" s="83"/>
      <c r="T37" s="83"/>
    </row>
    <row r="38" spans="2:20">
      <c r="B38" s="200">
        <v>40234</v>
      </c>
      <c r="C38" s="808">
        <v>-4.6320611487346827E-2</v>
      </c>
      <c r="D38" s="186">
        <v>147.34</v>
      </c>
      <c r="R38" s="83"/>
      <c r="S38" s="83"/>
      <c r="T38" s="83"/>
    </row>
    <row r="39" spans="2:20">
      <c r="B39" s="200">
        <v>40235</v>
      </c>
      <c r="C39" s="808">
        <v>2.7162367261012593E-3</v>
      </c>
      <c r="D39" s="186">
        <v>147.32</v>
      </c>
      <c r="R39" s="83"/>
      <c r="S39" s="83"/>
      <c r="T39" s="83"/>
    </row>
    <row r="40" spans="2:20">
      <c r="B40" s="200">
        <v>40238</v>
      </c>
      <c r="C40" s="808">
        <v>-8.1079999909408659E-2</v>
      </c>
      <c r="D40" s="186">
        <v>147.22</v>
      </c>
      <c r="R40" s="83"/>
      <c r="S40" s="83"/>
      <c r="T40" s="83"/>
    </row>
    <row r="41" spans="2:20">
      <c r="B41" s="200">
        <v>40239</v>
      </c>
      <c r="C41" s="808">
        <v>0.19560278288140207</v>
      </c>
      <c r="D41" s="186">
        <v>147.36500000000001</v>
      </c>
      <c r="R41" s="83"/>
      <c r="S41" s="83"/>
      <c r="T41" s="83"/>
    </row>
    <row r="42" spans="2:20">
      <c r="B42" s="200">
        <v>40240</v>
      </c>
      <c r="C42" s="808">
        <v>-1.6492541494308038E-2</v>
      </c>
      <c r="D42" s="186">
        <v>147.41499999999999</v>
      </c>
      <c r="R42" s="83"/>
      <c r="S42" s="83"/>
      <c r="T42" s="83"/>
    </row>
    <row r="43" spans="2:20">
      <c r="B43" s="200">
        <v>40241</v>
      </c>
      <c r="C43" s="808">
        <v>0.15019696659093812</v>
      </c>
      <c r="D43" s="186">
        <v>147.28</v>
      </c>
      <c r="R43" s="83"/>
      <c r="S43" s="83"/>
      <c r="T43" s="83"/>
    </row>
    <row r="44" spans="2:20">
      <c r="B44" s="200">
        <v>40242</v>
      </c>
      <c r="C44" s="808">
        <v>3.8117353777287082E-2</v>
      </c>
      <c r="D44" s="186">
        <v>147.22499999999999</v>
      </c>
      <c r="R44" s="83"/>
      <c r="S44" s="83"/>
      <c r="T44" s="83"/>
    </row>
    <row r="45" spans="2:20">
      <c r="B45" s="200">
        <v>40246</v>
      </c>
      <c r="C45" s="808">
        <v>-3.1080041569482214E-2</v>
      </c>
      <c r="D45" s="186">
        <v>147.23500000000001</v>
      </c>
      <c r="R45" s="83"/>
      <c r="S45" s="83"/>
      <c r="T45" s="83"/>
    </row>
    <row r="46" spans="2:20">
      <c r="B46" s="200">
        <v>40247</v>
      </c>
      <c r="C46" s="808">
        <v>7.4376407060999003E-2</v>
      </c>
      <c r="D46" s="186">
        <v>147.285</v>
      </c>
      <c r="R46" s="83"/>
      <c r="S46" s="83"/>
      <c r="T46" s="83"/>
    </row>
    <row r="47" spans="2:20">
      <c r="B47" s="200">
        <v>40248</v>
      </c>
      <c r="C47" s="808">
        <v>0.12427636641464297</v>
      </c>
      <c r="D47" s="186">
        <v>147.14500000000001</v>
      </c>
      <c r="R47" s="83"/>
      <c r="S47" s="83"/>
      <c r="T47" s="83"/>
    </row>
    <row r="48" spans="2:20">
      <c r="B48" s="200">
        <v>40249</v>
      </c>
      <c r="C48" s="808">
        <v>0.10699320982017853</v>
      </c>
      <c r="D48" s="186">
        <v>147.11000000000001</v>
      </c>
      <c r="R48" s="83"/>
      <c r="S48" s="83"/>
      <c r="T48" s="83"/>
    </row>
    <row r="49" spans="2:20">
      <c r="B49" s="200">
        <v>40252</v>
      </c>
      <c r="C49" s="808">
        <v>0.13576688324817515</v>
      </c>
      <c r="D49" s="186">
        <v>147.1</v>
      </c>
      <c r="R49" s="83"/>
      <c r="S49" s="83"/>
      <c r="T49" s="83"/>
    </row>
    <row r="50" spans="2:20">
      <c r="B50" s="200">
        <v>40253</v>
      </c>
      <c r="C50" s="808">
        <v>0.3028690103701302</v>
      </c>
      <c r="D50" s="186">
        <v>147.05000000000001</v>
      </c>
      <c r="R50" s="83"/>
      <c r="S50" s="83"/>
      <c r="T50" s="83"/>
    </row>
    <row r="51" spans="2:20">
      <c r="B51" s="200">
        <v>40254</v>
      </c>
      <c r="C51" s="808">
        <v>8.2907003239525365E-2</v>
      </c>
      <c r="D51" s="186">
        <v>147.01</v>
      </c>
      <c r="R51" s="83"/>
      <c r="S51" s="83"/>
      <c r="T51" s="83"/>
    </row>
    <row r="52" spans="2:20">
      <c r="B52" s="200">
        <v>40255</v>
      </c>
      <c r="C52" s="808">
        <v>0.20669348602770915</v>
      </c>
      <c r="D52" s="186">
        <v>147.04499999999999</v>
      </c>
      <c r="R52" s="83"/>
      <c r="S52" s="83"/>
      <c r="T52" s="83"/>
    </row>
    <row r="53" spans="2:20">
      <c r="B53" s="200">
        <v>40256</v>
      </c>
      <c r="C53" s="808">
        <v>0.10462669597272974</v>
      </c>
      <c r="D53" s="186">
        <v>146.94999999999999</v>
      </c>
      <c r="R53" s="83"/>
      <c r="S53" s="83"/>
      <c r="T53" s="83"/>
    </row>
    <row r="54" spans="2:20">
      <c r="B54" s="200">
        <v>40262</v>
      </c>
      <c r="C54" s="808">
        <v>-0.24467804273780946</v>
      </c>
      <c r="D54" s="186">
        <v>146.89500000000001</v>
      </c>
      <c r="R54" s="83"/>
      <c r="S54" s="83"/>
      <c r="T54" s="83"/>
    </row>
    <row r="55" spans="2:20">
      <c r="B55" s="200">
        <v>40263</v>
      </c>
      <c r="C55" s="808">
        <v>-7.3781355629884984E-2</v>
      </c>
      <c r="D55" s="186">
        <v>146.89500000000001</v>
      </c>
      <c r="R55" s="83"/>
      <c r="S55" s="83"/>
      <c r="T55" s="83"/>
    </row>
    <row r="56" spans="2:20">
      <c r="B56" s="200">
        <v>40266</v>
      </c>
      <c r="C56" s="808">
        <v>0.14310870251698452</v>
      </c>
      <c r="D56" s="186">
        <v>146.97999999999999</v>
      </c>
      <c r="R56" s="83"/>
      <c r="S56" s="83"/>
      <c r="T56" s="83"/>
    </row>
    <row r="57" spans="2:20">
      <c r="B57" s="200">
        <v>40267</v>
      </c>
      <c r="C57" s="808">
        <v>-0.10554281623990397</v>
      </c>
      <c r="D57" s="186">
        <v>147.08500000000001</v>
      </c>
      <c r="R57" s="83"/>
      <c r="S57" s="83"/>
      <c r="T57" s="83"/>
    </row>
    <row r="58" spans="2:20">
      <c r="B58" s="200">
        <v>40268</v>
      </c>
      <c r="C58" s="808">
        <v>0.16494473946521432</v>
      </c>
      <c r="D58" s="186">
        <v>146.97</v>
      </c>
      <c r="R58" s="83"/>
      <c r="S58" s="83"/>
      <c r="T58" s="83"/>
    </row>
    <row r="59" spans="2:20">
      <c r="B59" s="200">
        <v>40269</v>
      </c>
      <c r="C59" s="808">
        <v>-0.14585708810839199</v>
      </c>
      <c r="D59" s="186">
        <v>147.065</v>
      </c>
      <c r="R59" s="83"/>
      <c r="S59" s="83"/>
      <c r="T59" s="83"/>
    </row>
    <row r="60" spans="2:20">
      <c r="B60" s="200">
        <v>40270</v>
      </c>
      <c r="C60" s="808">
        <v>-2.7560377006463938E-2</v>
      </c>
      <c r="D60" s="186">
        <v>146.97999999999999</v>
      </c>
      <c r="R60" s="83"/>
      <c r="S60" s="83"/>
      <c r="T60" s="83"/>
    </row>
    <row r="61" spans="2:20">
      <c r="B61" s="200">
        <v>40273</v>
      </c>
      <c r="C61" s="808">
        <v>5.8696876212798496E-2</v>
      </c>
      <c r="D61" s="186">
        <v>146.88</v>
      </c>
      <c r="R61" s="83"/>
      <c r="S61" s="83"/>
      <c r="T61" s="83"/>
    </row>
    <row r="62" spans="2:20">
      <c r="B62" s="200">
        <v>40274</v>
      </c>
      <c r="C62" s="808">
        <v>1.9757175045097469E-2</v>
      </c>
      <c r="D62" s="186">
        <v>146.905</v>
      </c>
      <c r="R62" s="83"/>
      <c r="S62" s="83"/>
      <c r="T62" s="83"/>
    </row>
    <row r="63" spans="2:20">
      <c r="B63" s="200">
        <v>40275</v>
      </c>
      <c r="C63" s="808">
        <v>3.598508104820114E-2</v>
      </c>
      <c r="D63" s="186">
        <v>146.9</v>
      </c>
      <c r="R63" s="83"/>
      <c r="S63" s="83"/>
      <c r="T63" s="83"/>
    </row>
    <row r="64" spans="2:20">
      <c r="B64" s="200">
        <v>40276</v>
      </c>
      <c r="C64" s="808">
        <v>0.20400675395023635</v>
      </c>
      <c r="D64" s="186">
        <v>146.84</v>
      </c>
      <c r="R64" s="83"/>
      <c r="S64" s="83"/>
      <c r="T64" s="83"/>
    </row>
    <row r="65" spans="2:20">
      <c r="B65" s="200">
        <v>40277</v>
      </c>
      <c r="C65" s="808">
        <v>0.36802076020219499</v>
      </c>
      <c r="D65" s="186">
        <v>146.785</v>
      </c>
      <c r="R65" s="83"/>
      <c r="S65" s="83"/>
      <c r="T65" s="83"/>
    </row>
    <row r="66" spans="2:20">
      <c r="B66" s="200">
        <v>40280</v>
      </c>
      <c r="C66" s="808">
        <v>5.3967533523281472E-2</v>
      </c>
      <c r="D66" s="186">
        <v>146.755</v>
      </c>
      <c r="R66" s="83"/>
      <c r="S66" s="83"/>
      <c r="T66" s="83"/>
    </row>
    <row r="67" spans="2:20">
      <c r="B67" s="200">
        <v>40281</v>
      </c>
      <c r="C67" s="808">
        <v>0.50207319698758368</v>
      </c>
      <c r="D67" s="186">
        <v>146.68</v>
      </c>
      <c r="R67" s="83"/>
      <c r="S67" s="83"/>
      <c r="T67" s="83"/>
    </row>
    <row r="68" spans="2:20">
      <c r="B68" s="200">
        <v>40282</v>
      </c>
      <c r="C68" s="808">
        <v>0.87079080293812583</v>
      </c>
      <c r="D68" s="186">
        <v>146.63499999999999</v>
      </c>
      <c r="R68" s="83"/>
      <c r="S68" s="83"/>
      <c r="T68" s="83"/>
    </row>
    <row r="69" spans="2:20">
      <c r="B69" s="200">
        <v>40283</v>
      </c>
      <c r="C69" s="808">
        <v>0.46885096424712913</v>
      </c>
      <c r="D69" s="186">
        <v>146.57499999999999</v>
      </c>
      <c r="R69" s="83"/>
      <c r="S69" s="83"/>
      <c r="T69" s="83"/>
    </row>
    <row r="70" spans="2:20">
      <c r="B70" s="200">
        <v>40284</v>
      </c>
      <c r="C70" s="808">
        <v>-0.21440867561786497</v>
      </c>
      <c r="D70" s="186">
        <v>146.49</v>
      </c>
      <c r="R70" s="83"/>
      <c r="S70" s="83"/>
      <c r="T70" s="83"/>
    </row>
    <row r="71" spans="2:20">
      <c r="B71" s="200">
        <v>40287</v>
      </c>
      <c r="C71" s="808">
        <v>0.74410477817462062</v>
      </c>
      <c r="D71" s="186">
        <v>146.625</v>
      </c>
      <c r="R71" s="83"/>
      <c r="S71" s="83"/>
      <c r="T71" s="83"/>
    </row>
    <row r="72" spans="2:20">
      <c r="B72" s="200">
        <v>40288</v>
      </c>
      <c r="C72" s="808">
        <v>-0.23384387253247746</v>
      </c>
      <c r="D72" s="186">
        <v>146.63499999999999</v>
      </c>
      <c r="R72" s="83"/>
      <c r="S72" s="83"/>
      <c r="T72" s="83"/>
    </row>
    <row r="73" spans="2:20">
      <c r="B73" s="200">
        <v>40289</v>
      </c>
      <c r="C73" s="808">
        <v>-0.20547661097655162</v>
      </c>
      <c r="D73" s="186">
        <v>146.46</v>
      </c>
      <c r="R73" s="83"/>
      <c r="S73" s="83"/>
      <c r="T73" s="83"/>
    </row>
    <row r="74" spans="2:20">
      <c r="B74" s="200">
        <v>40290</v>
      </c>
      <c r="C74" s="808">
        <v>9.6129520955697739E-2</v>
      </c>
      <c r="D74" s="186">
        <v>146.61000000000001</v>
      </c>
      <c r="R74" s="83"/>
      <c r="S74" s="83"/>
      <c r="T74" s="83"/>
    </row>
    <row r="75" spans="2:20">
      <c r="B75" s="200">
        <v>40291</v>
      </c>
      <c r="C75" s="808">
        <v>-7.2291497436143007E-2</v>
      </c>
      <c r="D75" s="186">
        <v>146.495</v>
      </c>
      <c r="R75" s="83"/>
      <c r="S75" s="83"/>
      <c r="T75" s="83"/>
    </row>
    <row r="76" spans="2:20">
      <c r="B76" s="200">
        <v>40294</v>
      </c>
      <c r="C76" s="808">
        <v>6.4254466087618811E-2</v>
      </c>
      <c r="D76" s="186">
        <v>146.52000000000001</v>
      </c>
      <c r="R76" s="83"/>
      <c r="S76" s="83"/>
      <c r="T76" s="83"/>
    </row>
    <row r="77" spans="2:20">
      <c r="B77" s="200">
        <v>40295</v>
      </c>
      <c r="C77" s="808">
        <v>-4.3785195403038504E-2</v>
      </c>
      <c r="D77" s="186">
        <v>146.405</v>
      </c>
      <c r="R77" s="83"/>
      <c r="S77" s="83"/>
      <c r="T77" s="83"/>
    </row>
    <row r="78" spans="2:20">
      <c r="B78" s="200">
        <v>40296</v>
      </c>
      <c r="C78" s="808">
        <v>0.22067021891483446</v>
      </c>
      <c r="D78" s="186">
        <v>146.62</v>
      </c>
      <c r="R78" s="83"/>
      <c r="S78" s="83"/>
      <c r="T78" s="83"/>
    </row>
    <row r="79" spans="2:20">
      <c r="B79" s="200">
        <v>40297</v>
      </c>
      <c r="C79" s="808">
        <v>4.4807086413756213E-2</v>
      </c>
      <c r="D79" s="186">
        <v>146.73500000000001</v>
      </c>
      <c r="R79" s="83"/>
      <c r="S79" s="83"/>
      <c r="T79" s="83"/>
    </row>
    <row r="80" spans="2:20">
      <c r="B80" s="200">
        <v>40298</v>
      </c>
      <c r="C80" s="808">
        <v>-0.15268257032439742</v>
      </c>
      <c r="D80" s="186">
        <v>146.435</v>
      </c>
      <c r="R80" s="83"/>
      <c r="S80" s="83"/>
      <c r="T80" s="83"/>
    </row>
    <row r="81" spans="2:20">
      <c r="B81" s="200">
        <v>40302</v>
      </c>
      <c r="C81" s="808">
        <v>0.29234521965521126</v>
      </c>
      <c r="D81" s="186">
        <v>146.52500000000001</v>
      </c>
      <c r="R81" s="83"/>
      <c r="S81" s="83"/>
      <c r="T81" s="83"/>
    </row>
    <row r="82" spans="2:20">
      <c r="B82" s="200">
        <v>40303</v>
      </c>
      <c r="C82" s="808">
        <v>-3.7519572074653576E-2</v>
      </c>
      <c r="D82" s="186">
        <v>146.73500000000001</v>
      </c>
      <c r="R82" s="83"/>
      <c r="S82" s="83"/>
      <c r="T82" s="83"/>
    </row>
    <row r="83" spans="2:20">
      <c r="B83" s="200">
        <v>40304</v>
      </c>
      <c r="C83" s="808">
        <v>-0.37027127485178551</v>
      </c>
      <c r="D83" s="186">
        <v>146.9</v>
      </c>
      <c r="R83" s="83"/>
      <c r="S83" s="83"/>
      <c r="T83" s="83"/>
    </row>
    <row r="84" spans="2:20">
      <c r="B84" s="200">
        <v>40305</v>
      </c>
      <c r="C84" s="808">
        <v>-0.51633419618983922</v>
      </c>
      <c r="D84" s="186">
        <v>147.065</v>
      </c>
      <c r="R84" s="83"/>
      <c r="S84" s="83"/>
      <c r="T84" s="83"/>
    </row>
    <row r="85" spans="2:20">
      <c r="B85" s="200">
        <v>40309</v>
      </c>
      <c r="C85" s="808">
        <v>-0.1203078204599449</v>
      </c>
      <c r="D85" s="186">
        <v>147.16999999999999</v>
      </c>
      <c r="R85" s="83"/>
      <c r="S85" s="83"/>
      <c r="T85" s="83"/>
    </row>
    <row r="86" spans="2:20">
      <c r="B86" s="200">
        <v>40310</v>
      </c>
      <c r="C86" s="808">
        <v>-0.52895457058994377</v>
      </c>
      <c r="D86" s="186">
        <v>147.17500000000001</v>
      </c>
      <c r="R86" s="83"/>
      <c r="S86" s="83"/>
      <c r="T86" s="83"/>
    </row>
    <row r="87" spans="2:20">
      <c r="B87" s="200">
        <v>40311</v>
      </c>
      <c r="C87" s="808">
        <v>-0.14833003160835873</v>
      </c>
      <c r="D87" s="186">
        <v>146.54</v>
      </c>
      <c r="R87" s="83"/>
      <c r="S87" s="83"/>
      <c r="T87" s="83"/>
    </row>
    <row r="88" spans="2:20">
      <c r="B88" s="200">
        <v>40312</v>
      </c>
      <c r="C88" s="808">
        <v>-0.16077776603560429</v>
      </c>
      <c r="D88" s="186">
        <v>146.47499999999999</v>
      </c>
      <c r="R88" s="83"/>
      <c r="S88" s="83"/>
      <c r="T88" s="83"/>
    </row>
    <row r="89" spans="2:20">
      <c r="B89" s="200">
        <v>40315</v>
      </c>
      <c r="C89" s="808">
        <v>-1.3698438720527305E-2</v>
      </c>
      <c r="D89" s="186">
        <v>146.72999999999999</v>
      </c>
      <c r="R89" s="83"/>
      <c r="S89" s="83"/>
      <c r="T89" s="83"/>
    </row>
    <row r="90" spans="2:20">
      <c r="B90" s="200">
        <v>40316</v>
      </c>
      <c r="C90" s="808">
        <v>-0.22767675557491368</v>
      </c>
      <c r="D90" s="186">
        <v>146.69499999999999</v>
      </c>
      <c r="R90" s="83"/>
      <c r="S90" s="83"/>
      <c r="T90" s="83"/>
    </row>
    <row r="91" spans="2:20">
      <c r="B91" s="200">
        <v>40317</v>
      </c>
      <c r="C91" s="808">
        <v>-3.1210636663542388E-2</v>
      </c>
      <c r="D91" s="186">
        <v>146.56</v>
      </c>
      <c r="R91" s="83"/>
      <c r="S91" s="83"/>
      <c r="T91" s="83"/>
    </row>
    <row r="92" spans="2:20">
      <c r="B92" s="200">
        <v>40318</v>
      </c>
      <c r="C92" s="808">
        <v>-0.14412772366400761</v>
      </c>
      <c r="D92" s="186">
        <v>146.54</v>
      </c>
      <c r="R92" s="83"/>
      <c r="S92" s="83"/>
      <c r="T92" s="83"/>
    </row>
    <row r="93" spans="2:20">
      <c r="B93" s="200">
        <v>40319</v>
      </c>
      <c r="C93" s="808">
        <v>-0.40049179013195918</v>
      </c>
      <c r="D93" s="186">
        <v>146.935</v>
      </c>
      <c r="R93" s="83"/>
      <c r="S93" s="83"/>
      <c r="T93" s="83"/>
    </row>
    <row r="94" spans="2:20">
      <c r="B94" s="200">
        <v>40322</v>
      </c>
      <c r="C94" s="808">
        <v>-0.68164429182586495</v>
      </c>
      <c r="D94" s="186">
        <v>146.45500000000001</v>
      </c>
      <c r="R94" s="83"/>
      <c r="S94" s="83"/>
      <c r="T94" s="83"/>
    </row>
    <row r="95" spans="2:20">
      <c r="B95" s="200">
        <v>40323</v>
      </c>
      <c r="C95" s="808">
        <v>-8.1504321339205821E-3</v>
      </c>
      <c r="D95" s="186">
        <v>146.655</v>
      </c>
      <c r="R95" s="83"/>
      <c r="S95" s="83"/>
      <c r="T95" s="83"/>
    </row>
    <row r="96" spans="2:20">
      <c r="B96" s="200">
        <v>40324</v>
      </c>
      <c r="C96" s="808">
        <v>-7.1650665796402252E-2</v>
      </c>
      <c r="D96" s="186">
        <v>146.83500000000001</v>
      </c>
      <c r="R96" s="83"/>
      <c r="S96" s="83"/>
      <c r="T96" s="83"/>
    </row>
    <row r="97" spans="2:20">
      <c r="B97" s="200">
        <v>40325</v>
      </c>
      <c r="C97" s="808">
        <v>0.25629820790080932</v>
      </c>
      <c r="D97" s="186">
        <v>146.625</v>
      </c>
      <c r="R97" s="83"/>
      <c r="S97" s="83"/>
      <c r="T97" s="83"/>
    </row>
    <row r="98" spans="2:20">
      <c r="B98" s="200">
        <v>40326</v>
      </c>
      <c r="C98" s="808">
        <v>1.3567021510989458E-2</v>
      </c>
      <c r="D98" s="186">
        <v>146.505</v>
      </c>
      <c r="R98" s="83"/>
      <c r="S98" s="83"/>
      <c r="T98" s="83"/>
    </row>
    <row r="99" spans="2:20">
      <c r="B99" s="200">
        <v>40330</v>
      </c>
      <c r="C99" s="808">
        <v>3.4785769754403173E-2</v>
      </c>
      <c r="D99" s="186">
        <v>146.88999999999999</v>
      </c>
      <c r="R99" s="83"/>
      <c r="S99" s="83"/>
      <c r="T99" s="83"/>
    </row>
    <row r="100" spans="2:20">
      <c r="B100" s="200">
        <v>40331</v>
      </c>
      <c r="C100" s="808">
        <v>0.39318072206459775</v>
      </c>
      <c r="D100" s="186">
        <v>146.83500000000001</v>
      </c>
      <c r="R100" s="83"/>
      <c r="S100" s="83"/>
      <c r="T100" s="83"/>
    </row>
    <row r="101" spans="2:20">
      <c r="B101" s="200">
        <v>40332</v>
      </c>
      <c r="C101" s="808">
        <v>4.6556073738025616E-2</v>
      </c>
      <c r="D101" s="186">
        <v>146.64500000000001</v>
      </c>
      <c r="R101" s="83"/>
      <c r="S101" s="83"/>
      <c r="T101" s="83"/>
    </row>
    <row r="102" spans="2:20">
      <c r="B102" s="200">
        <v>40333</v>
      </c>
      <c r="C102" s="808">
        <v>0.2312064089542584</v>
      </c>
      <c r="D102" s="186">
        <v>146.77000000000001</v>
      </c>
      <c r="R102" s="83"/>
      <c r="S102" s="83"/>
      <c r="T102" s="83"/>
    </row>
    <row r="103" spans="2:20">
      <c r="B103" s="200">
        <v>40336</v>
      </c>
      <c r="C103" s="808">
        <v>-0.20773712906885375</v>
      </c>
      <c r="D103" s="186">
        <v>147.08000000000001</v>
      </c>
      <c r="R103" s="83"/>
      <c r="S103" s="83"/>
      <c r="T103" s="83"/>
    </row>
    <row r="104" spans="2:20">
      <c r="B104" s="200">
        <v>40337</v>
      </c>
      <c r="C104" s="808">
        <v>4.201213353346863E-2</v>
      </c>
      <c r="D104" s="186">
        <v>147.19</v>
      </c>
      <c r="R104" s="83"/>
      <c r="S104" s="83"/>
      <c r="T104" s="83"/>
    </row>
    <row r="105" spans="2:20">
      <c r="B105" s="200">
        <v>40338</v>
      </c>
      <c r="C105" s="808">
        <v>-0.39447079043676636</v>
      </c>
      <c r="D105" s="186">
        <v>147.23500000000001</v>
      </c>
      <c r="R105" s="83"/>
      <c r="S105" s="83"/>
      <c r="T105" s="83"/>
    </row>
    <row r="106" spans="2:20">
      <c r="B106" s="200">
        <v>40339</v>
      </c>
      <c r="C106" s="808">
        <v>0.12987070818515994</v>
      </c>
      <c r="D106" s="186">
        <v>146.95500000000001</v>
      </c>
      <c r="R106" s="83"/>
      <c r="S106" s="83"/>
      <c r="T106" s="83"/>
    </row>
    <row r="107" spans="2:20">
      <c r="B107" s="200">
        <v>40340</v>
      </c>
      <c r="C107" s="808">
        <v>-0.27323071352770129</v>
      </c>
      <c r="D107" s="186">
        <v>147.04</v>
      </c>
      <c r="R107" s="83"/>
      <c r="S107" s="83"/>
      <c r="T107" s="83"/>
    </row>
    <row r="108" spans="2:20">
      <c r="B108" s="200">
        <v>40343</v>
      </c>
      <c r="C108" s="808">
        <v>-0.2236609976355593</v>
      </c>
      <c r="D108" s="186">
        <v>147.08500000000001</v>
      </c>
      <c r="R108" s="83"/>
      <c r="S108" s="83"/>
      <c r="T108" s="83"/>
    </row>
    <row r="109" spans="2:20">
      <c r="B109" s="200">
        <v>40344</v>
      </c>
      <c r="C109" s="808">
        <v>1.5871779824536719E-2</v>
      </c>
      <c r="D109" s="186">
        <v>147.26</v>
      </c>
      <c r="R109" s="83"/>
      <c r="S109" s="83"/>
      <c r="T109" s="83"/>
    </row>
    <row r="110" spans="2:20">
      <c r="B110" s="200">
        <v>40345</v>
      </c>
      <c r="C110" s="808">
        <v>-0.12189367953004325</v>
      </c>
      <c r="D110" s="186">
        <v>147.08500000000001</v>
      </c>
      <c r="R110" s="83"/>
      <c r="S110" s="83"/>
      <c r="T110" s="83"/>
    </row>
    <row r="111" spans="2:20">
      <c r="B111" s="200">
        <v>40346</v>
      </c>
      <c r="C111" s="808">
        <v>-0.48020796131092625</v>
      </c>
      <c r="D111" s="186">
        <v>147.06</v>
      </c>
      <c r="R111" s="83"/>
      <c r="S111" s="83"/>
      <c r="T111" s="83"/>
    </row>
    <row r="112" spans="2:20">
      <c r="B112" s="200">
        <v>40347</v>
      </c>
      <c r="C112" s="808">
        <v>4.6508940876577268E-2</v>
      </c>
      <c r="D112" s="186">
        <v>147</v>
      </c>
      <c r="R112" s="83"/>
      <c r="S112" s="83"/>
      <c r="T112" s="83"/>
    </row>
    <row r="113" spans="2:20">
      <c r="B113" s="200">
        <v>40350</v>
      </c>
      <c r="C113" s="808">
        <v>5.6199814904528633E-2</v>
      </c>
      <c r="D113" s="186">
        <v>146.94499999999999</v>
      </c>
      <c r="R113" s="83"/>
      <c r="S113" s="83"/>
      <c r="T113" s="83"/>
    </row>
    <row r="114" spans="2:20">
      <c r="B114" s="200">
        <v>40351</v>
      </c>
      <c r="C114" s="808">
        <v>-0.10288847065708807</v>
      </c>
      <c r="D114" s="186">
        <v>146.99</v>
      </c>
      <c r="R114" s="83"/>
      <c r="S114" s="83"/>
      <c r="T114" s="83"/>
    </row>
    <row r="115" spans="2:20">
      <c r="B115" s="200">
        <v>40352</v>
      </c>
      <c r="C115" s="808">
        <v>1.1463901441992324</v>
      </c>
      <c r="D115" s="186">
        <v>147.13499999999999</v>
      </c>
      <c r="R115" s="83"/>
      <c r="S115" s="83"/>
      <c r="T115" s="83"/>
    </row>
    <row r="116" spans="2:20">
      <c r="B116" s="200">
        <v>40353</v>
      </c>
      <c r="C116" s="808">
        <v>0.3137938109515902</v>
      </c>
      <c r="D116" s="186">
        <v>147.19999999999999</v>
      </c>
      <c r="R116" s="83"/>
      <c r="S116" s="83"/>
      <c r="T116" s="83"/>
    </row>
    <row r="117" spans="2:20">
      <c r="B117" s="200">
        <v>40354</v>
      </c>
      <c r="C117" s="808">
        <v>-0.13439420643967945</v>
      </c>
      <c r="D117" s="186">
        <v>147.32499999999999</v>
      </c>
      <c r="R117" s="83"/>
      <c r="S117" s="83"/>
      <c r="T117" s="83"/>
    </row>
    <row r="118" spans="2:20">
      <c r="B118" s="200">
        <v>40357</v>
      </c>
      <c r="C118" s="808">
        <v>-0.21853810917718314</v>
      </c>
      <c r="D118" s="186">
        <v>147.41999999999999</v>
      </c>
      <c r="R118" s="83"/>
      <c r="S118" s="83"/>
      <c r="T118" s="83"/>
    </row>
    <row r="119" spans="2:20">
      <c r="B119" s="200">
        <v>40358</v>
      </c>
      <c r="C119" s="808">
        <v>0.35528572526229707</v>
      </c>
      <c r="D119" s="186">
        <v>147.47499999999999</v>
      </c>
      <c r="R119" s="83"/>
      <c r="S119" s="83"/>
      <c r="T119" s="83"/>
    </row>
    <row r="120" spans="2:20">
      <c r="B120" s="200">
        <v>40359</v>
      </c>
      <c r="C120" s="808">
        <v>-0.10367255795659189</v>
      </c>
      <c r="D120" s="186">
        <v>147.535</v>
      </c>
      <c r="R120" s="83"/>
      <c r="S120" s="83"/>
      <c r="T120" s="83"/>
    </row>
    <row r="121" spans="2:20">
      <c r="B121" s="200">
        <v>40360</v>
      </c>
      <c r="C121" s="808">
        <v>1.3808494920637834E-2</v>
      </c>
      <c r="D121" s="186">
        <v>147.47499999999999</v>
      </c>
      <c r="R121" s="83"/>
      <c r="S121" s="83"/>
      <c r="T121" s="83"/>
    </row>
    <row r="122" spans="2:20">
      <c r="B122" s="200">
        <v>40361</v>
      </c>
      <c r="C122" s="808">
        <v>-0.2892572173603693</v>
      </c>
      <c r="D122" s="186">
        <v>147.46</v>
      </c>
      <c r="R122" s="83"/>
      <c r="S122" s="83"/>
      <c r="T122" s="83"/>
    </row>
    <row r="123" spans="2:20">
      <c r="B123" s="200">
        <v>40366</v>
      </c>
      <c r="C123" s="808">
        <v>-0.40126978138023323</v>
      </c>
      <c r="D123" s="186">
        <v>147.35499999999999</v>
      </c>
      <c r="R123" s="83"/>
      <c r="S123" s="83"/>
      <c r="T123" s="83"/>
    </row>
    <row r="124" spans="2:20">
      <c r="B124" s="200">
        <v>40367</v>
      </c>
      <c r="C124" s="808">
        <v>-8.2110567760537975E-2</v>
      </c>
      <c r="D124" s="186">
        <v>147.505</v>
      </c>
      <c r="R124" s="83"/>
      <c r="S124" s="83"/>
      <c r="T124" s="83"/>
    </row>
    <row r="125" spans="2:20">
      <c r="B125" s="200">
        <v>40368</v>
      </c>
      <c r="C125" s="808">
        <v>-0.35688771801972169</v>
      </c>
      <c r="D125" s="186">
        <v>147.535</v>
      </c>
      <c r="R125" s="83"/>
      <c r="S125" s="83"/>
      <c r="T125" s="83"/>
    </row>
    <row r="126" spans="2:20">
      <c r="B126" s="200">
        <v>40371</v>
      </c>
      <c r="C126" s="808">
        <v>0.53104423099865417</v>
      </c>
      <c r="D126" s="186">
        <v>147.61500000000001</v>
      </c>
      <c r="R126" s="83"/>
      <c r="S126" s="83"/>
      <c r="T126" s="83"/>
    </row>
    <row r="127" spans="2:20">
      <c r="B127" s="200">
        <v>40372</v>
      </c>
      <c r="C127" s="808">
        <v>-0.35694189058311138</v>
      </c>
      <c r="D127" s="186">
        <v>147.715</v>
      </c>
      <c r="R127" s="83"/>
      <c r="S127" s="83"/>
      <c r="T127" s="83"/>
    </row>
    <row r="128" spans="2:20">
      <c r="B128" s="200">
        <v>40373</v>
      </c>
      <c r="C128" s="808">
        <v>-0.35814584474959565</v>
      </c>
      <c r="D128" s="186">
        <v>147.72499999999999</v>
      </c>
      <c r="R128" s="83"/>
      <c r="S128" s="83"/>
      <c r="T128" s="83"/>
    </row>
    <row r="129" spans="2:20">
      <c r="B129" s="200">
        <v>40374</v>
      </c>
      <c r="C129" s="808">
        <v>-0.56091060032450435</v>
      </c>
      <c r="D129" s="186">
        <v>147.565</v>
      </c>
      <c r="R129" s="83"/>
      <c r="S129" s="83"/>
      <c r="T129" s="83"/>
    </row>
    <row r="130" spans="2:20">
      <c r="B130" s="200">
        <v>40375</v>
      </c>
      <c r="C130" s="808">
        <v>-0.11792264967425972</v>
      </c>
      <c r="D130" s="186">
        <v>147.54</v>
      </c>
      <c r="R130" s="83"/>
      <c r="S130" s="83"/>
      <c r="T130" s="83"/>
    </row>
    <row r="131" spans="2:20">
      <c r="B131" s="200">
        <v>40378</v>
      </c>
      <c r="C131" s="808">
        <v>-0.30089555675808505</v>
      </c>
      <c r="D131" s="186">
        <v>147.47</v>
      </c>
      <c r="R131" s="83"/>
      <c r="S131" s="83"/>
      <c r="T131" s="83"/>
    </row>
    <row r="132" spans="2:20">
      <c r="B132" s="200">
        <v>40379</v>
      </c>
      <c r="C132" s="808">
        <v>-0.13138962364681775</v>
      </c>
      <c r="D132" s="186">
        <v>147.54</v>
      </c>
      <c r="R132" s="83"/>
      <c r="S132" s="83"/>
      <c r="T132" s="83"/>
    </row>
    <row r="133" spans="2:20">
      <c r="B133" s="200">
        <v>40380</v>
      </c>
      <c r="C133" s="808">
        <v>0.18858175443987241</v>
      </c>
      <c r="D133" s="186">
        <v>147.56</v>
      </c>
      <c r="R133" s="83"/>
      <c r="S133" s="83"/>
      <c r="T133" s="83"/>
    </row>
    <row r="134" spans="2:20">
      <c r="B134" s="200">
        <v>40381</v>
      </c>
      <c r="C134" s="808">
        <v>0.17377983985656448</v>
      </c>
      <c r="D134" s="186">
        <v>147.63499999999999</v>
      </c>
      <c r="R134" s="83"/>
      <c r="S134" s="83"/>
      <c r="T134" s="83"/>
    </row>
    <row r="135" spans="2:20">
      <c r="B135" s="200">
        <v>40382</v>
      </c>
      <c r="C135" s="808">
        <v>-0.1764756453404277</v>
      </c>
      <c r="D135" s="186">
        <v>147.435</v>
      </c>
      <c r="R135" s="83"/>
      <c r="S135" s="83"/>
      <c r="T135" s="83"/>
    </row>
    <row r="136" spans="2:20">
      <c r="B136" s="200">
        <v>40385</v>
      </c>
      <c r="C136" s="808">
        <v>0.28640638799023016</v>
      </c>
      <c r="D136" s="186">
        <v>147.315</v>
      </c>
      <c r="R136" s="83"/>
      <c r="S136" s="83"/>
      <c r="T136" s="83"/>
    </row>
    <row r="137" spans="2:20">
      <c r="B137" s="200">
        <v>40386</v>
      </c>
      <c r="C137" s="808">
        <v>0.27009251927561118</v>
      </c>
      <c r="D137" s="186">
        <v>147.43</v>
      </c>
      <c r="R137" s="83"/>
      <c r="S137" s="83"/>
      <c r="T137" s="83"/>
    </row>
    <row r="138" spans="2:20">
      <c r="B138" s="200">
        <v>40387</v>
      </c>
      <c r="C138" s="808">
        <v>0.26359641696723746</v>
      </c>
      <c r="D138" s="186">
        <v>147.56</v>
      </c>
      <c r="R138" s="83"/>
      <c r="S138" s="83"/>
      <c r="T138" s="83"/>
    </row>
    <row r="139" spans="2:20">
      <c r="B139" s="200">
        <v>40388</v>
      </c>
      <c r="C139" s="808">
        <v>-0.1860117558137013</v>
      </c>
      <c r="D139" s="186">
        <v>147.6</v>
      </c>
      <c r="R139" s="83"/>
      <c r="S139" s="83"/>
      <c r="T139" s="83"/>
    </row>
    <row r="140" spans="2:20">
      <c r="B140" s="200">
        <v>40389</v>
      </c>
      <c r="C140" s="808">
        <v>-0.24193599770657137</v>
      </c>
      <c r="D140" s="186">
        <v>147.72</v>
      </c>
      <c r="R140" s="83"/>
      <c r="S140" s="83"/>
      <c r="T140" s="83"/>
    </row>
    <row r="141" spans="2:20">
      <c r="B141" s="200">
        <v>40392</v>
      </c>
      <c r="C141" s="808">
        <v>-0.31810253787587173</v>
      </c>
      <c r="D141" s="186">
        <v>147.78</v>
      </c>
      <c r="R141" s="83"/>
      <c r="S141" s="83"/>
      <c r="T141" s="83"/>
    </row>
    <row r="142" spans="2:20">
      <c r="B142" s="200">
        <v>40393</v>
      </c>
      <c r="C142" s="808">
        <v>-0.26482929963351265</v>
      </c>
      <c r="D142" s="186">
        <v>147.655</v>
      </c>
      <c r="R142" s="83"/>
      <c r="S142" s="83"/>
      <c r="T142" s="83"/>
    </row>
    <row r="143" spans="2:20">
      <c r="B143" s="200">
        <v>40394</v>
      </c>
      <c r="C143" s="808">
        <v>-0.32778364539000443</v>
      </c>
      <c r="D143" s="186">
        <v>147.465</v>
      </c>
      <c r="R143" s="83"/>
      <c r="S143" s="83"/>
      <c r="T143" s="83"/>
    </row>
    <row r="144" spans="2:20">
      <c r="B144" s="200">
        <v>40395</v>
      </c>
      <c r="C144" s="808">
        <v>-0.40250283267731835</v>
      </c>
      <c r="D144" s="186">
        <v>147.375</v>
      </c>
      <c r="R144" s="83"/>
      <c r="S144" s="83"/>
      <c r="T144" s="83"/>
    </row>
    <row r="145" spans="2:20">
      <c r="B145" s="200">
        <v>40396</v>
      </c>
      <c r="C145" s="808">
        <v>-0.11174741636557425</v>
      </c>
      <c r="D145" s="186">
        <v>147.27500000000001</v>
      </c>
      <c r="R145" s="83"/>
      <c r="S145" s="83"/>
      <c r="T145" s="83"/>
    </row>
    <row r="146" spans="2:20">
      <c r="B146" s="200">
        <v>40399</v>
      </c>
      <c r="C146" s="808">
        <v>-9.0335652376468664E-2</v>
      </c>
      <c r="D146" s="186">
        <v>147.25</v>
      </c>
      <c r="R146" s="83"/>
      <c r="S146" s="83"/>
      <c r="T146" s="83"/>
    </row>
    <row r="147" spans="2:20">
      <c r="B147" s="200">
        <v>40400</v>
      </c>
      <c r="C147" s="808">
        <v>-0.1937317916872236</v>
      </c>
      <c r="D147" s="186">
        <v>147.36500000000001</v>
      </c>
      <c r="R147" s="83"/>
      <c r="S147" s="83"/>
      <c r="T147" s="83"/>
    </row>
    <row r="148" spans="2:20">
      <c r="B148" s="200">
        <v>40401</v>
      </c>
      <c r="C148" s="808">
        <v>-0.55516827732160889</v>
      </c>
      <c r="D148" s="186">
        <v>147.33500000000001</v>
      </c>
      <c r="R148" s="83"/>
      <c r="S148" s="83"/>
      <c r="T148" s="83"/>
    </row>
    <row r="149" spans="2:20">
      <c r="B149" s="200">
        <v>40402</v>
      </c>
      <c r="C149" s="808">
        <v>-0.24515585297426823</v>
      </c>
      <c r="D149" s="186">
        <v>147.67500000000001</v>
      </c>
      <c r="R149" s="83"/>
      <c r="S149" s="83"/>
      <c r="T149" s="83"/>
    </row>
    <row r="150" spans="2:20">
      <c r="B150" s="200">
        <v>40403</v>
      </c>
      <c r="C150" s="808">
        <v>-0.13449050555260356</v>
      </c>
      <c r="D150" s="186">
        <v>147.36500000000001</v>
      </c>
      <c r="R150" s="83"/>
      <c r="S150" s="83"/>
      <c r="T150" s="83"/>
    </row>
    <row r="151" spans="2:20">
      <c r="B151" s="200">
        <v>40406</v>
      </c>
      <c r="C151" s="808">
        <v>8.4081600099968526E-2</v>
      </c>
      <c r="D151" s="186">
        <v>147.37</v>
      </c>
      <c r="R151" s="83"/>
      <c r="S151" s="83"/>
      <c r="T151" s="83"/>
    </row>
    <row r="152" spans="2:20">
      <c r="B152" s="200">
        <v>40407</v>
      </c>
      <c r="C152" s="808">
        <v>-0.41072516482535915</v>
      </c>
      <c r="D152" s="186">
        <v>147.255</v>
      </c>
      <c r="R152" s="83"/>
      <c r="S152" s="83"/>
      <c r="T152" s="83"/>
    </row>
    <row r="153" spans="2:20">
      <c r="B153" s="200">
        <v>40408</v>
      </c>
      <c r="C153" s="808">
        <v>-0.75866658375930429</v>
      </c>
      <c r="D153" s="186">
        <v>147.16999999999999</v>
      </c>
      <c r="R153" s="83"/>
      <c r="S153" s="83"/>
      <c r="T153" s="83"/>
    </row>
    <row r="154" spans="2:20">
      <c r="B154" s="200">
        <v>40409</v>
      </c>
      <c r="C154" s="808">
        <v>-0.12480001500921187</v>
      </c>
      <c r="D154" s="186">
        <v>147.16499999999999</v>
      </c>
      <c r="R154" s="83"/>
      <c r="S154" s="83"/>
      <c r="T154" s="83"/>
    </row>
    <row r="155" spans="2:20">
      <c r="B155" s="200">
        <v>40410</v>
      </c>
      <c r="C155" s="808">
        <v>-0.70094001401782591</v>
      </c>
      <c r="D155" s="186">
        <v>147.11500000000001</v>
      </c>
      <c r="R155" s="83"/>
      <c r="S155" s="83"/>
      <c r="T155" s="83"/>
    </row>
    <row r="156" spans="2:20">
      <c r="B156" s="200">
        <v>40413</v>
      </c>
      <c r="C156" s="808">
        <v>4.3681503948731354E-3</v>
      </c>
      <c r="D156" s="186">
        <v>147.21</v>
      </c>
      <c r="R156" s="83"/>
      <c r="S156" s="83"/>
      <c r="T156" s="83"/>
    </row>
    <row r="157" spans="2:20">
      <c r="B157" s="200">
        <v>40414</v>
      </c>
      <c r="C157" s="808">
        <v>-0.31825326651769364</v>
      </c>
      <c r="D157" s="186">
        <v>147.16499999999999</v>
      </c>
      <c r="R157" s="83"/>
      <c r="S157" s="83"/>
      <c r="T157" s="83"/>
    </row>
    <row r="158" spans="2:20">
      <c r="B158" s="200">
        <v>40415</v>
      </c>
      <c r="C158" s="808">
        <v>-0.17069472394467075</v>
      </c>
      <c r="D158" s="186">
        <v>147.26</v>
      </c>
      <c r="R158" s="83"/>
      <c r="S158" s="83"/>
      <c r="T158" s="83"/>
    </row>
    <row r="159" spans="2:20">
      <c r="B159" s="200">
        <v>40416</v>
      </c>
      <c r="C159" s="808">
        <v>-7.0490954464192054E-2</v>
      </c>
      <c r="D159" s="186">
        <v>147.16</v>
      </c>
      <c r="R159" s="83"/>
      <c r="S159" s="83"/>
      <c r="T159" s="83"/>
    </row>
    <row r="160" spans="2:20">
      <c r="B160" s="200">
        <v>40417</v>
      </c>
      <c r="C160" s="808">
        <v>0.11577438330208183</v>
      </c>
      <c r="D160" s="186">
        <v>147.14500000000001</v>
      </c>
      <c r="R160" s="83"/>
      <c r="S160" s="83"/>
      <c r="T160" s="83"/>
    </row>
    <row r="161" spans="2:20">
      <c r="B161" s="200">
        <v>40421</v>
      </c>
      <c r="C161" s="808">
        <v>0.26234220093548988</v>
      </c>
      <c r="D161" s="186">
        <v>147.34</v>
      </c>
      <c r="R161" s="83"/>
      <c r="S161" s="83"/>
      <c r="T161" s="83"/>
    </row>
    <row r="162" spans="2:20">
      <c r="B162" s="200">
        <v>40422</v>
      </c>
      <c r="C162" s="808">
        <v>-0.39450806373273761</v>
      </c>
      <c r="D162" s="186">
        <v>147.23500000000001</v>
      </c>
      <c r="R162" s="83"/>
      <c r="S162" s="83"/>
      <c r="T162" s="83"/>
    </row>
    <row r="163" spans="2:20">
      <c r="B163" s="200">
        <v>40423</v>
      </c>
      <c r="C163" s="808">
        <v>-2.3167521210365569E-2</v>
      </c>
      <c r="D163" s="186">
        <v>147.27000000000001</v>
      </c>
      <c r="R163" s="83"/>
      <c r="S163" s="83"/>
      <c r="T163" s="83"/>
    </row>
    <row r="164" spans="2:20">
      <c r="B164" s="200">
        <v>40424</v>
      </c>
      <c r="C164" s="808">
        <v>3.1233965536599718E-2</v>
      </c>
      <c r="D164" s="186">
        <v>147.285</v>
      </c>
      <c r="R164" s="83"/>
      <c r="S164" s="83"/>
      <c r="T164" s="83"/>
    </row>
    <row r="165" spans="2:20">
      <c r="B165" s="200">
        <v>40428</v>
      </c>
      <c r="C165" s="808">
        <v>-1.2491728336415018</v>
      </c>
      <c r="D165" s="186">
        <v>147.35499999999999</v>
      </c>
      <c r="R165" s="83"/>
      <c r="S165" s="83"/>
      <c r="T165" s="83"/>
    </row>
    <row r="166" spans="2:20">
      <c r="B166" s="200">
        <v>40429</v>
      </c>
      <c r="C166" s="808">
        <v>-0.37023514822965486</v>
      </c>
      <c r="D166" s="186">
        <v>147.47999999999999</v>
      </c>
      <c r="R166" s="83"/>
      <c r="S166" s="83"/>
      <c r="T166" s="83"/>
    </row>
    <row r="167" spans="2:20">
      <c r="B167" s="200">
        <v>40430</v>
      </c>
      <c r="C167" s="808">
        <v>-1.2569422589309995</v>
      </c>
      <c r="D167" s="186">
        <v>147.47</v>
      </c>
      <c r="R167" s="83"/>
      <c r="S167" s="83"/>
      <c r="T167" s="83"/>
    </row>
    <row r="168" spans="2:20">
      <c r="B168" s="200">
        <v>40431</v>
      </c>
      <c r="C168" s="808">
        <v>-0.23268210561284663</v>
      </c>
      <c r="D168" s="186">
        <v>147.38</v>
      </c>
      <c r="R168" s="83"/>
      <c r="S168" s="83"/>
      <c r="T168" s="83"/>
    </row>
    <row r="169" spans="2:20">
      <c r="B169" s="200">
        <v>40434</v>
      </c>
      <c r="C169" s="808">
        <v>-1.7927551174127949</v>
      </c>
      <c r="D169" s="186">
        <v>147.245</v>
      </c>
      <c r="R169" s="83"/>
      <c r="S169" s="83"/>
      <c r="T169" s="83"/>
    </row>
    <row r="170" spans="2:20">
      <c r="B170" s="200">
        <v>40435</v>
      </c>
      <c r="C170" s="808">
        <v>-7.5020492386980275E-2</v>
      </c>
      <c r="D170" s="186">
        <v>147.19999999999999</v>
      </c>
      <c r="R170" s="83"/>
      <c r="S170" s="83"/>
      <c r="T170" s="83"/>
    </row>
    <row r="171" spans="2:20">
      <c r="B171" s="200">
        <v>40436</v>
      </c>
      <c r="C171" s="808">
        <v>-0.63824446134050805</v>
      </c>
      <c r="D171" s="186">
        <v>147.16499999999999</v>
      </c>
      <c r="R171" s="83"/>
      <c r="S171" s="83"/>
      <c r="T171" s="83"/>
    </row>
    <row r="172" spans="2:20">
      <c r="B172" s="200">
        <v>40437</v>
      </c>
      <c r="C172" s="808">
        <v>0.13617872268811643</v>
      </c>
      <c r="D172" s="186">
        <v>147.29499999999999</v>
      </c>
      <c r="R172" s="83"/>
      <c r="S172" s="83"/>
      <c r="T172" s="83"/>
    </row>
    <row r="173" spans="2:20">
      <c r="B173" s="200">
        <v>40438</v>
      </c>
      <c r="C173" s="808">
        <v>0.15498406369063533</v>
      </c>
      <c r="D173" s="186">
        <v>147.39500000000001</v>
      </c>
      <c r="R173" s="83"/>
      <c r="S173" s="83"/>
      <c r="T173" s="83"/>
    </row>
    <row r="174" spans="2:20">
      <c r="B174" s="200">
        <v>40441</v>
      </c>
      <c r="C174" s="808">
        <v>-0.38494703606932501</v>
      </c>
      <c r="D174" s="186">
        <v>147.44999999999999</v>
      </c>
      <c r="R174" s="83"/>
      <c r="S174" s="83"/>
      <c r="T174" s="83"/>
    </row>
    <row r="175" spans="2:20">
      <c r="B175" s="200">
        <v>40442</v>
      </c>
      <c r="C175" s="808">
        <v>0.28651487687232419</v>
      </c>
      <c r="D175" s="186">
        <v>147.47999999999999</v>
      </c>
      <c r="R175" s="83"/>
      <c r="S175" s="83"/>
      <c r="T175" s="83"/>
    </row>
    <row r="176" spans="2:20">
      <c r="B176" s="200">
        <v>40443</v>
      </c>
      <c r="C176" s="808">
        <v>-0.14529266921817496</v>
      </c>
      <c r="D176" s="186">
        <v>147.32</v>
      </c>
      <c r="R176" s="83"/>
      <c r="S176" s="83"/>
      <c r="T176" s="83"/>
    </row>
    <row r="177" spans="2:20">
      <c r="B177" s="200">
        <v>40444</v>
      </c>
      <c r="C177" s="808">
        <v>0.20215536095373449</v>
      </c>
      <c r="D177" s="186">
        <v>147.48500000000001</v>
      </c>
      <c r="R177" s="83"/>
      <c r="S177" s="83"/>
      <c r="T177" s="83"/>
    </row>
    <row r="178" spans="2:20">
      <c r="B178" s="197">
        <v>40445</v>
      </c>
      <c r="C178" s="808">
        <v>0.15486678715249286</v>
      </c>
      <c r="D178" s="186">
        <v>147.535</v>
      </c>
      <c r="R178" s="83"/>
      <c r="S178" s="83"/>
      <c r="T178" s="83"/>
    </row>
    <row r="179" spans="2:20">
      <c r="B179" s="197">
        <v>40448</v>
      </c>
      <c r="C179" s="808">
        <v>0.20349650462322727</v>
      </c>
      <c r="D179" s="186">
        <v>147.54</v>
      </c>
      <c r="R179" s="83"/>
      <c r="S179" s="83"/>
      <c r="T179" s="83"/>
    </row>
    <row r="180" spans="2:20">
      <c r="B180" s="197">
        <v>40449</v>
      </c>
      <c r="C180" s="808">
        <v>-3.4365786215749691E-2</v>
      </c>
      <c r="D180" s="186">
        <v>147.42500000000001</v>
      </c>
      <c r="R180" s="83"/>
      <c r="S180" s="83"/>
      <c r="T180" s="83"/>
    </row>
    <row r="181" spans="2:20">
      <c r="B181" s="197">
        <v>40450</v>
      </c>
      <c r="C181" s="808">
        <v>0.12634396768038542</v>
      </c>
      <c r="D181" s="186">
        <v>147.49</v>
      </c>
      <c r="R181" s="83"/>
      <c r="S181" s="83"/>
      <c r="T181" s="83"/>
    </row>
    <row r="182" spans="2:20">
      <c r="B182" s="197">
        <v>40451</v>
      </c>
      <c r="C182" s="808">
        <v>0.10259984651853886</v>
      </c>
      <c r="D182" s="186">
        <v>147.62</v>
      </c>
      <c r="R182" s="83"/>
      <c r="S182" s="83"/>
      <c r="T182" s="83"/>
    </row>
    <row r="183" spans="2:20">
      <c r="B183" s="197">
        <v>40452</v>
      </c>
      <c r="C183" s="808">
        <v>3.0563069807219512E-2</v>
      </c>
      <c r="D183" s="186">
        <v>147.61000000000001</v>
      </c>
      <c r="R183" s="83"/>
      <c r="S183" s="83"/>
      <c r="T183" s="83"/>
    </row>
    <row r="184" spans="2:20">
      <c r="B184" s="197">
        <v>40455</v>
      </c>
      <c r="C184" s="808">
        <v>7.1803655430031949E-2</v>
      </c>
      <c r="D184" s="186">
        <v>147.51</v>
      </c>
      <c r="R184" s="83"/>
      <c r="S184" s="83"/>
      <c r="T184" s="83"/>
    </row>
    <row r="185" spans="2:20">
      <c r="B185" s="197">
        <v>40456</v>
      </c>
      <c r="C185" s="808">
        <v>0.79355053167617295</v>
      </c>
      <c r="D185" s="186">
        <v>147.535</v>
      </c>
      <c r="R185" s="83"/>
      <c r="S185" s="83"/>
      <c r="T185" s="83"/>
    </row>
    <row r="186" spans="2:20">
      <c r="B186" s="197">
        <v>40457</v>
      </c>
      <c r="C186" s="808">
        <v>0.87747172808779061</v>
      </c>
      <c r="D186" s="186">
        <v>147.44</v>
      </c>
      <c r="R186" s="83"/>
      <c r="S186" s="83"/>
      <c r="T186" s="83"/>
    </row>
    <row r="187" spans="2:20">
      <c r="B187" s="197">
        <v>40458</v>
      </c>
      <c r="C187" s="808">
        <v>1.1946545558081436</v>
      </c>
      <c r="D187" s="186">
        <v>147.47</v>
      </c>
      <c r="R187" s="83"/>
      <c r="S187" s="83"/>
      <c r="T187" s="83"/>
    </row>
    <row r="188" spans="2:20">
      <c r="B188" s="197">
        <v>40459</v>
      </c>
      <c r="C188" s="808">
        <v>3.6233854910436153E-2</v>
      </c>
      <c r="D188" s="186">
        <v>147.56</v>
      </c>
      <c r="R188" s="83"/>
      <c r="S188" s="83"/>
      <c r="T188" s="83"/>
    </row>
    <row r="189" spans="2:20">
      <c r="B189" s="197">
        <v>40462</v>
      </c>
      <c r="C189" s="808">
        <v>-6.4872884065130004E-2</v>
      </c>
      <c r="D189" s="186">
        <v>147.60499999999999</v>
      </c>
      <c r="R189" s="83"/>
      <c r="S189" s="83"/>
      <c r="T189" s="83"/>
    </row>
    <row r="190" spans="2:20">
      <c r="B190" s="197">
        <v>40463</v>
      </c>
      <c r="C190" s="808">
        <v>-9.3917957274453498E-2</v>
      </c>
      <c r="D190" s="186">
        <v>147.755</v>
      </c>
      <c r="R190" s="83"/>
      <c r="S190" s="83"/>
      <c r="T190" s="83"/>
    </row>
    <row r="191" spans="2:20">
      <c r="B191" s="197">
        <v>40464</v>
      </c>
      <c r="C191" s="808">
        <v>-7.7384662181306796E-3</v>
      </c>
      <c r="D191" s="186">
        <v>147.76</v>
      </c>
      <c r="R191" s="83"/>
      <c r="S191" s="83"/>
      <c r="T191" s="83"/>
    </row>
    <row r="192" spans="2:20">
      <c r="B192" s="197">
        <v>40465</v>
      </c>
      <c r="C192" s="808">
        <v>-0.25587905927621801</v>
      </c>
      <c r="D192" s="186">
        <v>147.59</v>
      </c>
      <c r="R192" s="83"/>
      <c r="S192" s="83"/>
      <c r="T192" s="83"/>
    </row>
    <row r="193" spans="2:20">
      <c r="B193" s="197">
        <v>40466</v>
      </c>
      <c r="C193" s="808">
        <v>0.36103434279455504</v>
      </c>
      <c r="D193" s="186">
        <v>147.465</v>
      </c>
      <c r="R193" s="83"/>
      <c r="S193" s="83"/>
      <c r="T193" s="83"/>
    </row>
    <row r="194" spans="2:20">
      <c r="B194" s="197">
        <v>40469</v>
      </c>
      <c r="C194" s="808">
        <v>-5.6655957932822847E-2</v>
      </c>
      <c r="D194" s="186">
        <v>147.565</v>
      </c>
      <c r="R194" s="83"/>
      <c r="S194" s="83"/>
      <c r="T194" s="83"/>
    </row>
    <row r="195" spans="2:20">
      <c r="B195" s="197">
        <v>40470</v>
      </c>
      <c r="C195" s="808">
        <v>0.78299274215054848</v>
      </c>
      <c r="D195" s="186">
        <v>147.58000000000001</v>
      </c>
      <c r="R195" s="83"/>
      <c r="S195" s="83"/>
      <c r="T195" s="83"/>
    </row>
    <row r="196" spans="2:20">
      <c r="B196" s="197">
        <v>40471</v>
      </c>
      <c r="C196" s="808">
        <v>0.35116350688789766</v>
      </c>
      <c r="D196" s="186">
        <v>147.58500000000001</v>
      </c>
      <c r="R196" s="83"/>
      <c r="S196" s="83"/>
      <c r="T196" s="83"/>
    </row>
    <row r="197" spans="2:20">
      <c r="B197" s="197">
        <v>40472</v>
      </c>
      <c r="C197" s="808">
        <v>-0.3158497285774613</v>
      </c>
      <c r="D197" s="186">
        <v>147.68</v>
      </c>
      <c r="R197" s="83"/>
      <c r="S197" s="83"/>
      <c r="T197" s="83"/>
    </row>
    <row r="198" spans="2:20">
      <c r="B198" s="197">
        <v>40473</v>
      </c>
      <c r="C198" s="808">
        <v>-0.19582877781425159</v>
      </c>
      <c r="D198" s="186">
        <v>147.52000000000001</v>
      </c>
      <c r="R198" s="83"/>
      <c r="S198" s="83"/>
      <c r="T198" s="83"/>
    </row>
    <row r="199" spans="2:20">
      <c r="B199" s="197">
        <v>40476</v>
      </c>
      <c r="C199" s="808">
        <v>0.75968071573069296</v>
      </c>
      <c r="D199" s="186">
        <v>147.58000000000001</v>
      </c>
      <c r="R199" s="83"/>
      <c r="S199" s="83"/>
      <c r="T199" s="83"/>
    </row>
    <row r="200" spans="2:20">
      <c r="B200" s="197">
        <v>40477</v>
      </c>
      <c r="C200" s="808">
        <v>-0.26054780314144788</v>
      </c>
      <c r="D200" s="186">
        <v>147.625</v>
      </c>
      <c r="R200" s="83"/>
      <c r="S200" s="83"/>
      <c r="T200" s="83"/>
    </row>
    <row r="201" spans="2:20">
      <c r="B201" s="197">
        <v>40478</v>
      </c>
      <c r="C201" s="808">
        <v>-7.5858840630300295E-2</v>
      </c>
      <c r="D201" s="186">
        <v>147.54499999999999</v>
      </c>
      <c r="R201" s="83"/>
      <c r="S201" s="83"/>
      <c r="T201" s="83"/>
    </row>
    <row r="202" spans="2:20">
      <c r="B202" s="197">
        <v>40479</v>
      </c>
      <c r="C202" s="808">
        <v>0.31325253527100172</v>
      </c>
      <c r="D202" s="186">
        <v>147.57499999999999</v>
      </c>
      <c r="R202" s="83"/>
      <c r="S202" s="83"/>
      <c r="T202" s="83"/>
    </row>
    <row r="203" spans="2:20">
      <c r="B203" s="197">
        <v>40480</v>
      </c>
      <c r="C203" s="808">
        <v>0.11185193612155606</v>
      </c>
      <c r="D203" s="186">
        <v>147.52000000000001</v>
      </c>
      <c r="R203" s="83"/>
      <c r="S203" s="83"/>
      <c r="T203" s="83"/>
    </row>
    <row r="204" spans="2:20">
      <c r="B204" s="197">
        <v>40483</v>
      </c>
      <c r="C204" s="808">
        <v>0.30463453817522967</v>
      </c>
      <c r="D204" s="186">
        <v>147.55000000000001</v>
      </c>
      <c r="R204" s="83"/>
      <c r="S204" s="83"/>
      <c r="T204" s="83"/>
    </row>
    <row r="205" spans="2:20">
      <c r="B205" s="197">
        <v>40484</v>
      </c>
      <c r="C205" s="808">
        <v>0.4244369820437322</v>
      </c>
      <c r="D205" s="186">
        <v>147.55000000000001</v>
      </c>
      <c r="R205" s="83"/>
      <c r="S205" s="83"/>
      <c r="T205" s="83"/>
    </row>
    <row r="206" spans="2:20">
      <c r="B206" s="197">
        <v>40485</v>
      </c>
      <c r="C206" s="808">
        <v>0.68728086068931971</v>
      </c>
      <c r="D206" s="186">
        <v>147.59</v>
      </c>
      <c r="R206" s="83"/>
      <c r="S206" s="83"/>
      <c r="T206" s="83"/>
    </row>
    <row r="207" spans="2:20">
      <c r="B207" s="197">
        <v>40486</v>
      </c>
      <c r="C207" s="808">
        <v>-0.25867808522106284</v>
      </c>
      <c r="D207" s="186">
        <v>147.51499999999999</v>
      </c>
      <c r="R207" s="83"/>
      <c r="S207" s="83"/>
      <c r="T207" s="83"/>
    </row>
    <row r="208" spans="2:20">
      <c r="B208" s="197">
        <v>40487</v>
      </c>
      <c r="C208" s="808">
        <v>-0.30897969363737149</v>
      </c>
      <c r="D208" s="186">
        <v>147.5</v>
      </c>
      <c r="R208" s="83"/>
      <c r="S208" s="83"/>
      <c r="T208" s="83"/>
    </row>
    <row r="209" spans="2:20">
      <c r="B209" s="197">
        <v>40490</v>
      </c>
      <c r="C209" s="808">
        <v>0.36158368926096085</v>
      </c>
      <c r="D209" s="186">
        <v>147.60499999999999</v>
      </c>
      <c r="R209" s="83"/>
      <c r="S209" s="83"/>
      <c r="T209" s="83"/>
    </row>
    <row r="210" spans="2:20">
      <c r="B210" s="197">
        <v>40491</v>
      </c>
      <c r="C210" s="808">
        <v>-0.19729564745759301</v>
      </c>
      <c r="D210" s="186">
        <v>147.63499999999999</v>
      </c>
      <c r="R210" s="83"/>
      <c r="S210" s="83"/>
      <c r="T210" s="83"/>
    </row>
    <row r="211" spans="2:20">
      <c r="B211" s="197">
        <v>40492</v>
      </c>
      <c r="C211" s="808">
        <v>0.44403744738754425</v>
      </c>
      <c r="D211" s="186">
        <v>147.62</v>
      </c>
      <c r="R211" s="83"/>
      <c r="S211" s="83"/>
      <c r="T211" s="83"/>
    </row>
    <row r="212" spans="2:20">
      <c r="B212" s="197">
        <v>40493</v>
      </c>
      <c r="C212" s="808">
        <v>0.34875453387522998</v>
      </c>
      <c r="D212" s="186">
        <v>147.62</v>
      </c>
      <c r="R212" s="83"/>
      <c r="S212" s="83"/>
      <c r="T212" s="83"/>
    </row>
    <row r="213" spans="2:20">
      <c r="B213" s="197">
        <v>40494</v>
      </c>
      <c r="C213" s="808">
        <v>0.30236380775207705</v>
      </c>
      <c r="D213" s="186">
        <v>147.55000000000001</v>
      </c>
      <c r="R213" s="83"/>
      <c r="S213" s="83"/>
      <c r="T213" s="83"/>
    </row>
    <row r="214" spans="2:20">
      <c r="B214" s="197">
        <v>40497</v>
      </c>
      <c r="C214" s="808">
        <v>-0.37413911234890523</v>
      </c>
      <c r="D214" s="186">
        <v>147.58000000000001</v>
      </c>
      <c r="R214" s="83"/>
      <c r="S214" s="83"/>
      <c r="T214" s="83"/>
    </row>
    <row r="215" spans="2:20">
      <c r="B215" s="197">
        <v>40499</v>
      </c>
      <c r="C215" s="808">
        <v>-0.15443257879645336</v>
      </c>
      <c r="D215" s="186">
        <v>147.55000000000001</v>
      </c>
      <c r="R215" s="83"/>
      <c r="S215" s="83"/>
      <c r="T215" s="83"/>
    </row>
    <row r="216" spans="2:20">
      <c r="B216" s="197">
        <v>40500</v>
      </c>
      <c r="C216" s="808">
        <v>0.21353008307374174</v>
      </c>
      <c r="D216" s="186">
        <v>147.52000000000001</v>
      </c>
      <c r="R216" s="83"/>
      <c r="S216" s="83"/>
      <c r="T216" s="83"/>
    </row>
    <row r="217" spans="2:20">
      <c r="B217" s="197">
        <v>40501</v>
      </c>
      <c r="C217" s="808">
        <v>1.3173655011498333E-2</v>
      </c>
      <c r="D217" s="186">
        <v>147.535</v>
      </c>
      <c r="R217" s="83"/>
      <c r="S217" s="83"/>
      <c r="T217" s="83"/>
    </row>
    <row r="218" spans="2:20">
      <c r="B218" s="197">
        <v>40504</v>
      </c>
      <c r="C218" s="808">
        <v>-0.17010619793174064</v>
      </c>
      <c r="D218" s="186">
        <v>147.44999999999999</v>
      </c>
      <c r="R218" s="83"/>
      <c r="S218" s="83"/>
      <c r="T218" s="83"/>
    </row>
    <row r="219" spans="2:20">
      <c r="B219" s="197">
        <v>40505</v>
      </c>
      <c r="C219" s="808">
        <v>-0.63823982902541632</v>
      </c>
      <c r="D219" s="186">
        <v>147.47</v>
      </c>
      <c r="R219" s="83"/>
      <c r="S219" s="83"/>
      <c r="T219" s="83"/>
    </row>
    <row r="220" spans="2:20">
      <c r="B220" s="197">
        <v>40506</v>
      </c>
      <c r="C220" s="808">
        <v>-0.2765100607264005</v>
      </c>
      <c r="D220" s="186">
        <v>147.44499999999999</v>
      </c>
      <c r="R220" s="83"/>
      <c r="S220" s="83"/>
      <c r="T220" s="83"/>
    </row>
    <row r="221" spans="2:20">
      <c r="B221" s="197">
        <v>40507</v>
      </c>
      <c r="C221" s="808">
        <v>0.34751535767837699</v>
      </c>
      <c r="D221" s="186">
        <v>147.46</v>
      </c>
      <c r="R221" s="83"/>
      <c r="S221" s="83"/>
      <c r="T221" s="83"/>
    </row>
    <row r="222" spans="2:20">
      <c r="B222" s="197">
        <v>40508</v>
      </c>
      <c r="C222" s="808">
        <v>0.13868018602104976</v>
      </c>
      <c r="D222" s="186">
        <v>147.49</v>
      </c>
      <c r="R222" s="83"/>
      <c r="S222" s="83"/>
      <c r="T222" s="83"/>
    </row>
    <row r="223" spans="2:20">
      <c r="B223" s="197">
        <v>40511</v>
      </c>
      <c r="C223" s="808">
        <v>0.55241345878870918</v>
      </c>
      <c r="D223" s="186">
        <v>147.51</v>
      </c>
      <c r="R223" s="83"/>
      <c r="S223" s="83"/>
      <c r="T223" s="83"/>
    </row>
    <row r="224" spans="2:20">
      <c r="B224" s="197">
        <v>40512</v>
      </c>
      <c r="C224" s="808">
        <v>9.6504702211737126E-3</v>
      </c>
      <c r="D224" s="186">
        <v>147.59</v>
      </c>
      <c r="R224" s="83"/>
      <c r="S224" s="83"/>
      <c r="T224" s="83"/>
    </row>
    <row r="225" spans="2:20">
      <c r="B225" s="197">
        <v>40513</v>
      </c>
      <c r="C225" s="808">
        <v>0.29718798616668629</v>
      </c>
      <c r="D225" s="186">
        <v>147.61000000000001</v>
      </c>
      <c r="R225" s="83"/>
      <c r="S225" s="83"/>
      <c r="T225" s="83"/>
    </row>
    <row r="226" spans="2:20">
      <c r="B226" s="197">
        <v>40514</v>
      </c>
      <c r="C226" s="808">
        <v>0.25469107941190128</v>
      </c>
      <c r="D226" s="186">
        <v>147.6</v>
      </c>
      <c r="R226" s="83"/>
      <c r="S226" s="83"/>
      <c r="T226" s="83"/>
    </row>
    <row r="227" spans="2:20">
      <c r="B227" s="197">
        <v>40515</v>
      </c>
      <c r="C227" s="808">
        <v>0.54129474354647311</v>
      </c>
      <c r="D227" s="186">
        <v>147.565</v>
      </c>
      <c r="R227" s="83"/>
      <c r="S227" s="83"/>
      <c r="T227" s="83"/>
    </row>
    <row r="228" spans="2:20">
      <c r="B228" s="197">
        <v>40518</v>
      </c>
      <c r="C228" s="808">
        <v>-0.4584661866532671</v>
      </c>
      <c r="D228" s="186">
        <v>147.5</v>
      </c>
      <c r="R228" s="83"/>
      <c r="S228" s="83"/>
      <c r="T228" s="83"/>
    </row>
    <row r="229" spans="2:20">
      <c r="B229" s="197">
        <v>40519</v>
      </c>
      <c r="C229" s="808">
        <v>0.35269295461141381</v>
      </c>
      <c r="D229" s="186">
        <v>147.495</v>
      </c>
      <c r="R229" s="83"/>
      <c r="S229" s="83"/>
      <c r="T229" s="83"/>
    </row>
    <row r="230" spans="2:20">
      <c r="B230" s="197">
        <v>40520</v>
      </c>
      <c r="C230" s="808">
        <v>7.6325357398377786E-2</v>
      </c>
      <c r="D230" s="186">
        <v>147.48500000000001</v>
      </c>
      <c r="R230" s="83"/>
      <c r="S230" s="83"/>
      <c r="T230" s="83"/>
    </row>
    <row r="231" spans="2:20">
      <c r="B231" s="197">
        <v>40521</v>
      </c>
      <c r="C231" s="808">
        <v>0.6063570724733065</v>
      </c>
      <c r="D231" s="186">
        <v>147.495</v>
      </c>
      <c r="R231" s="83"/>
      <c r="S231" s="83"/>
      <c r="T231" s="83"/>
    </row>
    <row r="232" spans="2:20">
      <c r="B232" s="197">
        <v>40522</v>
      </c>
      <c r="C232" s="808">
        <v>-2.9128652595353216E-2</v>
      </c>
      <c r="D232" s="186">
        <v>147.58500000000001</v>
      </c>
      <c r="R232" s="83"/>
      <c r="S232" s="83"/>
      <c r="T232" s="83"/>
    </row>
    <row r="233" spans="2:20">
      <c r="B233" s="197">
        <v>40525</v>
      </c>
      <c r="C233" s="808">
        <v>-0.34654108686141055</v>
      </c>
      <c r="D233" s="186">
        <v>147.51499999999999</v>
      </c>
      <c r="R233" s="83"/>
      <c r="S233" s="83"/>
      <c r="T233" s="83"/>
    </row>
    <row r="234" spans="2:20">
      <c r="B234" s="197">
        <v>40526</v>
      </c>
      <c r="C234" s="808">
        <v>0.9230139307814369</v>
      </c>
      <c r="D234" s="186">
        <v>147.44</v>
      </c>
      <c r="R234" s="83"/>
      <c r="S234" s="83"/>
      <c r="T234" s="83"/>
    </row>
    <row r="235" spans="2:20">
      <c r="B235" s="197">
        <v>40527</v>
      </c>
      <c r="C235" s="808">
        <v>0.1565607196001424</v>
      </c>
      <c r="D235" s="186">
        <v>147.44499999999999</v>
      </c>
      <c r="R235" s="83"/>
      <c r="S235" s="83"/>
      <c r="T235" s="83"/>
    </row>
    <row r="236" spans="2:20">
      <c r="B236" s="197">
        <v>40532</v>
      </c>
      <c r="C236" s="808">
        <v>-0.40041692732732775</v>
      </c>
      <c r="D236" s="186">
        <v>147.45500000000001</v>
      </c>
      <c r="R236" s="83"/>
      <c r="S236" s="83"/>
      <c r="T236" s="83"/>
    </row>
    <row r="237" spans="2:20">
      <c r="B237" s="197">
        <v>40533</v>
      </c>
      <c r="C237" s="808">
        <v>-0.37726469644207927</v>
      </c>
      <c r="D237" s="186">
        <v>147.41999999999999</v>
      </c>
      <c r="R237" s="83"/>
      <c r="S237" s="83"/>
      <c r="T237" s="83"/>
    </row>
    <row r="238" spans="2:20">
      <c r="B238" s="197">
        <v>40534</v>
      </c>
      <c r="C238" s="808">
        <v>-0.62962573317302828</v>
      </c>
      <c r="D238" s="186">
        <v>147.41</v>
      </c>
      <c r="R238" s="83"/>
      <c r="S238" s="83"/>
      <c r="T238" s="83"/>
    </row>
    <row r="239" spans="2:20">
      <c r="B239" s="197">
        <v>40535</v>
      </c>
      <c r="C239" s="808">
        <v>-1.2946865488723458</v>
      </c>
      <c r="D239" s="186">
        <v>147.4</v>
      </c>
      <c r="R239" s="83"/>
      <c r="S239" s="83"/>
      <c r="T239" s="83"/>
    </row>
    <row r="240" spans="2:20">
      <c r="B240" s="197">
        <v>40536</v>
      </c>
      <c r="C240" s="808">
        <v>0.44742062952387629</v>
      </c>
      <c r="D240" s="186">
        <v>147.33000000000001</v>
      </c>
      <c r="R240" s="83"/>
      <c r="S240" s="83"/>
      <c r="T240" s="83"/>
    </row>
    <row r="241" spans="2:20">
      <c r="B241" s="197">
        <v>40539</v>
      </c>
      <c r="C241" s="808">
        <v>0.13115942284737681</v>
      </c>
      <c r="D241" s="186">
        <v>147.49</v>
      </c>
      <c r="R241" s="83"/>
      <c r="S241" s="83"/>
      <c r="T241" s="83"/>
    </row>
    <row r="242" spans="2:20">
      <c r="B242" s="197">
        <v>40540</v>
      </c>
      <c r="C242" s="808">
        <v>0.30534852996495998</v>
      </c>
      <c r="D242" s="186">
        <v>147.51499999999999</v>
      </c>
      <c r="R242" s="83"/>
      <c r="S242" s="83"/>
      <c r="T242" s="83"/>
    </row>
    <row r="243" spans="2:20">
      <c r="B243" s="197">
        <v>40541</v>
      </c>
      <c r="C243" s="808">
        <v>-8.6828539680885761E-2</v>
      </c>
      <c r="D243" s="186">
        <v>147.5</v>
      </c>
      <c r="R243" s="83"/>
      <c r="S243" s="83"/>
      <c r="T243" s="83"/>
    </row>
    <row r="244" spans="2:20">
      <c r="B244" s="197">
        <v>40542</v>
      </c>
      <c r="C244" s="808">
        <v>-0.27104766157718418</v>
      </c>
      <c r="D244" s="186">
        <v>147.49</v>
      </c>
      <c r="R244" s="83"/>
      <c r="S244" s="83"/>
      <c r="T244" s="83"/>
    </row>
    <row r="245" spans="2:20">
      <c r="B245" s="197">
        <v>40543</v>
      </c>
      <c r="C245" s="808">
        <v>-0.23849424095062771</v>
      </c>
      <c r="D245" s="186">
        <v>147.51499999999999</v>
      </c>
    </row>
    <row r="246" spans="2:20">
      <c r="B246" s="197">
        <v>40548</v>
      </c>
      <c r="C246" s="808">
        <v>-0.57265447712764916</v>
      </c>
      <c r="D246" s="186">
        <v>147.13499999999999</v>
      </c>
    </row>
    <row r="247" spans="2:20">
      <c r="B247" s="197">
        <v>40549</v>
      </c>
      <c r="C247" s="808">
        <v>-3.9491673428341249E-2</v>
      </c>
      <c r="D247" s="186">
        <v>147.125</v>
      </c>
    </row>
    <row r="248" spans="2:20">
      <c r="B248" s="197">
        <v>40553</v>
      </c>
      <c r="C248" s="808">
        <v>0.31913943750539348</v>
      </c>
      <c r="D248" s="186">
        <v>147.32499999999999</v>
      </c>
    </row>
    <row r="249" spans="2:20">
      <c r="B249" s="197">
        <v>40554</v>
      </c>
      <c r="C249" s="808">
        <v>0.40052056819488285</v>
      </c>
      <c r="D249" s="186">
        <v>147.27500000000001</v>
      </c>
    </row>
    <row r="250" spans="2:20">
      <c r="B250" s="197">
        <v>40555</v>
      </c>
      <c r="C250" s="808">
        <v>0.82074426916211807</v>
      </c>
      <c r="D250" s="186">
        <v>147.35</v>
      </c>
    </row>
    <row r="251" spans="2:20">
      <c r="B251" s="197">
        <v>40556</v>
      </c>
      <c r="C251" s="808">
        <v>-0.90065433486072732</v>
      </c>
      <c r="D251" s="186">
        <v>147.1</v>
      </c>
    </row>
    <row r="252" spans="2:20">
      <c r="B252" s="197">
        <v>40557</v>
      </c>
      <c r="C252" s="808">
        <v>4.8782694415826042E-2</v>
      </c>
      <c r="D252" s="186">
        <v>147.04499999999999</v>
      </c>
    </row>
    <row r="253" spans="2:20">
      <c r="B253" s="197">
        <v>40560</v>
      </c>
      <c r="C253" s="808">
        <v>3.71872359873337E-2</v>
      </c>
      <c r="D253" s="186">
        <v>146.995</v>
      </c>
    </row>
    <row r="254" spans="2:20">
      <c r="B254" s="197">
        <v>40561</v>
      </c>
      <c r="C254" s="808">
        <v>2.1186011576076844E-2</v>
      </c>
      <c r="D254" s="186">
        <v>147.005</v>
      </c>
    </row>
    <row r="255" spans="2:20">
      <c r="B255" s="197">
        <v>40562</v>
      </c>
      <c r="C255" s="808">
        <v>-0.87461719908609648</v>
      </c>
      <c r="D255" s="186">
        <v>146.94999999999999</v>
      </c>
    </row>
    <row r="256" spans="2:20">
      <c r="B256" s="197">
        <v>40563</v>
      </c>
      <c r="C256" s="808">
        <v>-0.31614280355628982</v>
      </c>
      <c r="D256" s="186">
        <v>146.88499999999999</v>
      </c>
    </row>
    <row r="257" spans="2:4">
      <c r="B257" s="197">
        <v>40564</v>
      </c>
      <c r="C257" s="808">
        <v>4.1387236787333748E-2</v>
      </c>
      <c r="D257" s="186">
        <v>146.97999999999999</v>
      </c>
    </row>
    <row r="258" spans="2:4">
      <c r="B258" s="197">
        <v>40567</v>
      </c>
      <c r="C258" s="808">
        <v>-0.91255961168736421</v>
      </c>
      <c r="D258" s="186">
        <v>146.85</v>
      </c>
    </row>
    <row r="259" spans="2:4">
      <c r="B259" s="197">
        <v>40568</v>
      </c>
      <c r="C259" s="808">
        <v>-0.42352266204447697</v>
      </c>
      <c r="D259" s="186">
        <v>146.80500000000001</v>
      </c>
    </row>
    <row r="260" spans="2:4">
      <c r="B260" s="197">
        <v>40569</v>
      </c>
      <c r="C260" s="808">
        <v>0.17722427747678154</v>
      </c>
      <c r="D260" s="186">
        <v>146.80500000000001</v>
      </c>
    </row>
    <row r="261" spans="2:4">
      <c r="B261" s="197">
        <v>40570</v>
      </c>
      <c r="C261" s="808">
        <v>0.5560792353569346</v>
      </c>
      <c r="D261" s="186">
        <v>146.77500000000001</v>
      </c>
    </row>
    <row r="262" spans="2:4">
      <c r="B262" s="197">
        <v>40571</v>
      </c>
      <c r="C262" s="808">
        <v>0.12027200262337613</v>
      </c>
      <c r="D262" s="186">
        <v>146.815</v>
      </c>
    </row>
    <row r="263" spans="2:4">
      <c r="B263" s="197">
        <v>40574</v>
      </c>
      <c r="C263" s="808">
        <v>0.72822159669188391</v>
      </c>
      <c r="D263" s="186">
        <v>146.91999999999999</v>
      </c>
    </row>
    <row r="264" spans="2:4">
      <c r="B264" s="197">
        <v>40575</v>
      </c>
      <c r="C264" s="808">
        <v>-0.33234212384599693</v>
      </c>
      <c r="D264" s="186">
        <v>147.03</v>
      </c>
    </row>
    <row r="265" spans="2:4">
      <c r="B265" s="197">
        <v>40576</v>
      </c>
      <c r="C265" s="808">
        <v>0.33433665434382503</v>
      </c>
      <c r="D265" s="186">
        <v>146.99</v>
      </c>
    </row>
    <row r="266" spans="2:4">
      <c r="B266" s="197">
        <v>40577</v>
      </c>
      <c r="C266" s="808">
        <v>6.6258056396807152E-2</v>
      </c>
      <c r="D266" s="186">
        <v>147.035</v>
      </c>
    </row>
    <row r="267" spans="2:4">
      <c r="B267" s="197">
        <v>40578</v>
      </c>
      <c r="C267" s="808">
        <v>-0.36464313243881313</v>
      </c>
      <c r="D267" s="186">
        <v>147.05000000000001</v>
      </c>
    </row>
    <row r="268" spans="2:4">
      <c r="B268" s="197">
        <v>40581</v>
      </c>
      <c r="C268" s="808">
        <v>9.1138807678847411E-2</v>
      </c>
      <c r="D268" s="186">
        <v>147.02000000000001</v>
      </c>
    </row>
    <row r="269" spans="2:4">
      <c r="B269" s="197">
        <v>40582</v>
      </c>
      <c r="C269" s="808">
        <v>-0.78878336967823393</v>
      </c>
      <c r="D269" s="186">
        <v>146.86500000000001</v>
      </c>
    </row>
    <row r="270" spans="2:4">
      <c r="B270" s="197">
        <v>40583</v>
      </c>
      <c r="C270" s="808">
        <v>-0.63171143986700939</v>
      </c>
      <c r="D270" s="186">
        <v>146.745</v>
      </c>
    </row>
    <row r="271" spans="2:4">
      <c r="B271" s="197">
        <v>40584</v>
      </c>
      <c r="C271" s="808">
        <v>-0.60059002724495991</v>
      </c>
      <c r="D271" s="186">
        <v>146.70500000000001</v>
      </c>
    </row>
    <row r="272" spans="2:4">
      <c r="B272" s="197">
        <v>40585</v>
      </c>
      <c r="C272" s="808">
        <v>-0.31310225852622564</v>
      </c>
      <c r="D272" s="186">
        <v>146.72</v>
      </c>
    </row>
    <row r="273" spans="2:7">
      <c r="B273" s="197">
        <v>40588</v>
      </c>
      <c r="C273" s="808">
        <v>-4.6472616654121945E-2</v>
      </c>
      <c r="D273" s="186">
        <v>146.71</v>
      </c>
    </row>
    <row r="274" spans="2:7">
      <c r="B274" s="197">
        <v>40589</v>
      </c>
      <c r="C274" s="808">
        <v>-0.12908356263296536</v>
      </c>
      <c r="D274" s="186">
        <v>146.61500000000001</v>
      </c>
    </row>
    <row r="275" spans="2:7">
      <c r="B275" s="197">
        <v>40590</v>
      </c>
      <c r="C275" s="808">
        <v>4.0939689624657216E-3</v>
      </c>
      <c r="D275" s="186">
        <v>146.655</v>
      </c>
    </row>
    <row r="276" spans="2:7">
      <c r="B276" s="197">
        <v>40591</v>
      </c>
      <c r="C276" s="808">
        <v>-0.63271155733424478</v>
      </c>
      <c r="D276" s="186">
        <v>146.57</v>
      </c>
    </row>
    <row r="277" spans="2:7">
      <c r="B277" s="197">
        <v>40592</v>
      </c>
      <c r="C277" s="808">
        <v>-0.96394026114211295</v>
      </c>
      <c r="D277" s="186">
        <v>146.495</v>
      </c>
    </row>
    <row r="278" spans="2:7">
      <c r="B278" s="197">
        <v>40595</v>
      </c>
      <c r="C278" s="808">
        <v>-0.65127006324495995</v>
      </c>
      <c r="D278" s="186">
        <v>146.47999999999999</v>
      </c>
    </row>
    <row r="279" spans="2:7">
      <c r="B279" s="197">
        <v>40596</v>
      </c>
      <c r="C279" s="808">
        <v>-0.221824619140854</v>
      </c>
      <c r="D279" s="186">
        <v>146.44999999999999</v>
      </c>
    </row>
    <row r="280" spans="2:7">
      <c r="B280" s="197">
        <v>40597</v>
      </c>
      <c r="C280" s="808">
        <v>-0.59696602935627674</v>
      </c>
      <c r="D280" s="186">
        <v>146.44</v>
      </c>
    </row>
    <row r="281" spans="2:7">
      <c r="B281" s="197">
        <v>40598</v>
      </c>
      <c r="C281" s="808">
        <v>-0.33688313816530219</v>
      </c>
      <c r="D281" s="186">
        <v>146.495</v>
      </c>
    </row>
    <row r="282" spans="2:7">
      <c r="B282" s="197">
        <v>40599</v>
      </c>
      <c r="C282" s="808">
        <v>-7.9381209471318784E-2</v>
      </c>
      <c r="D282" s="186">
        <v>146.005</v>
      </c>
    </row>
    <row r="283" spans="2:7">
      <c r="B283" s="197">
        <v>40602</v>
      </c>
      <c r="C283" s="808">
        <v>-6.0166258330293702E-2</v>
      </c>
      <c r="D283" s="186">
        <v>146.01</v>
      </c>
      <c r="G283" s="201"/>
    </row>
    <row r="284" spans="2:7">
      <c r="B284" s="197">
        <v>40603</v>
      </c>
      <c r="C284" s="808">
        <v>-0.92853385899119834</v>
      </c>
      <c r="D284" s="186">
        <v>146.5</v>
      </c>
      <c r="G284" s="201"/>
    </row>
    <row r="285" spans="2:7">
      <c r="B285" s="197">
        <v>40604</v>
      </c>
      <c r="C285" s="808">
        <v>-0.37137590405225246</v>
      </c>
      <c r="D285" s="186">
        <v>146.47499999999999</v>
      </c>
      <c r="G285" s="111"/>
    </row>
    <row r="286" spans="2:7">
      <c r="B286" s="197">
        <v>40605</v>
      </c>
      <c r="C286" s="808">
        <v>-0.75214045161756349</v>
      </c>
      <c r="D286" s="186">
        <v>146.55500000000001</v>
      </c>
      <c r="G286" s="111"/>
    </row>
    <row r="287" spans="2:7">
      <c r="B287" s="197">
        <v>40606</v>
      </c>
      <c r="C287" s="808">
        <v>-1.8075839950792316</v>
      </c>
      <c r="D287" s="186">
        <v>146.47499999999999</v>
      </c>
      <c r="G287" s="111"/>
    </row>
    <row r="288" spans="2:7">
      <c r="B288" s="197">
        <v>40607</v>
      </c>
      <c r="C288" s="808">
        <v>-0.72183593647372801</v>
      </c>
      <c r="D288" s="186">
        <v>146.44499999999999</v>
      </c>
      <c r="G288" s="111"/>
    </row>
    <row r="289" spans="2:7">
      <c r="B289" s="197">
        <v>40611</v>
      </c>
      <c r="C289" s="808">
        <v>-0.79921906485865013</v>
      </c>
      <c r="D289" s="186">
        <v>146.38999999999999</v>
      </c>
      <c r="G289" s="111"/>
    </row>
    <row r="290" spans="2:7">
      <c r="B290" s="197">
        <v>40612</v>
      </c>
      <c r="C290" s="808">
        <v>-0.83063202127594726</v>
      </c>
      <c r="D290" s="186">
        <v>146.285</v>
      </c>
      <c r="G290" s="111"/>
    </row>
    <row r="291" spans="2:7">
      <c r="B291" s="197">
        <v>40613</v>
      </c>
      <c r="C291" s="808">
        <v>0.75397128174770955</v>
      </c>
      <c r="D291" s="186">
        <v>146.33000000000001</v>
      </c>
      <c r="G291" s="111"/>
    </row>
    <row r="292" spans="2:7">
      <c r="B292" s="197">
        <v>40616</v>
      </c>
      <c r="C292" s="808">
        <v>0.40245143190338956</v>
      </c>
      <c r="D292" s="186">
        <v>146.43</v>
      </c>
      <c r="G292" s="111"/>
    </row>
    <row r="293" spans="2:7">
      <c r="B293" s="197">
        <v>40617</v>
      </c>
      <c r="C293" s="808">
        <v>-0.33127035757585205</v>
      </c>
      <c r="D293" s="186">
        <v>146.47</v>
      </c>
      <c r="G293" s="111"/>
    </row>
    <row r="294" spans="2:7">
      <c r="B294" s="197">
        <v>40618</v>
      </c>
      <c r="C294" s="808">
        <v>-1.9257794716642165</v>
      </c>
      <c r="D294" s="186">
        <v>146.27000000000001</v>
      </c>
      <c r="G294" s="111"/>
    </row>
    <row r="295" spans="2:7">
      <c r="B295" s="197">
        <v>40619</v>
      </c>
      <c r="C295" s="808">
        <v>-1.8765563420479414E-2</v>
      </c>
      <c r="D295" s="186">
        <v>146.37</v>
      </c>
      <c r="G295" s="111"/>
    </row>
    <row r="296" spans="2:7">
      <c r="B296" s="197">
        <v>40620</v>
      </c>
      <c r="C296" s="808">
        <v>0.14883330772993544</v>
      </c>
      <c r="D296" s="186">
        <v>146.33000000000001</v>
      </c>
      <c r="G296" s="201"/>
    </row>
    <row r="297" spans="2:7">
      <c r="B297" s="197">
        <v>40626</v>
      </c>
      <c r="C297" s="808">
        <v>-0.76816593647372833</v>
      </c>
      <c r="D297" s="186">
        <v>146.435</v>
      </c>
    </row>
    <row r="298" spans="2:7">
      <c r="B298" s="197">
        <v>40627</v>
      </c>
      <c r="C298" s="808">
        <v>-0.67964939069332853</v>
      </c>
      <c r="D298" s="186">
        <v>146.215</v>
      </c>
    </row>
    <row r="299" spans="2:7">
      <c r="B299" s="197">
        <v>40630</v>
      </c>
      <c r="C299" s="808">
        <v>-0.27166578514140993</v>
      </c>
      <c r="D299" s="186">
        <v>146.16999999999999</v>
      </c>
    </row>
    <row r="300" spans="2:7">
      <c r="B300" s="197">
        <v>40631</v>
      </c>
      <c r="C300" s="808">
        <v>0.24729788006392572</v>
      </c>
      <c r="D300" s="186">
        <v>146.19499999999999</v>
      </c>
    </row>
    <row r="301" spans="2:7">
      <c r="B301" s="197">
        <v>40632</v>
      </c>
      <c r="C301" s="808">
        <v>0.41985878582099345</v>
      </c>
      <c r="D301" s="186">
        <v>146.33500000000001</v>
      </c>
    </row>
    <row r="302" spans="2:7">
      <c r="B302" s="197">
        <v>40633</v>
      </c>
      <c r="C302" s="808">
        <v>-0.28606088616152414</v>
      </c>
      <c r="D302" s="186">
        <v>145.70500000000001</v>
      </c>
    </row>
    <row r="303" spans="2:7">
      <c r="B303" s="197">
        <v>40634</v>
      </c>
      <c r="C303" s="808">
        <v>0.38478684643759964</v>
      </c>
      <c r="D303" s="186">
        <v>146.38999999999999</v>
      </c>
    </row>
    <row r="304" spans="2:7">
      <c r="B304" s="197">
        <v>40637</v>
      </c>
      <c r="C304" s="808">
        <v>-0.22043698900938025</v>
      </c>
      <c r="D304" s="186">
        <v>146.465</v>
      </c>
    </row>
    <row r="305" spans="2:4">
      <c r="B305" s="197">
        <v>40638</v>
      </c>
      <c r="C305" s="808">
        <v>-0.32858215354848097</v>
      </c>
      <c r="D305" s="186">
        <v>146.47</v>
      </c>
    </row>
    <row r="306" spans="2:4">
      <c r="B306" s="197">
        <v>40639</v>
      </c>
      <c r="C306" s="808">
        <v>-0.80357178532449358</v>
      </c>
      <c r="D306" s="186">
        <v>146.35</v>
      </c>
    </row>
    <row r="307" spans="2:4">
      <c r="B307" s="197">
        <v>40640</v>
      </c>
      <c r="C307" s="808">
        <v>-7.4752713953975258E-4</v>
      </c>
      <c r="D307" s="186">
        <v>146.375</v>
      </c>
    </row>
    <row r="308" spans="2:4">
      <c r="B308" s="197">
        <v>40641</v>
      </c>
      <c r="C308" s="808">
        <v>0.10266150057304096</v>
      </c>
      <c r="D308" s="186">
        <v>146.24</v>
      </c>
    </row>
    <row r="309" spans="2:4">
      <c r="B309" s="197">
        <v>40644</v>
      </c>
      <c r="C309" s="808">
        <v>0.26599268467375575</v>
      </c>
      <c r="D309" s="186">
        <v>146.21</v>
      </c>
    </row>
    <row r="310" spans="2:4">
      <c r="B310" s="197">
        <v>40645</v>
      </c>
      <c r="C310" s="808">
        <v>1.2292315303920082E-2</v>
      </c>
      <c r="D310" s="186">
        <v>146.185</v>
      </c>
    </row>
    <row r="311" spans="2:4">
      <c r="B311" s="197">
        <v>40647</v>
      </c>
      <c r="C311" s="808">
        <v>0.26869546036010317</v>
      </c>
      <c r="D311" s="186">
        <v>146.19499999999999</v>
      </c>
    </row>
    <row r="312" spans="2:4">
      <c r="B312" s="197">
        <v>40648</v>
      </c>
      <c r="C312" s="808">
        <v>-0.46766775634319102</v>
      </c>
      <c r="D312" s="186">
        <v>146.125</v>
      </c>
    </row>
    <row r="313" spans="2:4">
      <c r="B313" s="197">
        <v>40651</v>
      </c>
      <c r="C313" s="808">
        <v>0.53235258933440399</v>
      </c>
      <c r="D313" s="186">
        <v>146.08000000000001</v>
      </c>
    </row>
    <row r="314" spans="2:4">
      <c r="B314" s="197">
        <v>40652</v>
      </c>
      <c r="C314" s="808">
        <v>-3.2010993521807113E-2</v>
      </c>
      <c r="D314" s="186">
        <v>146.125</v>
      </c>
    </row>
    <row r="315" spans="2:4">
      <c r="B315" s="197">
        <v>40653</v>
      </c>
      <c r="C315" s="808">
        <v>-4.8038930670615376E-2</v>
      </c>
      <c r="D315" s="186">
        <v>146.16499999999999</v>
      </c>
    </row>
    <row r="316" spans="2:4">
      <c r="B316" s="197">
        <v>40654</v>
      </c>
      <c r="C316" s="808">
        <v>-0.77288305716635519</v>
      </c>
      <c r="D316" s="186">
        <v>146.16499999999999</v>
      </c>
    </row>
    <row r="317" spans="2:4">
      <c r="B317" s="197">
        <v>40655</v>
      </c>
      <c r="C317" s="808">
        <v>0.31220852822200768</v>
      </c>
      <c r="D317" s="186">
        <v>146.06</v>
      </c>
    </row>
    <row r="318" spans="2:4">
      <c r="B318" s="197">
        <v>40658</v>
      </c>
      <c r="C318" s="808">
        <v>0.20750911788913873</v>
      </c>
      <c r="D318" s="186">
        <v>146.03</v>
      </c>
    </row>
    <row r="319" spans="2:4">
      <c r="B319" s="197">
        <v>40659</v>
      </c>
      <c r="C319" s="808">
        <v>0.31363257000696176</v>
      </c>
      <c r="D319" s="186">
        <v>146.09</v>
      </c>
    </row>
    <row r="320" spans="2:4">
      <c r="B320" s="197">
        <v>40660</v>
      </c>
      <c r="C320" s="808">
        <v>0.32818156096817197</v>
      </c>
      <c r="D320" s="186">
        <v>146.215</v>
      </c>
    </row>
    <row r="321" spans="2:4">
      <c r="B321" s="197">
        <v>40661</v>
      </c>
      <c r="C321" s="808">
        <v>0.15113683285645249</v>
      </c>
      <c r="D321" s="186">
        <v>145.42500000000001</v>
      </c>
    </row>
    <row r="322" spans="2:4">
      <c r="B322" s="197">
        <v>40662</v>
      </c>
      <c r="C322" s="808">
        <v>0.33044598052228447</v>
      </c>
      <c r="D322" s="186">
        <v>145.57</v>
      </c>
    </row>
    <row r="323" spans="2:4">
      <c r="B323" s="197">
        <v>40666</v>
      </c>
      <c r="C323" s="808">
        <v>-9.4937130198640335E-2</v>
      </c>
      <c r="D323" s="186">
        <v>146.44499999999999</v>
      </c>
    </row>
    <row r="324" spans="2:4">
      <c r="B324" s="197">
        <v>40667</v>
      </c>
      <c r="C324" s="808">
        <v>-4.0185825866794922E-2</v>
      </c>
      <c r="D324" s="186">
        <v>146.46</v>
      </c>
    </row>
    <row r="325" spans="2:4">
      <c r="B325" s="197">
        <v>40668</v>
      </c>
      <c r="C325" s="808">
        <v>-0.21633153083489515</v>
      </c>
      <c r="D325" s="186">
        <v>146.51499999999999</v>
      </c>
    </row>
    <row r="326" spans="2:4">
      <c r="B326" s="197">
        <v>40669</v>
      </c>
      <c r="C326" s="808">
        <v>0.75856250860663388</v>
      </c>
      <c r="D326" s="186">
        <v>146.47499999999999</v>
      </c>
    </row>
    <row r="327" spans="2:4">
      <c r="B327" s="197">
        <v>40673</v>
      </c>
      <c r="C327" s="808">
        <v>-0.2101000853787979</v>
      </c>
      <c r="D327" s="186">
        <v>146.60499999999999</v>
      </c>
    </row>
    <row r="328" spans="2:4">
      <c r="B328" s="197">
        <v>40674</v>
      </c>
      <c r="C328" s="808">
        <v>0.40123961935830693</v>
      </c>
      <c r="D328" s="186">
        <v>146.41499999999999</v>
      </c>
    </row>
    <row r="329" spans="2:4">
      <c r="B329" s="197">
        <v>40675</v>
      </c>
      <c r="C329" s="808">
        <v>0.40035929869803127</v>
      </c>
      <c r="D329" s="186">
        <v>146.38</v>
      </c>
    </row>
    <row r="330" spans="2:4">
      <c r="B330" s="197">
        <v>40676</v>
      </c>
      <c r="C330" s="808">
        <v>-6.5834842406410951E-2</v>
      </c>
      <c r="D330" s="186">
        <v>146.36500000000001</v>
      </c>
    </row>
    <row r="331" spans="2:4">
      <c r="B331" s="197">
        <v>40679</v>
      </c>
      <c r="C331" s="808">
        <v>9.0895869275428309E-2</v>
      </c>
      <c r="D331" s="186">
        <v>146.4</v>
      </c>
    </row>
    <row r="332" spans="2:4">
      <c r="B332" s="197">
        <v>40680</v>
      </c>
      <c r="C332" s="808">
        <v>1.9362482126761962E-2</v>
      </c>
      <c r="D332" s="186">
        <v>146.345</v>
      </c>
    </row>
    <row r="333" spans="2:4">
      <c r="B333" s="197">
        <v>40681</v>
      </c>
      <c r="C333" s="808">
        <v>-0.6876341144473096</v>
      </c>
      <c r="D333" s="186">
        <v>146.24</v>
      </c>
    </row>
    <row r="334" spans="2:4">
      <c r="B334" s="197">
        <v>40682</v>
      </c>
      <c r="C334" s="808">
        <v>-9.8597697349410041E-2</v>
      </c>
      <c r="D334" s="186">
        <v>146.215</v>
      </c>
    </row>
    <row r="335" spans="2:4">
      <c r="B335" s="197">
        <v>40683</v>
      </c>
      <c r="C335" s="808">
        <v>2.5784270607437629E-2</v>
      </c>
      <c r="D335" s="186">
        <v>146.03</v>
      </c>
    </row>
    <row r="336" spans="2:4">
      <c r="B336" s="197">
        <v>40686</v>
      </c>
      <c r="C336" s="808">
        <v>0.25563079784103832</v>
      </c>
      <c r="D336" s="186">
        <v>146.01499999999999</v>
      </c>
    </row>
    <row r="337" spans="2:4">
      <c r="B337" s="197">
        <v>40687</v>
      </c>
      <c r="C337" s="808">
        <v>-0.33248586105316041</v>
      </c>
      <c r="D337" s="186">
        <v>146.095</v>
      </c>
    </row>
    <row r="338" spans="2:4">
      <c r="B338" s="197">
        <v>40688</v>
      </c>
      <c r="C338" s="808">
        <v>-0.34515536794820184</v>
      </c>
      <c r="D338" s="186">
        <v>146.02000000000001</v>
      </c>
    </row>
    <row r="339" spans="2:4">
      <c r="B339" s="197">
        <v>40689</v>
      </c>
      <c r="C339" s="808">
        <v>-0.27437674597593265</v>
      </c>
      <c r="D339" s="186">
        <v>145.98500000000001</v>
      </c>
    </row>
    <row r="340" spans="2:4">
      <c r="B340" s="197">
        <v>40690</v>
      </c>
      <c r="C340" s="808">
        <v>0.25721792282566852</v>
      </c>
      <c r="D340" s="186">
        <v>146.13499999999999</v>
      </c>
    </row>
    <row r="341" spans="2:4">
      <c r="B341" s="197">
        <v>40693</v>
      </c>
      <c r="C341" s="808">
        <v>0.15429752503296301</v>
      </c>
      <c r="D341" s="186">
        <v>145.32</v>
      </c>
    </row>
    <row r="342" spans="2:4">
      <c r="B342" s="197">
        <v>40694</v>
      </c>
      <c r="C342" s="808">
        <v>3.4720640803972413E-2</v>
      </c>
      <c r="D342" s="186">
        <v>145.41999999999999</v>
      </c>
    </row>
    <row r="343" spans="2:4">
      <c r="B343" s="197">
        <v>40695</v>
      </c>
      <c r="C343" s="808">
        <v>0.11483499898818209</v>
      </c>
      <c r="D343" s="186">
        <v>146.215</v>
      </c>
    </row>
    <row r="344" spans="2:4">
      <c r="B344" s="197">
        <v>40696</v>
      </c>
      <c r="C344" s="808">
        <v>8.0815080759146282E-3</v>
      </c>
      <c r="D344" s="186">
        <v>146.31</v>
      </c>
    </row>
    <row r="345" spans="2:4">
      <c r="B345" s="197">
        <v>40697</v>
      </c>
      <c r="C345" s="808">
        <v>-0.1058878763819131</v>
      </c>
      <c r="D345" s="186">
        <v>146.42500000000001</v>
      </c>
    </row>
    <row r="346" spans="2:4">
      <c r="B346" s="197">
        <v>40700</v>
      </c>
      <c r="C346" s="808">
        <v>0.1079411274911404</v>
      </c>
      <c r="D346" s="186">
        <v>146.41</v>
      </c>
    </row>
    <row r="347" spans="2:4">
      <c r="B347" s="197">
        <v>40701</v>
      </c>
      <c r="C347" s="808">
        <v>-0.13532863633431808</v>
      </c>
      <c r="D347" s="186">
        <v>146.38999999999999</v>
      </c>
    </row>
    <row r="348" spans="2:4">
      <c r="B348" s="197">
        <v>40702</v>
      </c>
      <c r="C348" s="808">
        <v>-6.1541915562094429E-3</v>
      </c>
      <c r="D348" s="186">
        <v>146.285</v>
      </c>
    </row>
    <row r="349" spans="2:4">
      <c r="B349" s="197">
        <v>40703</v>
      </c>
      <c r="C349" s="808">
        <v>0.18471752503296285</v>
      </c>
      <c r="D349" s="186">
        <v>146.25</v>
      </c>
    </row>
    <row r="350" spans="2:4">
      <c r="B350" s="197">
        <v>40704</v>
      </c>
      <c r="C350" s="808">
        <v>0.11055752217233406</v>
      </c>
      <c r="D350" s="186">
        <v>146.26</v>
      </c>
    </row>
    <row r="351" spans="2:4">
      <c r="B351" s="197">
        <v>40707</v>
      </c>
      <c r="C351" s="808">
        <v>0.54753849742588834</v>
      </c>
      <c r="D351" s="186">
        <v>146.375</v>
      </c>
    </row>
    <row r="352" spans="2:4">
      <c r="B352" s="197">
        <v>40708</v>
      </c>
      <c r="C352" s="808">
        <v>0.77451852594016535</v>
      </c>
      <c r="D352" s="186">
        <v>146.345</v>
      </c>
    </row>
    <row r="353" spans="2:4">
      <c r="B353" s="197">
        <v>40709</v>
      </c>
      <c r="C353" s="808">
        <v>-0.24748066190547502</v>
      </c>
      <c r="D353" s="186">
        <v>146.31</v>
      </c>
    </row>
    <row r="354" spans="2:4">
      <c r="B354" s="197">
        <v>40710</v>
      </c>
      <c r="C354" s="808">
        <v>0.11884304593042302</v>
      </c>
      <c r="D354" s="186">
        <v>146.285</v>
      </c>
    </row>
    <row r="355" spans="2:4">
      <c r="B355" s="197">
        <v>40711</v>
      </c>
      <c r="C355" s="808">
        <v>-8.9230769682784164E-2</v>
      </c>
      <c r="D355" s="186">
        <v>146.38</v>
      </c>
    </row>
    <row r="356" spans="2:4">
      <c r="B356" s="197">
        <v>40714</v>
      </c>
      <c r="C356" s="808">
        <v>-0.12205771269839299</v>
      </c>
      <c r="D356" s="186">
        <v>146.41499999999999</v>
      </c>
    </row>
    <row r="357" spans="2:4">
      <c r="B357" s="197">
        <v>40715</v>
      </c>
      <c r="C357" s="808">
        <v>-5.0044949086570444E-2</v>
      </c>
      <c r="D357" s="186">
        <v>146.32499999999999</v>
      </c>
    </row>
    <row r="358" spans="2:4">
      <c r="B358" s="197">
        <v>40716</v>
      </c>
      <c r="C358" s="808">
        <v>0.19015796489191705</v>
      </c>
      <c r="D358" s="186">
        <v>146.34</v>
      </c>
    </row>
    <row r="359" spans="2:4">
      <c r="B359" s="197">
        <v>40717</v>
      </c>
      <c r="C359" s="808">
        <v>4.9247016641901786E-3</v>
      </c>
      <c r="D359" s="186">
        <v>146.4</v>
      </c>
    </row>
    <row r="360" spans="2:4">
      <c r="B360" s="197">
        <v>40718</v>
      </c>
      <c r="C360" s="808">
        <v>-0.36250907297962903</v>
      </c>
      <c r="D360" s="186">
        <v>146.54499999999999</v>
      </c>
    </row>
    <row r="361" spans="2:4">
      <c r="B361" s="197">
        <v>40721</v>
      </c>
      <c r="C361" s="808">
        <v>-0.7204276287494964</v>
      </c>
      <c r="D361" s="186">
        <v>146.285</v>
      </c>
    </row>
    <row r="362" spans="2:4">
      <c r="B362" s="197">
        <v>40722</v>
      </c>
      <c r="C362" s="808">
        <v>-0.91949472736162297</v>
      </c>
      <c r="D362" s="186">
        <v>146.35499999999999</v>
      </c>
    </row>
    <row r="363" spans="2:4">
      <c r="B363" s="197">
        <v>40723</v>
      </c>
      <c r="C363" s="808">
        <v>-0.33440454923869328</v>
      </c>
      <c r="D363" s="186">
        <v>146.17500000000001</v>
      </c>
    </row>
    <row r="364" spans="2:4">
      <c r="B364" s="197">
        <v>40724</v>
      </c>
      <c r="C364" s="808">
        <v>-0.17608368922277168</v>
      </c>
      <c r="D364" s="186">
        <v>145.88999999999999</v>
      </c>
    </row>
    <row r="365" spans="2:4">
      <c r="B365" s="197">
        <v>40725</v>
      </c>
      <c r="C365" s="808">
        <v>-0.25032903927887118</v>
      </c>
      <c r="D365" s="186">
        <v>146.44999999999999</v>
      </c>
    </row>
    <row r="366" spans="2:4">
      <c r="B366" s="197">
        <v>40728</v>
      </c>
      <c r="C366" s="808">
        <v>-0.12576771269839301</v>
      </c>
      <c r="D366" s="186">
        <v>146.47499999999999</v>
      </c>
    </row>
    <row r="367" spans="2:4">
      <c r="B367" s="197">
        <v>40729</v>
      </c>
      <c r="C367" s="808">
        <v>-0.59005183113587711</v>
      </c>
      <c r="D367" s="186">
        <v>146.51499999999999</v>
      </c>
    </row>
    <row r="368" spans="2:4">
      <c r="B368" s="197">
        <v>40731</v>
      </c>
      <c r="C368" s="808">
        <v>3.9388560861683283E-2</v>
      </c>
      <c r="D368" s="186">
        <v>146.38</v>
      </c>
    </row>
    <row r="369" spans="2:4">
      <c r="B369" s="197">
        <v>40732</v>
      </c>
      <c r="C369" s="808">
        <v>-0.10246410142874553</v>
      </c>
      <c r="D369" s="186">
        <v>146.37</v>
      </c>
    </row>
    <row r="370" spans="2:4">
      <c r="B370" s="197">
        <v>40735</v>
      </c>
      <c r="C370" s="808">
        <v>1.0570041492044253</v>
      </c>
      <c r="D370" s="186">
        <v>146.35</v>
      </c>
    </row>
    <row r="371" spans="2:4">
      <c r="B371" s="197">
        <v>40736</v>
      </c>
      <c r="C371" s="808">
        <v>0.22758785985835572</v>
      </c>
      <c r="D371" s="186">
        <v>146.58000000000001</v>
      </c>
    </row>
    <row r="372" spans="2:4">
      <c r="B372" s="197">
        <v>40737</v>
      </c>
      <c r="C372" s="808">
        <v>-0.11923240982010096</v>
      </c>
      <c r="D372" s="186">
        <v>146.565</v>
      </c>
    </row>
    <row r="373" spans="2:4">
      <c r="B373" s="197">
        <v>40738</v>
      </c>
      <c r="C373" s="808">
        <v>0.24905425219522337</v>
      </c>
      <c r="D373" s="186">
        <v>146.595</v>
      </c>
    </row>
    <row r="374" spans="2:4">
      <c r="B374" s="197">
        <v>40739</v>
      </c>
      <c r="C374" s="808">
        <v>-0.52123240536336068</v>
      </c>
      <c r="D374" s="186">
        <v>146.48500000000001</v>
      </c>
    </row>
    <row r="375" spans="2:4">
      <c r="B375" s="197">
        <v>40742</v>
      </c>
      <c r="C375" s="808">
        <v>0.29227988070477373</v>
      </c>
      <c r="D375" s="186">
        <v>146.375</v>
      </c>
    </row>
    <row r="376" spans="2:4">
      <c r="B376" s="197">
        <v>40743</v>
      </c>
      <c r="C376" s="808">
        <v>0.21998969371956006</v>
      </c>
      <c r="D376" s="186">
        <v>146.63</v>
      </c>
    </row>
    <row r="377" spans="2:4">
      <c r="B377" s="197">
        <v>40744</v>
      </c>
      <c r="C377" s="808">
        <v>-0.57335338719817797</v>
      </c>
      <c r="D377" s="186">
        <v>146.655</v>
      </c>
    </row>
    <row r="378" spans="2:4">
      <c r="B378" s="197">
        <v>40745</v>
      </c>
      <c r="C378" s="808">
        <v>0.23025856816904083</v>
      </c>
      <c r="D378" s="186">
        <v>146.505</v>
      </c>
    </row>
    <row r="379" spans="2:4">
      <c r="B379" s="197">
        <v>40746</v>
      </c>
      <c r="C379" s="808">
        <v>-0.18627828312648606</v>
      </c>
      <c r="D379" s="186">
        <v>146.43</v>
      </c>
    </row>
    <row r="380" spans="2:4">
      <c r="B380" s="197">
        <v>40749</v>
      </c>
      <c r="C380" s="808">
        <v>-6.7446303970807961E-2</v>
      </c>
      <c r="D380" s="186">
        <v>146.33500000000001</v>
      </c>
    </row>
    <row r="381" spans="2:4">
      <c r="B381" s="197">
        <v>40750</v>
      </c>
      <c r="C381" s="808">
        <v>-1.0925448479450861</v>
      </c>
      <c r="D381" s="186">
        <v>146.1</v>
      </c>
    </row>
    <row r="382" spans="2:4">
      <c r="B382" s="197">
        <v>40751</v>
      </c>
      <c r="C382" s="808">
        <v>0.15590567436307295</v>
      </c>
      <c r="D382" s="186">
        <v>146.245</v>
      </c>
    </row>
    <row r="383" spans="2:4">
      <c r="B383" s="197">
        <v>40752</v>
      </c>
      <c r="C383" s="808">
        <v>0.47738425242466154</v>
      </c>
      <c r="D383" s="186">
        <v>146.11500000000001</v>
      </c>
    </row>
    <row r="384" spans="2:4">
      <c r="B384" s="197">
        <v>40753</v>
      </c>
      <c r="C384" s="808">
        <v>-0.18847277180473737</v>
      </c>
      <c r="D384" s="186">
        <v>146.245</v>
      </c>
    </row>
    <row r="385" spans="2:4">
      <c r="B385" s="197">
        <v>40756</v>
      </c>
      <c r="C385" s="808">
        <v>-8.3602436582434964E-2</v>
      </c>
      <c r="D385" s="186">
        <v>146.495</v>
      </c>
    </row>
    <row r="386" spans="2:4">
      <c r="B386" s="197">
        <v>40757</v>
      </c>
      <c r="C386" s="808">
        <v>-0.45875834061131682</v>
      </c>
      <c r="D386" s="186">
        <v>146.63</v>
      </c>
    </row>
    <row r="387" spans="2:4">
      <c r="B387" s="197">
        <v>40758</v>
      </c>
      <c r="C387" s="808">
        <v>0.54002529563276658</v>
      </c>
      <c r="D387" s="186">
        <v>146.785</v>
      </c>
    </row>
    <row r="388" spans="2:4">
      <c r="B388" s="197">
        <v>40759</v>
      </c>
      <c r="C388" s="808">
        <v>0.39875476118697828</v>
      </c>
      <c r="D388" s="186">
        <v>146.86500000000001</v>
      </c>
    </row>
    <row r="389" spans="2:4">
      <c r="B389" s="197">
        <v>40760</v>
      </c>
      <c r="C389" s="808">
        <v>-1.3784044788471383</v>
      </c>
      <c r="D389" s="186">
        <v>146.91999999999999</v>
      </c>
    </row>
    <row r="390" spans="2:4">
      <c r="B390" s="197">
        <v>40763</v>
      </c>
      <c r="C390" s="808">
        <v>-1.4563459416277329</v>
      </c>
      <c r="D390" s="186">
        <v>146.86500000000001</v>
      </c>
    </row>
    <row r="391" spans="2:4">
      <c r="B391" s="197">
        <v>40764</v>
      </c>
      <c r="C391" s="808">
        <v>-2.0037752887352109</v>
      </c>
      <c r="D391" s="186">
        <v>146.93</v>
      </c>
    </row>
    <row r="392" spans="2:4">
      <c r="B392" s="197">
        <v>40765</v>
      </c>
      <c r="C392" s="808">
        <v>-0.56208661672393845</v>
      </c>
      <c r="D392" s="186">
        <v>147.02000000000001</v>
      </c>
    </row>
    <row r="393" spans="2:4">
      <c r="B393" s="197">
        <v>40766</v>
      </c>
      <c r="C393" s="808">
        <v>-9.6510904315417478E-2</v>
      </c>
      <c r="D393" s="186">
        <v>147.04</v>
      </c>
    </row>
    <row r="394" spans="2:4">
      <c r="B394" s="197">
        <v>40767</v>
      </c>
      <c r="C394" s="808">
        <v>-1.0433818486123032</v>
      </c>
      <c r="D394" s="186">
        <v>147.06</v>
      </c>
    </row>
    <row r="395" spans="2:4">
      <c r="B395" s="197">
        <v>40770</v>
      </c>
      <c r="C395" s="808">
        <v>-0.33724059229110637</v>
      </c>
      <c r="D395" s="186">
        <v>146.97499999999999</v>
      </c>
    </row>
    <row r="396" spans="2:4">
      <c r="B396" s="197">
        <v>40771</v>
      </c>
      <c r="C396" s="808">
        <v>-1.2683475515921914</v>
      </c>
      <c r="D396" s="186">
        <v>146.91999999999999</v>
      </c>
    </row>
    <row r="397" spans="2:4">
      <c r="B397" s="197">
        <v>40772</v>
      </c>
      <c r="C397" s="808">
        <v>-0.91774509769133694</v>
      </c>
      <c r="D397" s="186">
        <v>146.55500000000001</v>
      </c>
    </row>
    <row r="398" spans="2:4">
      <c r="B398" s="197">
        <v>40773</v>
      </c>
      <c r="C398" s="808">
        <v>-0.31505916185077643</v>
      </c>
      <c r="D398" s="186">
        <v>146.54499999999999</v>
      </c>
    </row>
    <row r="399" spans="2:4">
      <c r="B399" s="197">
        <v>40774</v>
      </c>
      <c r="C399" s="808">
        <v>0.14520149785610029</v>
      </c>
      <c r="D399" s="186">
        <v>146.80000000000001</v>
      </c>
    </row>
    <row r="400" spans="2:4">
      <c r="B400" s="197">
        <v>40777</v>
      </c>
      <c r="C400" s="808">
        <v>0.15263676681066216</v>
      </c>
      <c r="D400" s="186">
        <v>146.73500000000001</v>
      </c>
    </row>
    <row r="401" spans="2:4">
      <c r="B401" s="197">
        <v>40778</v>
      </c>
      <c r="C401" s="808">
        <v>-0.77133323754444749</v>
      </c>
      <c r="D401" s="186">
        <v>146.60499999999999</v>
      </c>
    </row>
    <row r="402" spans="2:4">
      <c r="B402" s="197">
        <v>40779</v>
      </c>
      <c r="C402" s="808">
        <v>-0.30180898094316533</v>
      </c>
      <c r="D402" s="186">
        <v>146.68</v>
      </c>
    </row>
    <row r="403" spans="2:4">
      <c r="B403" s="197">
        <v>40780</v>
      </c>
      <c r="C403" s="808">
        <v>5.5010239449820336E-2</v>
      </c>
      <c r="D403" s="186">
        <v>146.42500000000001</v>
      </c>
    </row>
    <row r="404" spans="2:4">
      <c r="B404" s="197">
        <v>40781</v>
      </c>
      <c r="C404" s="808">
        <v>0.26193017002624103</v>
      </c>
      <c r="D404" s="186">
        <v>146.42500000000001</v>
      </c>
    </row>
    <row r="405" spans="2:4">
      <c r="B405" s="197">
        <v>40782</v>
      </c>
      <c r="C405" s="808">
        <v>-0.32624087229110599</v>
      </c>
      <c r="D405" s="186">
        <v>146.41499999999999</v>
      </c>
    </row>
    <row r="406" spans="2:4">
      <c r="B406" s="197">
        <v>40786</v>
      </c>
      <c r="C406" s="808">
        <v>0.6670558895770089</v>
      </c>
      <c r="D406" s="186">
        <v>146.52500000000001</v>
      </c>
    </row>
    <row r="407" spans="2:4">
      <c r="B407" s="197">
        <v>40787</v>
      </c>
      <c r="C407" s="808">
        <v>-1.9943603859326128E-2</v>
      </c>
      <c r="D407" s="186">
        <v>146.87</v>
      </c>
    </row>
    <row r="408" spans="2:4">
      <c r="B408" s="197">
        <v>40788</v>
      </c>
      <c r="C408" s="808">
        <v>0.13185092551409466</v>
      </c>
      <c r="D408" s="186">
        <v>146.91499999999999</v>
      </c>
    </row>
    <row r="409" spans="2:4">
      <c r="B409" s="197">
        <v>40791</v>
      </c>
      <c r="C409" s="808">
        <v>-0.348923516095968</v>
      </c>
      <c r="D409" s="186">
        <v>147.06</v>
      </c>
    </row>
    <row r="410" spans="2:4">
      <c r="B410" s="197">
        <v>40792</v>
      </c>
      <c r="C410" s="808">
        <v>-0.15273453412864921</v>
      </c>
      <c r="D410" s="186">
        <v>147.09</v>
      </c>
    </row>
    <row r="411" spans="2:4">
      <c r="B411" s="197">
        <v>40793</v>
      </c>
      <c r="C411" s="808">
        <v>0.14873222977642786</v>
      </c>
      <c r="D411" s="186">
        <v>147.09</v>
      </c>
    </row>
    <row r="412" spans="2:4">
      <c r="B412" s="197">
        <v>40794</v>
      </c>
      <c r="C412" s="808">
        <v>0.18289681029335869</v>
      </c>
      <c r="D412" s="186">
        <v>146.99</v>
      </c>
    </row>
    <row r="413" spans="2:4">
      <c r="B413" s="197">
        <v>40795</v>
      </c>
      <c r="C413" s="808">
        <v>0.44139695008096091</v>
      </c>
      <c r="D413" s="186">
        <v>147.065</v>
      </c>
    </row>
    <row r="414" spans="2:4">
      <c r="B414" s="197">
        <v>40798</v>
      </c>
      <c r="C414" s="808">
        <v>-1.2230730129947618</v>
      </c>
      <c r="D414" s="186">
        <v>147.155</v>
      </c>
    </row>
    <row r="415" spans="2:4">
      <c r="B415" s="197">
        <v>40799</v>
      </c>
      <c r="C415" s="808">
        <v>4.4266081784667663E-2</v>
      </c>
      <c r="D415" s="186">
        <v>147.17500000000001</v>
      </c>
    </row>
    <row r="416" spans="2:4">
      <c r="B416" s="197">
        <v>40800</v>
      </c>
      <c r="C416" s="808">
        <v>-0.87214316535427283</v>
      </c>
      <c r="D416" s="186">
        <v>147.11500000000001</v>
      </c>
    </row>
    <row r="417" spans="1:4">
      <c r="B417" s="197">
        <v>40801</v>
      </c>
      <c r="C417" s="808">
        <v>5.6071122154452854E-2</v>
      </c>
      <c r="D417" s="186">
        <v>146.97999999999999</v>
      </c>
    </row>
    <row r="418" spans="1:4">
      <c r="B418" s="197">
        <v>40802</v>
      </c>
      <c r="C418" s="808">
        <v>6.9114597511054629E-2</v>
      </c>
      <c r="D418" s="186">
        <v>147.01499999999999</v>
      </c>
    </row>
    <row r="419" spans="1:4">
      <c r="B419" s="197">
        <v>40805</v>
      </c>
      <c r="C419" s="808">
        <v>-3.9010073470556808E-2</v>
      </c>
      <c r="D419" s="186">
        <v>146.97</v>
      </c>
    </row>
    <row r="420" spans="1:4">
      <c r="B420" s="197">
        <v>40806</v>
      </c>
      <c r="C420" s="808">
        <v>-0.24894331609596815</v>
      </c>
      <c r="D420" s="186">
        <v>147.07499999999999</v>
      </c>
    </row>
    <row r="421" spans="1:4">
      <c r="B421" s="197">
        <v>40807</v>
      </c>
      <c r="C421" s="808">
        <v>-5.0422985340371138E-2</v>
      </c>
      <c r="D421" s="186">
        <v>147.095</v>
      </c>
    </row>
    <row r="422" spans="1:4">
      <c r="B422" s="197">
        <v>40808</v>
      </c>
      <c r="C422" s="808">
        <v>-1.1903941937503888</v>
      </c>
      <c r="D422" s="186">
        <v>147.13499999999999</v>
      </c>
    </row>
    <row r="423" spans="1:4">
      <c r="A423" s="804"/>
      <c r="B423" s="197">
        <v>40809</v>
      </c>
      <c r="C423" s="808">
        <v>-0.87589854808753398</v>
      </c>
      <c r="D423" s="186">
        <v>147.24</v>
      </c>
    </row>
    <row r="424" spans="1:4">
      <c r="A424" s="804"/>
      <c r="B424" s="197">
        <v>40812</v>
      </c>
      <c r="C424" s="808">
        <v>-0.40258102404894458</v>
      </c>
      <c r="D424" s="186">
        <v>147.375</v>
      </c>
    </row>
    <row r="425" spans="1:4">
      <c r="A425" s="805"/>
      <c r="B425" s="197">
        <v>40813</v>
      </c>
      <c r="C425" s="808">
        <v>-0.1832734392507851</v>
      </c>
      <c r="D425" s="186">
        <v>147.69499999999999</v>
      </c>
    </row>
    <row r="426" spans="1:4">
      <c r="A426" s="805"/>
      <c r="B426" s="197">
        <v>40814</v>
      </c>
      <c r="C426" s="808">
        <v>-5.9066692972418511E-2</v>
      </c>
      <c r="D426" s="186">
        <v>147.72</v>
      </c>
    </row>
    <row r="427" spans="1:4">
      <c r="A427" s="805"/>
      <c r="B427" s="197">
        <v>40815</v>
      </c>
      <c r="C427" s="808">
        <v>-0.83866561664653694</v>
      </c>
      <c r="D427" s="186">
        <v>147.88499999999999</v>
      </c>
    </row>
    <row r="428" spans="1:4">
      <c r="A428" s="805"/>
      <c r="B428" s="197">
        <v>40816</v>
      </c>
      <c r="C428" s="808">
        <v>-1.6808701419800194</v>
      </c>
      <c r="D428" s="186">
        <v>148.04</v>
      </c>
    </row>
    <row r="429" spans="1:4">
      <c r="B429" s="197">
        <v>40819</v>
      </c>
      <c r="C429" s="808">
        <v>-1.0725428695155792</v>
      </c>
      <c r="D429" s="188">
        <v>148.19</v>
      </c>
    </row>
    <row r="430" spans="1:4">
      <c r="A430" s="805"/>
      <c r="B430" s="197">
        <v>40820</v>
      </c>
      <c r="C430" s="808">
        <v>-0.50275408378250741</v>
      </c>
      <c r="D430" s="188">
        <v>148.16999999999999</v>
      </c>
    </row>
    <row r="431" spans="1:4">
      <c r="A431" s="805"/>
      <c r="B431" s="197">
        <v>40821</v>
      </c>
      <c r="C431" s="808">
        <v>0.41154110538612509</v>
      </c>
      <c r="D431" s="188">
        <v>148.19999999999999</v>
      </c>
    </row>
    <row r="432" spans="1:4">
      <c r="A432" s="805"/>
      <c r="B432" s="197">
        <v>40822</v>
      </c>
      <c r="C432" s="808">
        <v>-0.2729394820122748</v>
      </c>
      <c r="D432" s="188">
        <v>148.34</v>
      </c>
    </row>
    <row r="433" spans="1:4">
      <c r="A433" s="805"/>
      <c r="B433" s="197">
        <v>40823</v>
      </c>
      <c r="C433" s="808">
        <v>0.11224728341886742</v>
      </c>
      <c r="D433" s="188">
        <v>148.36000000000001</v>
      </c>
    </row>
    <row r="434" spans="1:4">
      <c r="A434" s="805"/>
      <c r="B434" s="197">
        <v>40827</v>
      </c>
      <c r="C434" s="808">
        <v>7.0105917300708809E-2</v>
      </c>
      <c r="D434" s="188">
        <v>148.08000000000001</v>
      </c>
    </row>
    <row r="435" spans="1:4">
      <c r="A435" s="805"/>
      <c r="B435" s="197">
        <v>40828</v>
      </c>
      <c r="C435" s="808">
        <v>-1.7557491706161193E-2</v>
      </c>
      <c r="D435" s="188">
        <v>147.88999999999999</v>
      </c>
    </row>
    <row r="436" spans="1:4">
      <c r="A436" s="805"/>
      <c r="B436" s="197">
        <v>40829</v>
      </c>
      <c r="C436" s="808">
        <v>-0.44760250288539233</v>
      </c>
      <c r="D436" s="188">
        <v>147.72</v>
      </c>
    </row>
    <row r="437" spans="1:4">
      <c r="A437" s="805"/>
      <c r="B437" s="197">
        <v>40830</v>
      </c>
      <c r="C437" s="808">
        <v>0.10565611079058436</v>
      </c>
      <c r="D437" s="188">
        <v>147.72</v>
      </c>
    </row>
    <row r="438" spans="1:4">
      <c r="A438" s="805"/>
      <c r="B438" s="197">
        <v>40833</v>
      </c>
      <c r="C438" s="808">
        <v>-0.33029684080607774</v>
      </c>
      <c r="D438" s="188">
        <v>147.87</v>
      </c>
    </row>
    <row r="439" spans="1:4">
      <c r="A439" s="805"/>
      <c r="B439" s="197">
        <v>40834</v>
      </c>
      <c r="C439" s="808">
        <v>0.33954229024526211</v>
      </c>
      <c r="D439" s="188">
        <v>147.88999999999999</v>
      </c>
    </row>
    <row r="440" spans="1:4">
      <c r="A440" s="805"/>
      <c r="B440" s="197">
        <v>40835</v>
      </c>
      <c r="C440" s="808">
        <v>-2.2591172590491801E-2</v>
      </c>
      <c r="D440" s="188">
        <v>147.85</v>
      </c>
    </row>
    <row r="441" spans="1:4">
      <c r="A441" s="805"/>
      <c r="B441" s="197">
        <v>40836</v>
      </c>
      <c r="C441" s="808">
        <v>0.35976759491670124</v>
      </c>
      <c r="D441" s="188">
        <v>147.91999999999999</v>
      </c>
    </row>
    <row r="442" spans="1:4">
      <c r="A442" s="805"/>
      <c r="B442" s="197">
        <v>40837</v>
      </c>
      <c r="C442" s="808">
        <v>-0.41885520116965036</v>
      </c>
      <c r="D442" s="188">
        <v>148</v>
      </c>
    </row>
    <row r="443" spans="1:4">
      <c r="A443" s="805"/>
      <c r="B443" s="197">
        <v>40840</v>
      </c>
      <c r="C443" s="808">
        <v>0.16409300392118778</v>
      </c>
      <c r="D443" s="188">
        <v>147.97</v>
      </c>
    </row>
    <row r="444" spans="1:4">
      <c r="A444" s="805"/>
      <c r="B444" s="197">
        <v>40841</v>
      </c>
      <c r="C444" s="808">
        <v>-0.10374501453847322</v>
      </c>
      <c r="D444" s="188">
        <v>147.96</v>
      </c>
    </row>
    <row r="445" spans="1:4">
      <c r="A445" s="805"/>
      <c r="B445" s="197">
        <v>40842</v>
      </c>
      <c r="C445" s="808">
        <v>-6.4774906518328013E-2</v>
      </c>
      <c r="D445" s="188">
        <v>147.96</v>
      </c>
    </row>
    <row r="446" spans="1:4">
      <c r="A446" s="805"/>
      <c r="B446" s="197">
        <v>40843</v>
      </c>
      <c r="C446" s="808">
        <v>-0.77308226309408945</v>
      </c>
      <c r="D446" s="188">
        <v>147.85</v>
      </c>
    </row>
    <row r="447" spans="1:4">
      <c r="A447" s="805"/>
      <c r="B447" s="197">
        <v>40844</v>
      </c>
      <c r="C447" s="808">
        <v>-0.54635370406851447</v>
      </c>
      <c r="D447" s="188">
        <v>147.54</v>
      </c>
    </row>
    <row r="448" spans="1:4">
      <c r="A448" s="805"/>
      <c r="B448" s="197">
        <v>40847</v>
      </c>
      <c r="C448" s="808">
        <v>8.2613476011643983E-2</v>
      </c>
      <c r="D448" s="188">
        <v>147.77000000000001</v>
      </c>
    </row>
    <row r="449" spans="1:4">
      <c r="A449" s="805"/>
      <c r="B449" s="197">
        <v>40848</v>
      </c>
      <c r="C449" s="808">
        <v>0.36678581179933845</v>
      </c>
      <c r="D449" s="188">
        <v>147.99</v>
      </c>
    </row>
    <row r="450" spans="1:4">
      <c r="A450" s="805"/>
      <c r="B450" s="197">
        <v>40849</v>
      </c>
      <c r="C450" s="808">
        <v>-0.15367043260032703</v>
      </c>
      <c r="D450" s="188">
        <v>148.04</v>
      </c>
    </row>
    <row r="451" spans="1:4">
      <c r="A451" s="805"/>
      <c r="B451" s="197">
        <v>40850</v>
      </c>
      <c r="C451" s="808">
        <v>-0.19766697576651945</v>
      </c>
      <c r="D451" s="188">
        <v>147.91</v>
      </c>
    </row>
    <row r="452" spans="1:4">
      <c r="B452" s="197">
        <v>40851</v>
      </c>
      <c r="C452" s="808">
        <v>0.62814498623113701</v>
      </c>
      <c r="D452" s="188">
        <v>147.94</v>
      </c>
    </row>
    <row r="453" spans="1:4">
      <c r="A453" s="805"/>
      <c r="B453" s="197">
        <v>40854</v>
      </c>
      <c r="C453" s="808">
        <v>9.401233159424506E-2</v>
      </c>
      <c r="D453" s="188">
        <v>147.97</v>
      </c>
    </row>
    <row r="454" spans="1:4">
      <c r="A454" s="805"/>
      <c r="B454" s="197">
        <v>40855</v>
      </c>
      <c r="C454" s="808">
        <v>-0.13585681884107406</v>
      </c>
      <c r="D454" s="188">
        <v>147.97999999999999</v>
      </c>
    </row>
    <row r="455" spans="1:4">
      <c r="A455" s="805"/>
      <c r="B455" s="197">
        <v>40856</v>
      </c>
      <c r="C455" s="808">
        <v>0.21249182648649978</v>
      </c>
      <c r="D455" s="188">
        <v>147.91</v>
      </c>
    </row>
    <row r="456" spans="1:4">
      <c r="A456" s="805"/>
      <c r="B456" s="197">
        <v>40857</v>
      </c>
      <c r="C456" s="808">
        <v>-0.20708605667881411</v>
      </c>
      <c r="D456" s="188">
        <v>148.08000000000001</v>
      </c>
    </row>
    <row r="457" spans="1:4">
      <c r="A457" s="805"/>
      <c r="B457" s="197">
        <v>40861</v>
      </c>
      <c r="C457" s="808">
        <v>0.39545181496119186</v>
      </c>
      <c r="D457" s="188">
        <v>148.13999999999999</v>
      </c>
    </row>
    <row r="458" spans="1:4">
      <c r="A458" s="805"/>
      <c r="B458" s="197">
        <v>40862</v>
      </c>
      <c r="C458" s="808">
        <v>0.33073878306144694</v>
      </c>
      <c r="D458" s="188">
        <v>148.22</v>
      </c>
    </row>
    <row r="459" spans="1:4">
      <c r="A459" s="805"/>
      <c r="B459" s="197">
        <v>40863</v>
      </c>
      <c r="C459" s="808">
        <v>-0.53733737104217527</v>
      </c>
      <c r="D459" s="188">
        <v>148.08000000000001</v>
      </c>
    </row>
    <row r="460" spans="1:4">
      <c r="A460" s="805"/>
      <c r="B460" s="197">
        <v>40864</v>
      </c>
      <c r="C460" s="808">
        <v>0.14885834132861384</v>
      </c>
      <c r="D460" s="188">
        <v>148.01</v>
      </c>
    </row>
    <row r="461" spans="1:4">
      <c r="B461" s="197">
        <v>40865</v>
      </c>
      <c r="C461" s="808">
        <v>-0.38020479821994585</v>
      </c>
      <c r="D461" s="188">
        <v>148.02000000000001</v>
      </c>
    </row>
    <row r="462" spans="1:4">
      <c r="A462" s="805"/>
      <c r="B462" s="197">
        <v>40868</v>
      </c>
      <c r="C462" s="808">
        <v>-0.19232439605439705</v>
      </c>
      <c r="D462" s="188">
        <v>147.94999999999999</v>
      </c>
    </row>
    <row r="463" spans="1:4">
      <c r="A463" s="805"/>
      <c r="B463" s="197">
        <v>40869</v>
      </c>
      <c r="C463" s="808">
        <v>-0.56041986344672856</v>
      </c>
      <c r="D463" s="188">
        <v>147.57</v>
      </c>
    </row>
    <row r="464" spans="1:4">
      <c r="A464" s="805"/>
      <c r="B464" s="197">
        <v>40870</v>
      </c>
      <c r="C464" s="808">
        <v>-0.86497299146506601</v>
      </c>
      <c r="D464" s="188">
        <v>147.34</v>
      </c>
    </row>
    <row r="465" spans="1:4">
      <c r="A465" s="805"/>
      <c r="B465" s="197">
        <v>40872</v>
      </c>
      <c r="C465" s="808">
        <v>-0.20951036968982467</v>
      </c>
      <c r="D465" s="188">
        <v>147.22999999999999</v>
      </c>
    </row>
    <row r="466" spans="1:4">
      <c r="A466" s="805"/>
      <c r="B466" s="197">
        <v>40875</v>
      </c>
      <c r="C466" s="808">
        <v>0.20113189593049996</v>
      </c>
      <c r="D466" s="188">
        <v>147.47999999999999</v>
      </c>
    </row>
    <row r="467" spans="1:4">
      <c r="A467" s="805"/>
      <c r="B467" s="197">
        <v>40876</v>
      </c>
      <c r="C467" s="808">
        <v>-1.9054876247089431E-2</v>
      </c>
      <c r="D467" s="188">
        <v>147.72</v>
      </c>
    </row>
    <row r="468" spans="1:4">
      <c r="A468" s="805"/>
      <c r="B468" s="197">
        <v>40877</v>
      </c>
      <c r="C468" s="808">
        <v>0.33814838969550443</v>
      </c>
      <c r="D468" s="188">
        <v>147.69</v>
      </c>
    </row>
    <row r="469" spans="1:4">
      <c r="A469" s="805"/>
      <c r="B469" s="197">
        <v>40878</v>
      </c>
      <c r="C469" s="808">
        <v>-0.16732242394416164</v>
      </c>
      <c r="D469" s="188">
        <v>147.68</v>
      </c>
    </row>
    <row r="470" spans="1:4">
      <c r="A470" s="805"/>
      <c r="B470" s="197">
        <v>40879</v>
      </c>
      <c r="C470" s="808">
        <v>0.28530338426969171</v>
      </c>
      <c r="D470" s="188">
        <v>147.59</v>
      </c>
    </row>
    <row r="471" spans="1:4">
      <c r="A471" s="805"/>
      <c r="B471" s="197">
        <v>40882</v>
      </c>
      <c r="C471" s="808">
        <v>0.14459605157759386</v>
      </c>
      <c r="D471" s="188">
        <v>147.63</v>
      </c>
    </row>
    <row r="472" spans="1:4">
      <c r="A472" s="805"/>
      <c r="B472" s="197">
        <v>40883</v>
      </c>
      <c r="C472" s="808">
        <v>-0.26351348506520528</v>
      </c>
      <c r="D472" s="188">
        <v>147.65</v>
      </c>
    </row>
    <row r="473" spans="1:4">
      <c r="A473" s="805"/>
      <c r="B473" s="197">
        <v>40884</v>
      </c>
      <c r="C473" s="808">
        <v>-0.24453496550379217</v>
      </c>
      <c r="D473" s="188">
        <v>147.68</v>
      </c>
    </row>
    <row r="474" spans="1:4">
      <c r="A474" s="805"/>
      <c r="B474" s="197">
        <v>40885</v>
      </c>
      <c r="C474" s="808">
        <v>-9.4668563569074715E-2</v>
      </c>
      <c r="D474" s="188">
        <v>147.63999999999999</v>
      </c>
    </row>
    <row r="475" spans="1:4">
      <c r="A475" s="805"/>
      <c r="B475" s="197">
        <v>40886</v>
      </c>
      <c r="C475" s="808">
        <v>-0.30575449291345436</v>
      </c>
      <c r="D475" s="188">
        <v>147.80000000000001</v>
      </c>
    </row>
    <row r="476" spans="1:4">
      <c r="A476" s="805"/>
      <c r="B476" s="197">
        <v>40889</v>
      </c>
      <c r="C476" s="808">
        <v>-0.50450311708966988</v>
      </c>
      <c r="D476" s="188">
        <v>147.87</v>
      </c>
    </row>
    <row r="477" spans="1:4">
      <c r="A477" s="805"/>
      <c r="B477" s="197">
        <v>40890</v>
      </c>
      <c r="C477" s="808">
        <v>0.11060268331953957</v>
      </c>
      <c r="D477" s="188">
        <v>147.88999999999999</v>
      </c>
    </row>
    <row r="478" spans="1:4">
      <c r="A478" s="805"/>
      <c r="B478" s="197">
        <v>40891</v>
      </c>
      <c r="C478" s="808">
        <v>0.40110687257064487</v>
      </c>
      <c r="D478" s="188">
        <v>147.96</v>
      </c>
    </row>
    <row r="479" spans="1:4">
      <c r="A479" s="805"/>
      <c r="B479" s="197">
        <v>40892</v>
      </c>
      <c r="C479" s="808">
        <v>-0.45498942902354073</v>
      </c>
      <c r="D479" s="188">
        <v>148.08000000000001</v>
      </c>
    </row>
    <row r="480" spans="1:4">
      <c r="A480" s="805"/>
      <c r="B480" s="197">
        <v>40897</v>
      </c>
      <c r="C480" s="808">
        <v>9.8319160654207621E-2</v>
      </c>
      <c r="D480" s="188">
        <v>148.27000000000001</v>
      </c>
    </row>
    <row r="481" spans="1:4">
      <c r="A481" s="805"/>
      <c r="B481" s="197">
        <v>40898</v>
      </c>
      <c r="C481" s="808">
        <v>0.10079096260152209</v>
      </c>
      <c r="D481" s="188">
        <v>147.83000000000001</v>
      </c>
    </row>
    <row r="482" spans="1:4">
      <c r="A482" s="805"/>
      <c r="B482" s="197">
        <v>40899</v>
      </c>
      <c r="C482" s="808">
        <v>2.2439438442951709E-2</v>
      </c>
      <c r="D482" s="188">
        <v>147.99</v>
      </c>
    </row>
    <row r="483" spans="1:4">
      <c r="A483" s="805"/>
      <c r="B483" s="197">
        <v>40900</v>
      </c>
      <c r="C483" s="808">
        <v>-8.2999117021682139E-2</v>
      </c>
      <c r="D483" s="188">
        <v>148.11000000000001</v>
      </c>
    </row>
    <row r="484" spans="1:4">
      <c r="A484" s="805"/>
      <c r="B484" s="197">
        <v>40904</v>
      </c>
      <c r="C484" s="808">
        <v>-0.49679427234171553</v>
      </c>
      <c r="D484" s="188">
        <v>148.26</v>
      </c>
    </row>
    <row r="485" spans="1:4">
      <c r="A485" s="805"/>
      <c r="B485" s="197">
        <v>40905</v>
      </c>
      <c r="C485" s="808">
        <v>-0.122305438292448</v>
      </c>
      <c r="D485" s="188">
        <v>148.28</v>
      </c>
    </row>
    <row r="486" spans="1:4">
      <c r="A486" s="805"/>
      <c r="B486" s="197">
        <v>40906</v>
      </c>
      <c r="C486" s="808">
        <v>-0.2647978267268345</v>
      </c>
      <c r="D486" s="188">
        <v>148.04</v>
      </c>
    </row>
    <row r="487" spans="1:4">
      <c r="A487" s="805"/>
      <c r="B487" s="197">
        <v>40907</v>
      </c>
      <c r="C487" s="808">
        <v>-1.3425634918928804</v>
      </c>
      <c r="D487" s="188">
        <v>148.4</v>
      </c>
    </row>
    <row r="488" spans="1:4">
      <c r="A488" s="805"/>
      <c r="B488" s="197">
        <v>40912</v>
      </c>
      <c r="C488" s="808">
        <v>-0.55327824584651397</v>
      </c>
      <c r="D488" s="188">
        <v>148.22999999999999</v>
      </c>
    </row>
    <row r="489" spans="1:4">
      <c r="A489" s="805"/>
      <c r="B489" s="197">
        <v>40913</v>
      </c>
      <c r="C489" s="808">
        <v>3.4336930660066482E-2</v>
      </c>
      <c r="D489" s="188">
        <v>148.08000000000001</v>
      </c>
    </row>
    <row r="490" spans="1:4">
      <c r="A490" s="805"/>
      <c r="B490" s="197">
        <v>40914</v>
      </c>
      <c r="C490" s="808">
        <v>-0.19424513491616338</v>
      </c>
      <c r="D490" s="188">
        <v>148.29</v>
      </c>
    </row>
    <row r="491" spans="1:4">
      <c r="A491" s="805"/>
      <c r="B491" s="197">
        <v>40917</v>
      </c>
      <c r="C491" s="808">
        <v>-0.42068261505783194</v>
      </c>
      <c r="D491" s="188">
        <v>148.54</v>
      </c>
    </row>
    <row r="492" spans="1:4">
      <c r="A492" s="805"/>
      <c r="B492" s="197">
        <v>40918</v>
      </c>
      <c r="C492" s="808">
        <v>-8.128443403522775E-3</v>
      </c>
      <c r="D492" s="188">
        <v>148.59</v>
      </c>
    </row>
    <row r="493" spans="1:4">
      <c r="B493" s="197">
        <v>40919</v>
      </c>
      <c r="C493" s="808">
        <v>-0.18345969200570855</v>
      </c>
      <c r="D493" s="188">
        <v>148.4</v>
      </c>
    </row>
    <row r="494" spans="1:4">
      <c r="A494" s="805"/>
      <c r="B494" s="197">
        <v>40920</v>
      </c>
      <c r="C494" s="808">
        <v>-0.2548455928068673</v>
      </c>
      <c r="D494" s="188">
        <v>148.52000000000001</v>
      </c>
    </row>
    <row r="495" spans="1:4">
      <c r="A495" s="805"/>
      <c r="B495" s="197">
        <v>40921</v>
      </c>
      <c r="C495" s="808">
        <v>-0.4376651001602101</v>
      </c>
      <c r="D495" s="188">
        <v>148.16999999999999</v>
      </c>
    </row>
    <row r="496" spans="1:4">
      <c r="A496" s="805"/>
      <c r="B496" s="197">
        <v>40925</v>
      </c>
      <c r="C496" s="808">
        <v>-0.17834091502608981</v>
      </c>
      <c r="D496" s="188">
        <v>148.35</v>
      </c>
    </row>
    <row r="497" spans="1:4">
      <c r="A497" s="805"/>
      <c r="B497" s="197">
        <v>40926</v>
      </c>
      <c r="C497" s="808">
        <v>-0.20611571713823196</v>
      </c>
      <c r="D497" s="188">
        <v>148.30000000000001</v>
      </c>
    </row>
    <row r="498" spans="1:4">
      <c r="A498" s="805"/>
      <c r="B498" s="197">
        <v>40927</v>
      </c>
      <c r="C498" s="808">
        <v>4.6246321639577842E-2</v>
      </c>
      <c r="D498" s="188">
        <v>148.19999999999999</v>
      </c>
    </row>
    <row r="499" spans="1:4">
      <c r="A499" s="805"/>
      <c r="B499" s="197">
        <v>40928</v>
      </c>
      <c r="C499" s="808">
        <v>0.14909102602968419</v>
      </c>
      <c r="D499" s="188">
        <v>148.32</v>
      </c>
    </row>
    <row r="500" spans="1:4">
      <c r="A500" s="805"/>
      <c r="B500" s="197">
        <v>40931</v>
      </c>
      <c r="C500" s="808">
        <v>0.27894742310956494</v>
      </c>
      <c r="D500" s="188">
        <v>148.44</v>
      </c>
    </row>
    <row r="501" spans="1:4">
      <c r="A501" s="805"/>
      <c r="B501" s="197">
        <v>40932</v>
      </c>
      <c r="C501" s="808">
        <v>0.90648888041199116</v>
      </c>
      <c r="D501" s="188">
        <v>148.41999999999999</v>
      </c>
    </row>
    <row r="502" spans="1:4">
      <c r="A502" s="805"/>
      <c r="B502" s="197">
        <v>40933</v>
      </c>
      <c r="C502" s="808">
        <v>-0.17455382611873049</v>
      </c>
      <c r="D502" s="188">
        <v>148.61000000000001</v>
      </c>
    </row>
    <row r="503" spans="1:4">
      <c r="A503" s="805"/>
      <c r="B503" s="197">
        <v>40934</v>
      </c>
      <c r="C503" s="808">
        <v>0.20266787971759137</v>
      </c>
      <c r="D503" s="188">
        <v>148.35</v>
      </c>
    </row>
    <row r="504" spans="1:4">
      <c r="A504" s="805"/>
      <c r="B504" s="197">
        <v>40935</v>
      </c>
      <c r="C504" s="808">
        <v>0.14485976262029998</v>
      </c>
      <c r="D504" s="188">
        <v>148.37</v>
      </c>
    </row>
    <row r="505" spans="1:4">
      <c r="A505" s="805"/>
      <c r="B505" s="197">
        <v>40938</v>
      </c>
      <c r="C505" s="808">
        <v>0.28538160272272201</v>
      </c>
      <c r="D505" s="188">
        <v>148.6</v>
      </c>
    </row>
    <row r="506" spans="1:4">
      <c r="A506" s="805"/>
      <c r="B506" s="197">
        <v>40939</v>
      </c>
      <c r="C506" s="808">
        <v>0.35763885247453991</v>
      </c>
      <c r="D506" s="188">
        <v>148.56</v>
      </c>
    </row>
    <row r="507" spans="1:4">
      <c r="A507" s="805"/>
      <c r="B507" s="197">
        <v>40940</v>
      </c>
      <c r="C507" s="808">
        <v>6.49551693339675E-2</v>
      </c>
      <c r="D507" s="188">
        <v>148.69999999999999</v>
      </c>
    </row>
    <row r="508" spans="1:4">
      <c r="A508" s="805"/>
      <c r="B508" s="197">
        <v>40941</v>
      </c>
      <c r="C508" s="808">
        <v>-0.39294886585714039</v>
      </c>
      <c r="D508" s="188">
        <v>148.61000000000001</v>
      </c>
    </row>
    <row r="509" spans="1:4">
      <c r="A509" s="805"/>
      <c r="B509" s="197">
        <v>40942</v>
      </c>
      <c r="C509" s="808">
        <v>-0.21088375101593487</v>
      </c>
      <c r="D509" s="188">
        <v>148.72</v>
      </c>
    </row>
    <row r="510" spans="1:4">
      <c r="A510" s="805"/>
      <c r="B510" s="197">
        <v>40945</v>
      </c>
      <c r="C510" s="808">
        <v>0.18902740522607078</v>
      </c>
      <c r="D510" s="188">
        <v>148.66</v>
      </c>
    </row>
    <row r="511" spans="1:4">
      <c r="A511" s="805"/>
      <c r="B511" s="197">
        <v>40946</v>
      </c>
      <c r="C511" s="808">
        <v>-4.6023257572100851E-2</v>
      </c>
      <c r="D511" s="188">
        <v>148.63</v>
      </c>
    </row>
    <row r="512" spans="1:4">
      <c r="A512" s="805"/>
      <c r="B512" s="197">
        <v>40947</v>
      </c>
      <c r="C512" s="808">
        <v>-0.40195972364050575</v>
      </c>
      <c r="D512" s="188">
        <v>148.59</v>
      </c>
    </row>
    <row r="513" spans="1:4">
      <c r="A513" s="805"/>
      <c r="B513" s="197">
        <v>40948</v>
      </c>
      <c r="C513" s="808">
        <v>-0.30760141190148238</v>
      </c>
      <c r="D513" s="188">
        <v>148.49</v>
      </c>
    </row>
    <row r="514" spans="1:4">
      <c r="A514" s="805"/>
      <c r="B514" s="197">
        <v>40949</v>
      </c>
      <c r="C514" s="808">
        <v>-1.0531859901839302E-2</v>
      </c>
      <c r="D514" s="188">
        <v>148.37</v>
      </c>
    </row>
    <row r="515" spans="1:4">
      <c r="A515" s="805"/>
      <c r="B515" s="197">
        <v>40952</v>
      </c>
      <c r="C515" s="808">
        <v>-0.15545857302356575</v>
      </c>
      <c r="D515" s="188">
        <v>148.37</v>
      </c>
    </row>
    <row r="516" spans="1:4">
      <c r="A516" s="805"/>
      <c r="B516" s="197">
        <v>40953</v>
      </c>
      <c r="C516" s="808">
        <v>0.26362793792285355</v>
      </c>
      <c r="D516" s="188">
        <v>148.37</v>
      </c>
    </row>
    <row r="517" spans="1:4">
      <c r="A517" s="805"/>
      <c r="B517" s="197">
        <v>40954</v>
      </c>
      <c r="C517" s="808">
        <v>-0.22232916746967452</v>
      </c>
      <c r="D517" s="188">
        <v>148.29</v>
      </c>
    </row>
    <row r="518" spans="1:4">
      <c r="B518" s="197">
        <v>40955</v>
      </c>
      <c r="C518" s="808">
        <v>-0.95192283765985941</v>
      </c>
      <c r="D518" s="188">
        <v>148.12</v>
      </c>
    </row>
    <row r="519" spans="1:4">
      <c r="A519" s="805"/>
      <c r="B519" s="197">
        <v>40956</v>
      </c>
      <c r="C519" s="808">
        <v>-5.7868273417145122E-2</v>
      </c>
      <c r="D519" s="188">
        <v>148.12</v>
      </c>
    </row>
    <row r="520" spans="1:4">
      <c r="A520" s="805"/>
      <c r="B520" s="197">
        <v>40960</v>
      </c>
      <c r="C520" s="808">
        <v>-0.45357705762027106</v>
      </c>
      <c r="D520" s="188">
        <v>148.02000000000001</v>
      </c>
    </row>
    <row r="521" spans="1:4">
      <c r="A521" s="805"/>
      <c r="B521" s="197">
        <v>40961</v>
      </c>
      <c r="C521" s="808">
        <v>-0.51318695213494858</v>
      </c>
      <c r="D521" s="188">
        <v>148.01</v>
      </c>
    </row>
    <row r="522" spans="1:4">
      <c r="A522" s="805"/>
      <c r="B522" s="197">
        <v>40962</v>
      </c>
      <c r="C522" s="808">
        <v>-1.1478380877522949</v>
      </c>
      <c r="D522" s="188">
        <v>147.83000000000001</v>
      </c>
    </row>
    <row r="523" spans="1:4">
      <c r="A523" s="805"/>
      <c r="B523" s="197">
        <v>40963</v>
      </c>
      <c r="C523" s="808">
        <v>-1.1056284869840771</v>
      </c>
      <c r="D523" s="188">
        <v>147.62</v>
      </c>
    </row>
    <row r="524" spans="1:4">
      <c r="A524" s="805"/>
      <c r="B524" s="197">
        <v>40966</v>
      </c>
      <c r="C524" s="808">
        <v>-0.21381227511743253</v>
      </c>
      <c r="D524" s="188">
        <v>147.62</v>
      </c>
    </row>
    <row r="525" spans="1:4">
      <c r="A525" s="805"/>
      <c r="B525" s="197">
        <v>40967</v>
      </c>
      <c r="C525" s="808">
        <v>3.0494568133018631E-2</v>
      </c>
      <c r="D525" s="188">
        <v>147.65</v>
      </c>
    </row>
    <row r="526" spans="1:4">
      <c r="A526" s="805"/>
      <c r="B526" s="197">
        <v>40968</v>
      </c>
      <c r="C526" s="808">
        <v>0.26988939500724773</v>
      </c>
      <c r="D526" s="188">
        <v>147.74</v>
      </c>
    </row>
    <row r="527" spans="1:4">
      <c r="A527" s="805"/>
      <c r="B527" s="197">
        <v>40969</v>
      </c>
      <c r="C527" s="808">
        <v>0.19446878995459624</v>
      </c>
      <c r="D527" s="188">
        <v>147.78</v>
      </c>
    </row>
    <row r="528" spans="1:4">
      <c r="B528" s="197">
        <v>40970</v>
      </c>
      <c r="C528" s="808">
        <v>-0.24491364110196326</v>
      </c>
      <c r="D528" s="188">
        <v>147.93</v>
      </c>
    </row>
    <row r="529" spans="1:4">
      <c r="A529" s="805"/>
      <c r="B529" s="197">
        <v>40973</v>
      </c>
      <c r="C529" s="808">
        <v>-0.18601875027960324</v>
      </c>
      <c r="D529" s="188">
        <v>147.94999999999999</v>
      </c>
    </row>
    <row r="530" spans="1:4">
      <c r="A530" s="805"/>
      <c r="B530" s="197">
        <v>40974</v>
      </c>
      <c r="C530" s="808">
        <v>3.6296972388988935E-2</v>
      </c>
      <c r="D530" s="188">
        <v>147.93</v>
      </c>
    </row>
    <row r="531" spans="1:4">
      <c r="A531" s="805"/>
      <c r="B531" s="197">
        <v>40975</v>
      </c>
      <c r="C531" s="808">
        <v>0.11769015630473599</v>
      </c>
      <c r="D531" s="188">
        <v>147.96</v>
      </c>
    </row>
    <row r="532" spans="1:4">
      <c r="A532" s="805"/>
      <c r="B532" s="197">
        <v>40980</v>
      </c>
      <c r="C532" s="808">
        <v>-1.6165446269715611E-2</v>
      </c>
      <c r="D532" s="188">
        <v>147.93</v>
      </c>
    </row>
    <row r="533" spans="1:4">
      <c r="A533" s="805"/>
      <c r="B533" s="197">
        <v>40981</v>
      </c>
      <c r="C533" s="808">
        <v>-0.10757213625411184</v>
      </c>
      <c r="D533" s="188">
        <v>147.94999999999999</v>
      </c>
    </row>
    <row r="534" spans="1:4">
      <c r="A534" s="805"/>
      <c r="B534" s="197">
        <v>40982</v>
      </c>
      <c r="C534" s="808">
        <v>9.4559920026505373E-2</v>
      </c>
      <c r="D534" s="188">
        <v>147.72999999999999</v>
      </c>
    </row>
    <row r="535" spans="1:4">
      <c r="A535" s="805"/>
      <c r="B535" s="197">
        <v>40983</v>
      </c>
      <c r="C535" s="808">
        <v>-0.61337458387891231</v>
      </c>
      <c r="D535" s="188">
        <v>147.51</v>
      </c>
    </row>
    <row r="536" spans="1:4">
      <c r="A536" s="805"/>
      <c r="B536" s="197">
        <v>40984</v>
      </c>
      <c r="C536" s="808">
        <v>-0.12277997173634106</v>
      </c>
      <c r="D536" s="188">
        <v>147.72</v>
      </c>
    </row>
    <row r="537" spans="1:4">
      <c r="A537" s="805"/>
      <c r="B537" s="197">
        <v>40987</v>
      </c>
      <c r="C537" s="808">
        <v>0.49064191071610314</v>
      </c>
      <c r="D537" s="188">
        <v>147.71</v>
      </c>
    </row>
    <row r="538" spans="1:4">
      <c r="A538" s="805"/>
      <c r="B538" s="197">
        <v>40988</v>
      </c>
      <c r="C538" s="808">
        <v>-5.727726043480505E-2</v>
      </c>
      <c r="D538" s="188">
        <v>147.75</v>
      </c>
    </row>
    <row r="539" spans="1:4">
      <c r="A539" s="805"/>
      <c r="B539" s="197">
        <v>40994</v>
      </c>
      <c r="C539" s="808">
        <v>0.11134567643732947</v>
      </c>
      <c r="D539" s="188">
        <v>147.66</v>
      </c>
    </row>
    <row r="540" spans="1:4">
      <c r="A540" s="805"/>
      <c r="B540" s="197">
        <v>40995</v>
      </c>
      <c r="C540" s="808">
        <v>-0.14905869236166583</v>
      </c>
      <c r="D540" s="188">
        <v>147.75</v>
      </c>
    </row>
    <row r="541" spans="1:4">
      <c r="A541" s="805"/>
      <c r="B541" s="197">
        <v>40996</v>
      </c>
      <c r="C541" s="808">
        <v>0.11808367815755175</v>
      </c>
      <c r="D541" s="188">
        <v>147.56</v>
      </c>
    </row>
    <row r="542" spans="1:4">
      <c r="A542" s="805"/>
      <c r="B542" s="197">
        <v>40997</v>
      </c>
      <c r="C542" s="808">
        <v>0.55627208112307747</v>
      </c>
      <c r="D542" s="188">
        <v>147.65</v>
      </c>
    </row>
    <row r="543" spans="1:4">
      <c r="A543" s="805"/>
      <c r="B543" s="197">
        <v>40998</v>
      </c>
      <c r="C543" s="808">
        <v>0.29738431918052355</v>
      </c>
      <c r="D543" s="188">
        <v>147.77000000000001</v>
      </c>
    </row>
    <row r="544" spans="1:4">
      <c r="A544" s="805"/>
      <c r="B544" s="197">
        <v>41001</v>
      </c>
      <c r="C544" s="808">
        <v>0.77736623109650038</v>
      </c>
      <c r="D544" s="188">
        <v>147.91999999999999</v>
      </c>
    </row>
    <row r="545" spans="1:4">
      <c r="A545" s="805"/>
      <c r="B545" s="197">
        <v>41002</v>
      </c>
      <c r="C545" s="808">
        <v>0.34367642973373858</v>
      </c>
      <c r="D545" s="188">
        <v>148.04</v>
      </c>
    </row>
    <row r="546" spans="1:4">
      <c r="A546" s="805"/>
      <c r="B546" s="197">
        <v>41003</v>
      </c>
      <c r="C546" s="808">
        <v>9.1065340114990803E-2</v>
      </c>
      <c r="D546" s="188">
        <v>148.11000000000001</v>
      </c>
    </row>
    <row r="547" spans="1:4">
      <c r="A547" s="805"/>
      <c r="B547" s="197">
        <v>41004</v>
      </c>
      <c r="C547" s="808">
        <v>-1.225779017860143E-2</v>
      </c>
      <c r="D547" s="188">
        <v>148.29</v>
      </c>
    </row>
    <row r="548" spans="1:4">
      <c r="A548" s="805"/>
      <c r="B548" s="197">
        <v>41005</v>
      </c>
      <c r="C548" s="808">
        <v>-0.78875488049784304</v>
      </c>
      <c r="D548" s="188">
        <v>148.07</v>
      </c>
    </row>
    <row r="549" spans="1:4">
      <c r="A549" s="805"/>
      <c r="B549" s="197">
        <v>41008</v>
      </c>
      <c r="C549" s="808">
        <v>0.13984731516178775</v>
      </c>
      <c r="D549" s="188">
        <v>147.52000000000001</v>
      </c>
    </row>
    <row r="550" spans="1:4">
      <c r="A550" s="805"/>
      <c r="B550" s="197">
        <v>41009</v>
      </c>
      <c r="C550" s="808">
        <v>-0.21478027043049797</v>
      </c>
      <c r="D550" s="188">
        <v>147.58000000000001</v>
      </c>
    </row>
    <row r="551" spans="1:4">
      <c r="A551" s="805"/>
      <c r="B551" s="197">
        <v>41010</v>
      </c>
      <c r="C551" s="808">
        <v>0.73749045736421737</v>
      </c>
      <c r="D551" s="188">
        <v>147.66</v>
      </c>
    </row>
    <row r="552" spans="1:4">
      <c r="A552" s="805"/>
      <c r="B552" s="197">
        <v>41011</v>
      </c>
      <c r="C552" s="808">
        <v>0.16072341167176046</v>
      </c>
      <c r="D552" s="188">
        <v>147.63999999999999</v>
      </c>
    </row>
    <row r="553" spans="1:4">
      <c r="A553" s="805"/>
      <c r="B553" s="197">
        <v>41012</v>
      </c>
      <c r="C553" s="808">
        <v>-0.31380634613414332</v>
      </c>
      <c r="D553" s="188">
        <v>147.63</v>
      </c>
    </row>
    <row r="554" spans="1:4">
      <c r="A554" s="805"/>
      <c r="B554" s="197">
        <v>41015</v>
      </c>
      <c r="C554" s="808">
        <v>-1.1656853228255124</v>
      </c>
      <c r="D554" s="188">
        <v>147.5</v>
      </c>
    </row>
    <row r="555" spans="1:4">
      <c r="A555" s="805"/>
      <c r="B555" s="197">
        <v>41016</v>
      </c>
      <c r="C555" s="808">
        <v>2.1090850259305047E-2</v>
      </c>
      <c r="D555" s="188">
        <v>147.54</v>
      </c>
    </row>
    <row r="556" spans="1:4">
      <c r="A556" s="805"/>
      <c r="B556" s="197">
        <v>41017</v>
      </c>
      <c r="C556" s="808">
        <v>0.14609484228323064</v>
      </c>
      <c r="D556" s="188">
        <v>147.63999999999999</v>
      </c>
    </row>
    <row r="557" spans="1:4">
      <c r="A557" s="805"/>
      <c r="B557" s="197">
        <v>41018</v>
      </c>
      <c r="C557" s="808">
        <v>0.20866905522465445</v>
      </c>
      <c r="D557" s="188">
        <v>147.76</v>
      </c>
    </row>
    <row r="558" spans="1:4">
      <c r="A558" s="805"/>
      <c r="B558" s="197">
        <v>41019</v>
      </c>
      <c r="C558" s="808">
        <v>0.44187549018353789</v>
      </c>
      <c r="D558" s="188">
        <v>147.96</v>
      </c>
    </row>
    <row r="559" spans="1:4">
      <c r="A559" s="805"/>
      <c r="B559" s="197">
        <v>41022</v>
      </c>
      <c r="C559" s="808">
        <v>-0.3828106887009789</v>
      </c>
      <c r="D559" s="188">
        <v>147.82</v>
      </c>
    </row>
    <row r="560" spans="1:4">
      <c r="A560" s="805"/>
      <c r="B560" s="197">
        <v>41023</v>
      </c>
      <c r="C560" s="808">
        <v>0.15102976439282839</v>
      </c>
      <c r="D560" s="188">
        <v>147.66999999999999</v>
      </c>
    </row>
    <row r="561" spans="1:4">
      <c r="A561" s="805"/>
      <c r="B561" s="197">
        <v>41024</v>
      </c>
      <c r="C561" s="808">
        <v>0.26721271603184582</v>
      </c>
      <c r="D561" s="188">
        <v>147.75</v>
      </c>
    </row>
    <row r="562" spans="1:4">
      <c r="A562" s="805"/>
      <c r="B562" s="197">
        <v>41025</v>
      </c>
      <c r="C562" s="808">
        <v>0.21291906222801496</v>
      </c>
      <c r="D562" s="188">
        <v>147.9</v>
      </c>
    </row>
    <row r="563" spans="1:4">
      <c r="A563" s="805"/>
      <c r="B563" s="197">
        <v>41026</v>
      </c>
      <c r="C563" s="808">
        <v>-0.38130679899973163</v>
      </c>
      <c r="D563" s="188">
        <v>147.9</v>
      </c>
    </row>
    <row r="564" spans="1:4">
      <c r="A564" s="805"/>
      <c r="B564" s="197">
        <v>41031</v>
      </c>
      <c r="C564" s="808">
        <v>4.6511625828648984E-2</v>
      </c>
      <c r="D564" s="188">
        <v>148.06</v>
      </c>
    </row>
    <row r="565" spans="1:4">
      <c r="A565" s="805"/>
      <c r="B565" s="197">
        <v>41032</v>
      </c>
      <c r="C565" s="808">
        <v>-0.28120814608173239</v>
      </c>
      <c r="D565" s="188">
        <v>147.87</v>
      </c>
    </row>
    <row r="566" spans="1:4">
      <c r="A566" s="805"/>
      <c r="B566" s="197">
        <v>41033</v>
      </c>
      <c r="C566" s="808">
        <v>0.13018859928170451</v>
      </c>
      <c r="D566" s="188">
        <v>147.94999999999999</v>
      </c>
    </row>
    <row r="567" spans="1:4">
      <c r="A567" s="805"/>
      <c r="B567" s="197">
        <v>41036</v>
      </c>
      <c r="C567" s="808">
        <v>-0.46797785035313166</v>
      </c>
      <c r="D567" s="188">
        <v>147.85</v>
      </c>
    </row>
    <row r="568" spans="1:4">
      <c r="A568" s="805"/>
      <c r="B568" s="197">
        <v>41037</v>
      </c>
      <c r="C568" s="808">
        <v>-0.45623038555877621</v>
      </c>
      <c r="D568" s="188">
        <v>147.94</v>
      </c>
    </row>
    <row r="569" spans="1:4">
      <c r="A569" s="805"/>
      <c r="B569" s="197">
        <v>41039</v>
      </c>
      <c r="C569" s="808">
        <v>-2.0136868882581815E-2</v>
      </c>
      <c r="D569" s="188">
        <v>147.82</v>
      </c>
    </row>
    <row r="570" spans="1:4">
      <c r="A570" s="805"/>
      <c r="B570" s="197">
        <v>41040</v>
      </c>
      <c r="C570" s="808">
        <v>-3.6367102225691048E-2</v>
      </c>
      <c r="D570" s="188">
        <v>147.87</v>
      </c>
    </row>
    <row r="571" spans="1:4">
      <c r="A571" s="805"/>
      <c r="B571" s="197">
        <v>41043</v>
      </c>
      <c r="C571" s="808">
        <v>0.24350638783472303</v>
      </c>
      <c r="D571" s="188">
        <v>148</v>
      </c>
    </row>
    <row r="572" spans="1:4">
      <c r="A572" s="805"/>
      <c r="B572" s="197">
        <v>41044</v>
      </c>
      <c r="C572" s="808">
        <v>2.8332197085433466E-2</v>
      </c>
      <c r="D572" s="188">
        <v>148</v>
      </c>
    </row>
    <row r="573" spans="1:4">
      <c r="A573" s="805"/>
      <c r="B573" s="197">
        <v>41045</v>
      </c>
      <c r="C573" s="808">
        <v>0.27358591785735814</v>
      </c>
      <c r="D573" s="188">
        <v>147.94</v>
      </c>
    </row>
    <row r="574" spans="1:4">
      <c r="A574" s="805"/>
      <c r="B574" s="197">
        <v>41046</v>
      </c>
      <c r="C574" s="808">
        <v>-0.43882652499493324</v>
      </c>
      <c r="D574" s="188">
        <v>148.03</v>
      </c>
    </row>
    <row r="575" spans="1:4">
      <c r="A575" s="805"/>
      <c r="B575" s="197">
        <v>41047</v>
      </c>
      <c r="C575" s="808">
        <v>0.31300955296579908</v>
      </c>
      <c r="D575" s="188">
        <v>147.72</v>
      </c>
    </row>
    <row r="576" spans="1:4">
      <c r="A576" s="805"/>
      <c r="B576" s="197">
        <v>41050</v>
      </c>
      <c r="C576" s="808">
        <v>-0.17375506928231052</v>
      </c>
      <c r="D576" s="188">
        <v>147.99</v>
      </c>
    </row>
    <row r="577" spans="1:4">
      <c r="A577" s="805"/>
      <c r="B577" s="197">
        <v>41051</v>
      </c>
      <c r="C577" s="808">
        <v>-0.28295048240209703</v>
      </c>
      <c r="D577" s="188">
        <v>147.88999999999999</v>
      </c>
    </row>
    <row r="578" spans="1:4">
      <c r="A578" s="805"/>
      <c r="B578" s="197">
        <v>41052</v>
      </c>
      <c r="C578" s="808">
        <v>-0.67331362697866282</v>
      </c>
      <c r="D578" s="188">
        <v>147.78</v>
      </c>
    </row>
    <row r="579" spans="1:4">
      <c r="A579" s="805"/>
      <c r="B579" s="197">
        <v>41053</v>
      </c>
      <c r="C579" s="808">
        <v>-0.27260372913807479</v>
      </c>
      <c r="D579" s="188">
        <v>147.66999999999999</v>
      </c>
    </row>
    <row r="580" spans="1:4">
      <c r="A580" s="805"/>
      <c r="B580" s="197">
        <v>41054</v>
      </c>
      <c r="C580" s="808">
        <v>-0.31396402456103489</v>
      </c>
      <c r="D580" s="188">
        <v>147.62</v>
      </c>
    </row>
    <row r="581" spans="1:4">
      <c r="B581" s="197">
        <v>41058</v>
      </c>
      <c r="C581" s="808">
        <v>-0.37659117138078863</v>
      </c>
      <c r="D581" s="188">
        <v>147.96</v>
      </c>
    </row>
    <row r="582" spans="1:4">
      <c r="A582" s="805"/>
      <c r="B582" s="197">
        <v>41059</v>
      </c>
      <c r="C582" s="808">
        <v>-0.39444184643068048</v>
      </c>
      <c r="D582" s="188">
        <v>147.91</v>
      </c>
    </row>
    <row r="583" spans="1:4">
      <c r="A583" s="805"/>
      <c r="B583" s="197">
        <v>41060</v>
      </c>
      <c r="C583" s="808">
        <v>-0.16846574273715761</v>
      </c>
      <c r="D583" s="188">
        <v>148.06</v>
      </c>
    </row>
    <row r="584" spans="1:4">
      <c r="A584" s="805"/>
      <c r="B584" s="197">
        <v>41061</v>
      </c>
      <c r="C584" s="808">
        <v>0.13500180374650059</v>
      </c>
      <c r="D584" s="188">
        <v>148.02000000000001</v>
      </c>
    </row>
    <row r="585" spans="1:4">
      <c r="A585" s="805"/>
      <c r="B585" s="197">
        <v>41064</v>
      </c>
      <c r="C585" s="808">
        <v>0.1607906173321294</v>
      </c>
      <c r="D585" s="188">
        <v>148.76</v>
      </c>
    </row>
    <row r="586" spans="1:4">
      <c r="A586" s="805"/>
      <c r="B586" s="197">
        <v>41065</v>
      </c>
      <c r="C586" s="808">
        <v>0.19219693906608853</v>
      </c>
      <c r="D586" s="188">
        <v>148.83000000000001</v>
      </c>
    </row>
    <row r="587" spans="1:4">
      <c r="A587" s="805"/>
      <c r="B587" s="197">
        <v>41066</v>
      </c>
      <c r="C587" s="808">
        <v>-6.7646161885694028E-2</v>
      </c>
      <c r="D587" s="188">
        <v>148.88999999999999</v>
      </c>
    </row>
    <row r="588" spans="1:4">
      <c r="A588" s="805"/>
      <c r="B588" s="197">
        <v>41067</v>
      </c>
      <c r="C588" s="808">
        <v>-0.44330092782025482</v>
      </c>
      <c r="D588" s="188">
        <v>148.63999999999999</v>
      </c>
    </row>
    <row r="589" spans="1:4">
      <c r="A589" s="805"/>
      <c r="B589" s="197">
        <v>41068</v>
      </c>
      <c r="C589" s="808">
        <v>-0.28016551807513035</v>
      </c>
      <c r="D589" s="188">
        <v>148.63999999999999</v>
      </c>
    </row>
    <row r="590" spans="1:4">
      <c r="A590" s="805"/>
      <c r="B590" s="197">
        <v>41071</v>
      </c>
      <c r="C590" s="808">
        <v>-0.31245939886210905</v>
      </c>
      <c r="D590" s="188">
        <v>148.69999999999999</v>
      </c>
    </row>
    <row r="591" spans="1:4">
      <c r="A591" s="805"/>
      <c r="B591" s="197">
        <v>41072</v>
      </c>
      <c r="C591" s="808">
        <v>-7.1630536031992584E-2</v>
      </c>
      <c r="D591" s="188">
        <v>148.83000000000001</v>
      </c>
    </row>
    <row r="592" spans="1:4">
      <c r="A592" s="805"/>
      <c r="B592" s="197">
        <v>41073</v>
      </c>
      <c r="C592" s="808">
        <v>-0.24128745348256503</v>
      </c>
      <c r="D592" s="188">
        <v>148.9</v>
      </c>
    </row>
    <row r="593" spans="1:4">
      <c r="A593" s="805"/>
      <c r="B593" s="197">
        <v>41074</v>
      </c>
      <c r="C593" s="808">
        <v>3.1252375580515065E-2</v>
      </c>
      <c r="D593" s="188">
        <v>148.96</v>
      </c>
    </row>
    <row r="594" spans="1:4">
      <c r="A594" s="805"/>
      <c r="B594" s="197">
        <v>41075</v>
      </c>
      <c r="C594" s="808">
        <v>-0.15506350518573991</v>
      </c>
      <c r="D594" s="188">
        <v>148.99</v>
      </c>
    </row>
    <row r="595" spans="1:4">
      <c r="A595" s="805"/>
      <c r="B595" s="197">
        <v>41078</v>
      </c>
      <c r="C595" s="808">
        <v>-9.3456554375104223E-2</v>
      </c>
      <c r="D595" s="188">
        <v>148.91999999999999</v>
      </c>
    </row>
    <row r="596" spans="1:4">
      <c r="A596" s="805"/>
      <c r="B596" s="197">
        <v>41079</v>
      </c>
      <c r="C596" s="808">
        <v>-3.1118885748204483E-2</v>
      </c>
      <c r="D596" s="188">
        <v>148.88</v>
      </c>
    </row>
    <row r="597" spans="1:4">
      <c r="A597" s="805"/>
      <c r="B597" s="197">
        <v>41080</v>
      </c>
      <c r="C597" s="808">
        <v>-0.10749024692638921</v>
      </c>
      <c r="D597" s="188">
        <v>148.80000000000001</v>
      </c>
    </row>
    <row r="598" spans="1:4">
      <c r="A598" s="805"/>
      <c r="B598" s="197">
        <v>41081</v>
      </c>
      <c r="C598" s="808">
        <v>0.28627950927956786</v>
      </c>
      <c r="D598" s="188">
        <v>148.99</v>
      </c>
    </row>
    <row r="599" spans="1:4">
      <c r="A599" s="805"/>
      <c r="B599" s="197">
        <v>41082</v>
      </c>
      <c r="C599" s="808">
        <v>-1.2350269258553102</v>
      </c>
      <c r="D599" s="188">
        <v>149.16999999999999</v>
      </c>
    </row>
    <row r="600" spans="1:4">
      <c r="A600" s="805"/>
      <c r="B600" s="197">
        <v>41085</v>
      </c>
      <c r="C600" s="808">
        <v>-0.1667563276774516</v>
      </c>
      <c r="D600" s="188">
        <v>149.22</v>
      </c>
    </row>
    <row r="601" spans="1:4">
      <c r="A601" s="805"/>
      <c r="B601" s="197">
        <v>41086</v>
      </c>
      <c r="C601" s="808">
        <v>9.6503128042458711E-2</v>
      </c>
      <c r="D601" s="188">
        <v>149.31</v>
      </c>
    </row>
    <row r="602" spans="1:4">
      <c r="A602" s="805"/>
      <c r="B602" s="197">
        <v>41087</v>
      </c>
      <c r="C602" s="808">
        <v>-0.23147987975057288</v>
      </c>
      <c r="D602" s="188">
        <v>149.32</v>
      </c>
    </row>
    <row r="603" spans="1:4">
      <c r="A603" s="805"/>
      <c r="B603" s="197">
        <v>41088</v>
      </c>
      <c r="C603" s="808">
        <v>1.8740196562048561E-2</v>
      </c>
      <c r="D603" s="188">
        <v>149.16999999999999</v>
      </c>
    </row>
    <row r="604" spans="1:4">
      <c r="A604" s="805"/>
      <c r="B604" s="197">
        <v>41089</v>
      </c>
      <c r="C604" s="808">
        <v>-0.10648841996496809</v>
      </c>
      <c r="D604" s="188">
        <v>149.41999999999999</v>
      </c>
    </row>
    <row r="605" spans="1:4">
      <c r="A605" s="805"/>
      <c r="B605" s="197">
        <v>41092</v>
      </c>
      <c r="C605" s="808">
        <v>-0.13590239687583525</v>
      </c>
      <c r="D605" s="188">
        <v>149.29</v>
      </c>
    </row>
    <row r="606" spans="1:4">
      <c r="B606" s="197">
        <v>41093</v>
      </c>
      <c r="C606" s="808">
        <v>-0.15743066308498363</v>
      </c>
      <c r="D606" s="188">
        <v>149.44999999999999</v>
      </c>
    </row>
    <row r="607" spans="1:4">
      <c r="A607" s="805"/>
      <c r="B607" s="197">
        <v>41095</v>
      </c>
      <c r="C607" s="808">
        <v>0.12348695279304729</v>
      </c>
      <c r="D607" s="188">
        <v>149.57</v>
      </c>
    </row>
    <row r="608" spans="1:4">
      <c r="A608" s="805"/>
      <c r="B608" s="197">
        <v>41099</v>
      </c>
      <c r="C608" s="808">
        <v>-0.94469478500685411</v>
      </c>
      <c r="D608" s="188">
        <v>149.69999999999999</v>
      </c>
    </row>
    <row r="609" spans="1:4">
      <c r="A609" s="805"/>
      <c r="B609" s="197">
        <v>41100</v>
      </c>
      <c r="C609" s="808">
        <v>-5.5239516327762653E-2</v>
      </c>
      <c r="D609" s="188">
        <v>149.86000000000001</v>
      </c>
    </row>
    <row r="610" spans="1:4">
      <c r="A610" s="805"/>
      <c r="B610" s="197">
        <v>41101</v>
      </c>
      <c r="C610" s="808">
        <v>-0.19167558568313856</v>
      </c>
      <c r="D610" s="188">
        <v>149.91</v>
      </c>
    </row>
    <row r="611" spans="1:4">
      <c r="A611" s="805"/>
      <c r="B611" s="197">
        <v>41102</v>
      </c>
      <c r="C611" s="808">
        <v>-0.12034584304539798</v>
      </c>
      <c r="D611" s="188">
        <v>149.88999999999999</v>
      </c>
    </row>
    <row r="612" spans="1:4">
      <c r="A612" s="805"/>
      <c r="B612" s="197">
        <v>41103</v>
      </c>
      <c r="C612" s="808">
        <v>7.1284718011124903E-2</v>
      </c>
      <c r="D612" s="188">
        <v>149.86000000000001</v>
      </c>
    </row>
    <row r="613" spans="1:4">
      <c r="A613" s="805"/>
      <c r="B613" s="197">
        <v>41106</v>
      </c>
      <c r="C613" s="808">
        <v>-0.30948412531725222</v>
      </c>
      <c r="D613" s="188">
        <v>149.94999999999999</v>
      </c>
    </row>
    <row r="614" spans="1:4">
      <c r="A614" s="805"/>
      <c r="B614" s="197">
        <v>41107</v>
      </c>
      <c r="C614" s="808">
        <v>-0.27299072281416781</v>
      </c>
      <c r="D614" s="188">
        <v>149.88999999999999</v>
      </c>
    </row>
    <row r="615" spans="1:4">
      <c r="A615" s="805"/>
      <c r="B615" s="197">
        <v>41108</v>
      </c>
      <c r="C615" s="808">
        <v>-0.12991966081200049</v>
      </c>
      <c r="D615" s="188">
        <v>149.66</v>
      </c>
    </row>
    <row r="616" spans="1:4">
      <c r="A616" s="805"/>
      <c r="B616" s="197">
        <v>41109</v>
      </c>
      <c r="C616" s="808">
        <v>-0.30174701186785191</v>
      </c>
      <c r="D616" s="188">
        <v>149.56</v>
      </c>
    </row>
    <row r="617" spans="1:4">
      <c r="A617" s="805"/>
      <c r="B617" s="197">
        <v>41110</v>
      </c>
      <c r="C617" s="808">
        <v>0.3257843215712759</v>
      </c>
      <c r="D617" s="188">
        <v>149.51</v>
      </c>
    </row>
    <row r="618" spans="1:4">
      <c r="A618" s="805"/>
      <c r="B618" s="197">
        <v>41113</v>
      </c>
      <c r="C618" s="808">
        <v>0.20868860907030751</v>
      </c>
      <c r="D618" s="188">
        <v>149.74</v>
      </c>
    </row>
    <row r="619" spans="1:4">
      <c r="A619" s="805"/>
      <c r="B619" s="197">
        <v>41114</v>
      </c>
      <c r="C619" s="808">
        <v>6.3367377197114771E-2</v>
      </c>
      <c r="D619" s="188">
        <v>149.91999999999999</v>
      </c>
    </row>
    <row r="620" spans="1:4">
      <c r="A620" s="805"/>
      <c r="B620" s="197">
        <v>41115</v>
      </c>
      <c r="C620" s="808">
        <v>8.7366939316486911E-2</v>
      </c>
      <c r="D620" s="188">
        <v>150.03</v>
      </c>
    </row>
    <row r="621" spans="1:4">
      <c r="A621" s="805"/>
      <c r="B621" s="197">
        <v>41116</v>
      </c>
      <c r="C621" s="808">
        <v>3.944100269168016E-2</v>
      </c>
      <c r="D621" s="188">
        <v>150.03</v>
      </c>
    </row>
    <row r="622" spans="1:4">
      <c r="A622" s="805"/>
      <c r="B622" s="197">
        <v>41117</v>
      </c>
      <c r="C622" s="808">
        <v>-0.48260529546293174</v>
      </c>
      <c r="D622" s="188">
        <v>149.93</v>
      </c>
    </row>
    <row r="623" spans="1:4">
      <c r="A623" s="805"/>
      <c r="B623" s="197">
        <v>41120</v>
      </c>
      <c r="C623" s="808">
        <v>8.8885264835312755E-2</v>
      </c>
      <c r="D623" s="188">
        <v>149.93</v>
      </c>
    </row>
    <row r="624" spans="1:4">
      <c r="A624" s="805"/>
      <c r="B624" s="197">
        <v>41121</v>
      </c>
      <c r="C624" s="808">
        <v>0.31532216232882909</v>
      </c>
      <c r="D624" s="188">
        <v>150.01</v>
      </c>
    </row>
    <row r="625" spans="1:4">
      <c r="A625" s="805"/>
      <c r="B625" s="197">
        <v>41122</v>
      </c>
      <c r="C625" s="808">
        <v>-0.46574502274029622</v>
      </c>
      <c r="D625" s="188">
        <v>150.08000000000001</v>
      </c>
    </row>
    <row r="626" spans="1:4">
      <c r="A626" s="805"/>
      <c r="B626" s="197">
        <v>41123</v>
      </c>
      <c r="C626" s="808">
        <v>5.1013145876541682E-2</v>
      </c>
      <c r="D626" s="188">
        <v>150.15</v>
      </c>
    </row>
    <row r="627" spans="1:4">
      <c r="A627" s="805"/>
      <c r="B627" s="197">
        <v>41124</v>
      </c>
      <c r="C627" s="808">
        <v>-0.67689783792341507</v>
      </c>
      <c r="D627" s="188">
        <v>150.22</v>
      </c>
    </row>
    <row r="628" spans="1:4">
      <c r="A628" s="805"/>
      <c r="B628" s="197">
        <v>41127</v>
      </c>
      <c r="C628" s="808">
        <v>-0.64999072108480815</v>
      </c>
      <c r="D628" s="188">
        <v>150.13999999999999</v>
      </c>
    </row>
    <row r="629" spans="1:4">
      <c r="A629" s="805"/>
      <c r="B629" s="197">
        <v>41128</v>
      </c>
      <c r="C629" s="808">
        <v>-0.11392270315875024</v>
      </c>
      <c r="D629" s="188">
        <v>150.05000000000001</v>
      </c>
    </row>
    <row r="630" spans="1:4">
      <c r="A630" s="805"/>
      <c r="B630" s="197">
        <v>41129</v>
      </c>
      <c r="C630" s="808">
        <v>0.48274758196967738</v>
      </c>
      <c r="D630" s="188">
        <v>150.09</v>
      </c>
    </row>
    <row r="631" spans="1:4">
      <c r="A631" s="805"/>
      <c r="B631" s="197">
        <v>41130</v>
      </c>
      <c r="C631" s="808">
        <v>-0.44642129223150995</v>
      </c>
      <c r="D631" s="188">
        <v>149.94999999999999</v>
      </c>
    </row>
    <row r="632" spans="1:4">
      <c r="A632" s="805"/>
      <c r="B632" s="197">
        <v>41131</v>
      </c>
      <c r="C632" s="808">
        <v>-0.68996691362631624</v>
      </c>
      <c r="D632" s="188">
        <v>149.71</v>
      </c>
    </row>
    <row r="633" spans="1:4">
      <c r="A633" s="805"/>
      <c r="B633" s="197">
        <v>41134</v>
      </c>
      <c r="C633" s="808">
        <v>-0.12019018341276516</v>
      </c>
      <c r="D633" s="188">
        <v>149.63999999999999</v>
      </c>
    </row>
    <row r="634" spans="1:4">
      <c r="A634" s="805"/>
      <c r="B634" s="197">
        <v>41135</v>
      </c>
      <c r="C634" s="808">
        <v>-0.28762598827743591</v>
      </c>
      <c r="D634" s="188">
        <v>149.41999999999999</v>
      </c>
    </row>
    <row r="635" spans="1:4">
      <c r="A635" s="805"/>
      <c r="B635" s="197">
        <v>41136</v>
      </c>
      <c r="C635" s="808">
        <v>-7.064568096851135E-3</v>
      </c>
      <c r="D635" s="188">
        <v>149.22</v>
      </c>
    </row>
    <row r="636" spans="1:4">
      <c r="A636" s="805"/>
      <c r="B636" s="197">
        <v>41137</v>
      </c>
      <c r="C636" s="808">
        <v>-0.14955867851611415</v>
      </c>
      <c r="D636" s="188">
        <v>149.22</v>
      </c>
    </row>
    <row r="637" spans="1:4">
      <c r="A637" s="805"/>
      <c r="B637" s="197">
        <v>41138</v>
      </c>
      <c r="C637" s="808">
        <v>0.14215857873601945</v>
      </c>
      <c r="D637" s="188">
        <v>149.18</v>
      </c>
    </row>
    <row r="638" spans="1:4">
      <c r="A638" s="805"/>
      <c r="B638" s="197">
        <v>41141</v>
      </c>
      <c r="C638" s="808">
        <v>0.46356813942053809</v>
      </c>
      <c r="D638" s="188">
        <v>149.22</v>
      </c>
    </row>
    <row r="639" spans="1:4">
      <c r="A639" s="805"/>
      <c r="B639" s="197">
        <v>41142</v>
      </c>
      <c r="C639" s="808">
        <v>5.6073484735118306E-2</v>
      </c>
      <c r="D639" s="188">
        <v>149.35</v>
      </c>
    </row>
    <row r="640" spans="1:4">
      <c r="A640" s="805"/>
      <c r="B640" s="197">
        <v>41143</v>
      </c>
      <c r="C640" s="808">
        <v>-0.56037048306586468</v>
      </c>
      <c r="D640" s="188">
        <v>149.11000000000001</v>
      </c>
    </row>
    <row r="641" spans="1:4">
      <c r="A641" s="805"/>
      <c r="B641" s="197">
        <v>41144</v>
      </c>
      <c r="C641" s="808">
        <v>-0.8896888338879082</v>
      </c>
      <c r="D641" s="188">
        <v>148.99</v>
      </c>
    </row>
    <row r="642" spans="1:4">
      <c r="A642" s="805"/>
      <c r="B642" s="197">
        <v>41145</v>
      </c>
      <c r="C642" s="808">
        <v>2.0273917266432545E-2</v>
      </c>
      <c r="D642" s="188">
        <v>148.86000000000001</v>
      </c>
    </row>
    <row r="643" spans="1:4">
      <c r="A643" s="805"/>
      <c r="B643" s="197">
        <v>41148</v>
      </c>
      <c r="C643" s="808">
        <v>-0.41520857253401044</v>
      </c>
      <c r="D643" s="188">
        <v>148.86000000000001</v>
      </c>
    </row>
    <row r="644" spans="1:4">
      <c r="A644" s="805"/>
      <c r="B644" s="197">
        <v>41149</v>
      </c>
      <c r="C644" s="808">
        <v>0.1607445364126017</v>
      </c>
      <c r="D644" s="188">
        <v>148.93</v>
      </c>
    </row>
    <row r="645" spans="1:4">
      <c r="B645" s="197">
        <v>41150</v>
      </c>
      <c r="C645" s="808">
        <v>6.5863325063811429E-2</v>
      </c>
      <c r="D645" s="188">
        <v>149.41</v>
      </c>
    </row>
    <row r="646" spans="1:4">
      <c r="A646" s="805"/>
      <c r="B646" s="197">
        <v>41152</v>
      </c>
      <c r="C646" s="808">
        <v>-0.26141876658932678</v>
      </c>
      <c r="D646" s="188">
        <v>149.57</v>
      </c>
    </row>
    <row r="647" spans="1:4">
      <c r="A647" s="805"/>
      <c r="B647" s="197">
        <v>41156</v>
      </c>
      <c r="C647" s="808">
        <v>-0.24450817686181062</v>
      </c>
      <c r="D647" s="188">
        <v>149.55000000000001</v>
      </c>
    </row>
    <row r="648" spans="1:4">
      <c r="A648" s="805"/>
      <c r="B648" s="197">
        <v>41157</v>
      </c>
      <c r="C648" s="808">
        <v>-0.66820421910414396</v>
      </c>
      <c r="D648" s="188">
        <v>149.34</v>
      </c>
    </row>
    <row r="649" spans="1:4">
      <c r="B649" s="197">
        <v>41158</v>
      </c>
      <c r="C649" s="808">
        <v>-0.3808981872139216</v>
      </c>
      <c r="D649" s="188">
        <v>149.55000000000001</v>
      </c>
    </row>
    <row r="650" spans="1:4">
      <c r="A650" s="805"/>
      <c r="B650" s="197">
        <v>41159</v>
      </c>
      <c r="C650" s="808">
        <v>-0.10375256568027638</v>
      </c>
      <c r="D650" s="188">
        <v>149.49</v>
      </c>
    </row>
    <row r="651" spans="1:4">
      <c r="A651" s="805"/>
      <c r="B651" s="197">
        <v>41162</v>
      </c>
      <c r="C651" s="808">
        <v>-0.11805193587856627</v>
      </c>
      <c r="D651" s="188">
        <v>149.59</v>
      </c>
    </row>
    <row r="652" spans="1:4">
      <c r="A652" s="805"/>
      <c r="B652" s="197">
        <v>41163</v>
      </c>
      <c r="C652" s="808">
        <v>-0.14930534616417535</v>
      </c>
      <c r="D652" s="188">
        <v>149.62</v>
      </c>
    </row>
    <row r="653" spans="1:4">
      <c r="A653" s="805"/>
      <c r="B653" s="197">
        <v>41164</v>
      </c>
      <c r="C653" s="808">
        <v>-0.11063156962805132</v>
      </c>
      <c r="D653" s="188">
        <v>149.82</v>
      </c>
    </row>
    <row r="654" spans="1:4">
      <c r="A654" s="805"/>
      <c r="B654" s="197">
        <v>41165</v>
      </c>
      <c r="C654" s="808">
        <v>-0.10330916618980898</v>
      </c>
      <c r="D654" s="188">
        <v>149.93</v>
      </c>
    </row>
    <row r="655" spans="1:4">
      <c r="A655" s="805"/>
      <c r="B655" s="197">
        <v>41166</v>
      </c>
      <c r="C655" s="808">
        <v>-0.70702079974187215</v>
      </c>
      <c r="D655" s="188">
        <v>149.88</v>
      </c>
    </row>
    <row r="656" spans="1:4">
      <c r="A656" s="805"/>
      <c r="B656" s="197">
        <v>41169</v>
      </c>
      <c r="C656" s="808">
        <v>-0.20177898582463238</v>
      </c>
      <c r="D656" s="188">
        <v>149.76</v>
      </c>
    </row>
    <row r="657" spans="1:20">
      <c r="A657" s="805"/>
      <c r="B657" s="197">
        <v>41170</v>
      </c>
      <c r="C657" s="808">
        <v>3.1310596953738556E-2</v>
      </c>
      <c r="D657" s="188">
        <v>149.69999999999999</v>
      </c>
    </row>
    <row r="658" spans="1:20">
      <c r="A658" s="805"/>
      <c r="B658" s="197">
        <v>41171</v>
      </c>
      <c r="C658" s="808">
        <v>-0.39455958546638836</v>
      </c>
      <c r="D658" s="188">
        <v>149.91</v>
      </c>
    </row>
    <row r="659" spans="1:20">
      <c r="A659" s="805"/>
      <c r="B659" s="197">
        <v>41172</v>
      </c>
      <c r="C659" s="808">
        <v>-8.2949024691227266E-2</v>
      </c>
      <c r="D659" s="188">
        <v>149.80000000000001</v>
      </c>
    </row>
    <row r="660" spans="1:20">
      <c r="A660" s="805"/>
      <c r="B660" s="197">
        <v>41173</v>
      </c>
      <c r="C660" s="808">
        <v>0.1427479573697033</v>
      </c>
      <c r="D660" s="188">
        <v>150.05000000000001</v>
      </c>
    </row>
    <row r="661" spans="1:20">
      <c r="A661" s="805"/>
      <c r="B661" s="197">
        <v>41176</v>
      </c>
      <c r="C661" s="808">
        <v>-0.12970539330299422</v>
      </c>
      <c r="D661" s="188">
        <v>150.12</v>
      </c>
    </row>
    <row r="662" spans="1:20">
      <c r="A662" s="805"/>
      <c r="B662" s="197">
        <v>41177</v>
      </c>
      <c r="C662" s="808">
        <v>-4.4807199053179717E-2</v>
      </c>
      <c r="D662" s="188">
        <v>150.01</v>
      </c>
    </row>
    <row r="663" spans="1:20">
      <c r="A663" s="805"/>
      <c r="B663" s="197">
        <v>41178</v>
      </c>
      <c r="C663" s="808">
        <v>-0.24929064182803287</v>
      </c>
      <c r="D663" s="188">
        <v>150.15</v>
      </c>
    </row>
    <row r="664" spans="1:20">
      <c r="A664" s="805"/>
      <c r="B664" s="197">
        <v>41179</v>
      </c>
      <c r="C664" s="808">
        <v>3.0784905604599115E-2</v>
      </c>
      <c r="D664" s="188">
        <v>150.01</v>
      </c>
    </row>
    <row r="665" spans="1:20">
      <c r="A665" s="805"/>
      <c r="B665" s="197">
        <v>41180</v>
      </c>
      <c r="C665" s="808">
        <v>-9.5452791181890123E-2</v>
      </c>
      <c r="D665" s="188">
        <v>149.86000000000001</v>
      </c>
    </row>
    <row r="666" spans="1:20">
      <c r="A666" s="805"/>
    </row>
    <row r="667" spans="1:20">
      <c r="A667" s="805"/>
    </row>
    <row r="668" spans="1:20">
      <c r="A668" s="805"/>
    </row>
    <row r="669" spans="1:20" s="130" customFormat="1">
      <c r="A669" s="196"/>
      <c r="E669" s="196"/>
      <c r="F669" s="111"/>
      <c r="G669" s="806"/>
      <c r="H669" s="201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</row>
    <row r="670" spans="1:20" s="130" customFormat="1">
      <c r="A670" s="196"/>
      <c r="E670" s="196"/>
      <c r="F670" s="111"/>
      <c r="G670" s="806"/>
      <c r="H670" s="201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</row>
    <row r="671" spans="1:20" s="130" customFormat="1">
      <c r="A671" s="196"/>
      <c r="E671" s="196"/>
      <c r="F671" s="111"/>
      <c r="G671" s="806"/>
      <c r="H671" s="201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</row>
    <row r="672" spans="1:20" s="130" customFormat="1">
      <c r="A672" s="196"/>
      <c r="E672" s="196"/>
      <c r="F672" s="111"/>
      <c r="G672" s="806"/>
      <c r="H672" s="201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</row>
    <row r="673" spans="1:20" s="130" customFormat="1">
      <c r="A673" s="196"/>
      <c r="E673" s="196"/>
      <c r="F673" s="111"/>
      <c r="G673" s="806"/>
      <c r="H673" s="201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</row>
    <row r="674" spans="1:20" s="130" customFormat="1">
      <c r="A674" s="196"/>
      <c r="E674" s="196"/>
      <c r="F674" s="807"/>
      <c r="G674" s="806"/>
      <c r="H674" s="201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</row>
    <row r="675" spans="1:20" s="130" customFormat="1">
      <c r="A675" s="196"/>
      <c r="E675" s="196"/>
      <c r="F675" s="111"/>
      <c r="G675" s="806"/>
      <c r="H675" s="201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</row>
    <row r="676" spans="1:20" s="130" customFormat="1">
      <c r="A676" s="196"/>
      <c r="E676" s="196"/>
      <c r="F676" s="111"/>
      <c r="G676" s="806"/>
      <c r="H676" s="201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</row>
    <row r="677" spans="1:20" s="130" customFormat="1">
      <c r="A677" s="196"/>
      <c r="E677" s="196"/>
      <c r="F677" s="111"/>
      <c r="G677" s="806"/>
      <c r="H677" s="201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</row>
    <row r="678" spans="1:20" s="130" customFormat="1">
      <c r="A678" s="196"/>
      <c r="E678" s="196"/>
      <c r="F678" s="111"/>
      <c r="G678" s="806"/>
      <c r="H678" s="201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</row>
    <row r="679" spans="1:20" s="130" customFormat="1">
      <c r="A679" s="196"/>
      <c r="E679" s="196"/>
      <c r="F679" s="111"/>
      <c r="G679" s="806"/>
      <c r="H679" s="201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</row>
    <row r="680" spans="1:20" s="130" customFormat="1">
      <c r="A680" s="196"/>
      <c r="E680" s="196"/>
      <c r="F680" s="111"/>
      <c r="G680" s="806"/>
      <c r="H680" s="201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</row>
    <row r="681" spans="1:20" s="130" customFormat="1">
      <c r="A681" s="196"/>
      <c r="E681" s="196"/>
      <c r="F681" s="111"/>
      <c r="G681" s="806"/>
      <c r="H681" s="201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</row>
    <row r="682" spans="1:20" s="130" customFormat="1">
      <c r="A682" s="196"/>
      <c r="E682" s="196"/>
      <c r="F682" s="111"/>
      <c r="G682" s="806"/>
      <c r="H682" s="201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</row>
    <row r="683" spans="1:20" s="130" customFormat="1">
      <c r="A683" s="196"/>
      <c r="E683" s="196"/>
      <c r="F683" s="111"/>
      <c r="G683" s="806"/>
      <c r="H683" s="201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</row>
    <row r="684" spans="1:20" s="130" customFormat="1">
      <c r="A684" s="196"/>
      <c r="E684" s="196"/>
      <c r="F684" s="111"/>
      <c r="G684" s="806"/>
      <c r="H684" s="201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</row>
    <row r="685" spans="1:20" s="130" customFormat="1">
      <c r="A685" s="196"/>
      <c r="E685" s="196"/>
      <c r="F685" s="111"/>
      <c r="G685" s="806"/>
      <c r="H685" s="201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</row>
    <row r="686" spans="1:20" s="130" customFormat="1">
      <c r="A686" s="196"/>
      <c r="E686" s="196"/>
      <c r="F686" s="111"/>
      <c r="G686" s="806"/>
      <c r="H686" s="201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</row>
    <row r="687" spans="1:20" s="130" customFormat="1">
      <c r="A687" s="196"/>
      <c r="E687" s="196"/>
      <c r="F687" s="111"/>
      <c r="G687" s="806"/>
      <c r="H687" s="201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</row>
    <row r="688" spans="1:20" s="130" customFormat="1">
      <c r="A688" s="196"/>
      <c r="E688" s="196"/>
      <c r="F688" s="111"/>
      <c r="G688" s="806"/>
      <c r="H688" s="201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</row>
    <row r="689" spans="1:20" s="130" customFormat="1">
      <c r="A689" s="196"/>
      <c r="E689" s="196"/>
      <c r="F689" s="111"/>
      <c r="G689" s="806"/>
      <c r="H689" s="201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</row>
    <row r="690" spans="1:20" s="130" customFormat="1">
      <c r="A690" s="196"/>
      <c r="E690" s="196"/>
      <c r="F690" s="201"/>
      <c r="G690" s="201"/>
      <c r="H690" s="201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</row>
    <row r="691" spans="1:20" s="130" customFormat="1">
      <c r="A691" s="196"/>
      <c r="E691" s="196"/>
      <c r="F691" s="196"/>
      <c r="G691" s="196"/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</row>
    <row r="692" spans="1:20" s="130" customFormat="1">
      <c r="A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</row>
    <row r="693" spans="1:20" s="130" customFormat="1">
      <c r="A693" s="196"/>
      <c r="E693" s="196"/>
      <c r="F693" s="196"/>
      <c r="G693" s="196"/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</row>
    <row r="694" spans="1:20" s="130" customFormat="1">
      <c r="A694" s="196"/>
      <c r="E694" s="196"/>
      <c r="F694" s="196"/>
      <c r="G694" s="196"/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</row>
    <row r="695" spans="1:20" s="130" customFormat="1">
      <c r="A695" s="196"/>
      <c r="E695" s="196"/>
      <c r="F695" s="196"/>
      <c r="G695" s="196"/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</row>
    <row r="696" spans="1:20" s="130" customFormat="1">
      <c r="A696" s="196"/>
      <c r="E696" s="196"/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</row>
    <row r="697" spans="1:20" s="130" customFormat="1">
      <c r="A697" s="196"/>
      <c r="E697" s="196"/>
      <c r="F697" s="196"/>
      <c r="G697" s="196"/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</row>
    <row r="698" spans="1:20" s="130" customFormat="1">
      <c r="A698" s="196"/>
      <c r="E698" s="196"/>
      <c r="F698" s="196"/>
      <c r="G698" s="196"/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</row>
    <row r="699" spans="1:20" s="130" customFormat="1">
      <c r="A699" s="196"/>
      <c r="E699" s="196"/>
      <c r="F699" s="196"/>
      <c r="G699" s="196"/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</row>
    <row r="700" spans="1:20" s="130" customFormat="1">
      <c r="A700" s="196"/>
      <c r="E700" s="196"/>
      <c r="F700" s="196"/>
      <c r="G700" s="196"/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</row>
    <row r="701" spans="1:20" s="130" customFormat="1">
      <c r="A701" s="196"/>
      <c r="E701" s="196"/>
      <c r="F701" s="196"/>
      <c r="G701" s="196"/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</row>
    <row r="702" spans="1:20" s="130" customFormat="1">
      <c r="A702" s="196"/>
      <c r="E702" s="196"/>
      <c r="F702" s="196"/>
      <c r="G702" s="196"/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</row>
    <row r="703" spans="1:20" s="130" customFormat="1">
      <c r="A703" s="196"/>
      <c r="E703" s="196"/>
      <c r="F703" s="196"/>
      <c r="G703" s="196"/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</row>
    <row r="704" spans="1:20" s="130" customFormat="1">
      <c r="A704" s="196"/>
      <c r="E704" s="196"/>
      <c r="F704" s="196"/>
      <c r="G704" s="196"/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</row>
    <row r="705" spans="1:20" s="130" customFormat="1">
      <c r="A705" s="196"/>
      <c r="E705" s="196"/>
      <c r="F705" s="196"/>
      <c r="G705" s="196"/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</row>
    <row r="706" spans="1:20" s="130" customFormat="1">
      <c r="A706" s="196"/>
      <c r="E706" s="196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</row>
    <row r="707" spans="1:20" s="130" customFormat="1">
      <c r="A707" s="196"/>
      <c r="E707" s="196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</row>
    <row r="708" spans="1:20" s="130" customFormat="1">
      <c r="A708" s="196"/>
      <c r="E708" s="196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</row>
    <row r="709" spans="1:20" s="130" customFormat="1">
      <c r="A709" s="196"/>
      <c r="E709" s="196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</row>
    <row r="710" spans="1:20" s="130" customFormat="1">
      <c r="A710" s="196"/>
      <c r="E710" s="196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</row>
    <row r="711" spans="1:20" s="130" customFormat="1">
      <c r="A711" s="196"/>
      <c r="E711" s="196"/>
      <c r="F711" s="196"/>
      <c r="G711" s="196"/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</row>
    <row r="712" spans="1:20" s="130" customFormat="1">
      <c r="A712" s="196"/>
      <c r="E712" s="196"/>
      <c r="F712" s="196"/>
      <c r="G712" s="196"/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</row>
    <row r="713" spans="1:20" s="130" customFormat="1">
      <c r="A713" s="196"/>
      <c r="E713" s="196"/>
      <c r="F713" s="196"/>
      <c r="G713" s="196"/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</row>
    <row r="714" spans="1:20" s="130" customFormat="1">
      <c r="A714" s="196"/>
      <c r="E714" s="196"/>
      <c r="F714" s="196"/>
      <c r="G714" s="196"/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</row>
    <row r="715" spans="1:20" s="130" customFormat="1">
      <c r="A715" s="196"/>
      <c r="E715" s="196"/>
      <c r="F715" s="196"/>
      <c r="G715" s="196"/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</row>
    <row r="716" spans="1:20" s="130" customFormat="1">
      <c r="A716" s="196"/>
      <c r="E716" s="196"/>
      <c r="F716" s="196"/>
      <c r="G716" s="196"/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</row>
    <row r="717" spans="1:20" s="130" customFormat="1">
      <c r="A717" s="196"/>
      <c r="E717" s="196"/>
      <c r="F717" s="196"/>
      <c r="G717" s="196"/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</row>
    <row r="718" spans="1:20" s="130" customFormat="1">
      <c r="A718" s="196"/>
      <c r="E718" s="196"/>
      <c r="F718" s="196"/>
      <c r="G718" s="196"/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</row>
    <row r="719" spans="1:20" s="130" customFormat="1">
      <c r="A719" s="196"/>
      <c r="E719" s="196"/>
      <c r="F719" s="196"/>
      <c r="G719" s="196"/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</row>
    <row r="720" spans="1:20" s="130" customFormat="1">
      <c r="A720" s="196"/>
      <c r="E720" s="196"/>
      <c r="F720" s="196"/>
      <c r="G720" s="196"/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</row>
    <row r="721" spans="1:20" s="130" customFormat="1">
      <c r="A721" s="196"/>
      <c r="E721" s="196"/>
      <c r="F721" s="196"/>
      <c r="G721" s="196"/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</row>
    <row r="722" spans="1:20" s="130" customFormat="1">
      <c r="A722" s="196"/>
      <c r="E722" s="196"/>
      <c r="F722" s="196"/>
      <c r="G722" s="196"/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</row>
    <row r="723" spans="1:20" s="130" customFormat="1">
      <c r="A723" s="196"/>
      <c r="E723" s="196"/>
      <c r="F723" s="196"/>
      <c r="G723" s="196"/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</row>
    <row r="724" spans="1:20" s="130" customFormat="1">
      <c r="A724" s="196"/>
      <c r="E724" s="196"/>
      <c r="F724" s="196"/>
      <c r="G724" s="196"/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</row>
    <row r="725" spans="1:20" s="130" customFormat="1">
      <c r="A725" s="196"/>
      <c r="E725" s="196"/>
      <c r="F725" s="196"/>
      <c r="G725" s="196"/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</row>
    <row r="726" spans="1:20" s="130" customFormat="1">
      <c r="A726" s="196"/>
      <c r="E726" s="196"/>
      <c r="F726" s="196"/>
      <c r="G726" s="196"/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</row>
    <row r="727" spans="1:20" s="130" customFormat="1">
      <c r="A727" s="196"/>
      <c r="E727" s="196"/>
      <c r="F727" s="196"/>
      <c r="G727" s="196"/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</row>
    <row r="728" spans="1:20" s="130" customFormat="1">
      <c r="A728" s="196"/>
      <c r="E728" s="196"/>
      <c r="F728" s="196"/>
      <c r="G728" s="196"/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</row>
    <row r="729" spans="1:20" s="130" customFormat="1">
      <c r="A729" s="196"/>
      <c r="E729" s="196"/>
      <c r="F729" s="196"/>
      <c r="G729" s="196"/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</row>
    <row r="730" spans="1:20" s="130" customFormat="1">
      <c r="A730" s="196"/>
      <c r="E730" s="196"/>
      <c r="F730" s="196"/>
      <c r="G730" s="196"/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</row>
    <row r="731" spans="1:20" s="130" customFormat="1">
      <c r="A731" s="196"/>
      <c r="E731" s="196"/>
      <c r="F731" s="196"/>
      <c r="G731" s="196"/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</row>
    <row r="732" spans="1:20" s="130" customFormat="1">
      <c r="A732" s="196"/>
      <c r="E732" s="196"/>
      <c r="F732" s="196"/>
      <c r="G732" s="196"/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</row>
    <row r="733" spans="1:20" s="130" customFormat="1">
      <c r="A733" s="196"/>
      <c r="E733" s="196"/>
      <c r="F733" s="196"/>
      <c r="G733" s="196"/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</row>
    <row r="734" spans="1:20" s="130" customFormat="1">
      <c r="A734" s="196"/>
      <c r="E734" s="196"/>
      <c r="F734" s="196"/>
      <c r="G734" s="196"/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</row>
    <row r="735" spans="1:20" s="130" customFormat="1">
      <c r="A735" s="196"/>
      <c r="E735" s="196"/>
      <c r="F735" s="196"/>
      <c r="G735" s="196"/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</row>
    <row r="736" spans="1:20" s="130" customFormat="1">
      <c r="A736" s="196"/>
      <c r="E736" s="196"/>
      <c r="F736" s="196"/>
      <c r="G736" s="196"/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</row>
    <row r="737" spans="1:20" s="130" customFormat="1">
      <c r="A737" s="196"/>
      <c r="E737" s="196"/>
      <c r="F737" s="196"/>
      <c r="G737" s="196"/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</row>
    <row r="738" spans="1:20" s="130" customFormat="1">
      <c r="A738" s="196"/>
      <c r="E738" s="196"/>
      <c r="F738" s="196"/>
      <c r="G738" s="196"/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</row>
    <row r="739" spans="1:20" s="130" customFormat="1">
      <c r="A739" s="196"/>
      <c r="E739" s="196"/>
      <c r="F739" s="196"/>
      <c r="G739" s="196"/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</row>
    <row r="740" spans="1:20" s="130" customFormat="1">
      <c r="A740" s="196"/>
      <c r="E740" s="196"/>
      <c r="F740" s="196"/>
      <c r="G740" s="196"/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</row>
    <row r="741" spans="1:20" s="130" customFormat="1">
      <c r="A741" s="196"/>
      <c r="E741" s="196"/>
      <c r="F741" s="196"/>
      <c r="G741" s="196"/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</row>
    <row r="742" spans="1:20" s="130" customFormat="1">
      <c r="A742" s="196"/>
      <c r="E742" s="196"/>
      <c r="F742" s="196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</row>
    <row r="743" spans="1:20" s="130" customFormat="1">
      <c r="A743" s="196"/>
      <c r="E743" s="196"/>
      <c r="F743" s="196"/>
      <c r="G743" s="196"/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</row>
    <row r="744" spans="1:20" s="130" customFormat="1">
      <c r="A744" s="196"/>
      <c r="E744" s="196"/>
      <c r="F744" s="196"/>
      <c r="G744" s="196"/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</row>
    <row r="745" spans="1:20" s="130" customFormat="1">
      <c r="A745" s="196"/>
      <c r="E745" s="196"/>
      <c r="F745" s="196"/>
      <c r="G745" s="196"/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</row>
    <row r="746" spans="1:20" s="130" customFormat="1">
      <c r="A746" s="196"/>
      <c r="E746" s="196"/>
      <c r="F746" s="196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</row>
    <row r="747" spans="1:20" s="130" customFormat="1">
      <c r="A747" s="196"/>
      <c r="E747" s="196"/>
      <c r="F747" s="196"/>
      <c r="G747" s="196"/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</row>
    <row r="748" spans="1:20" s="130" customFormat="1">
      <c r="A748" s="196"/>
      <c r="E748" s="196"/>
      <c r="F748" s="196"/>
      <c r="G748" s="196"/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</row>
    <row r="749" spans="1:20" s="130" customFormat="1">
      <c r="A749" s="196"/>
      <c r="E749" s="196"/>
      <c r="F749" s="196"/>
      <c r="G749" s="196"/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</row>
    <row r="750" spans="1:20" s="130" customFormat="1">
      <c r="A750" s="196"/>
      <c r="E750" s="196"/>
      <c r="F750" s="196"/>
      <c r="G750" s="196"/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</row>
    <row r="751" spans="1:20" s="130" customFormat="1">
      <c r="A751" s="196"/>
      <c r="E751" s="196"/>
      <c r="F751" s="196"/>
      <c r="G751" s="196"/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</row>
    <row r="752" spans="1:20" s="130" customFormat="1">
      <c r="A752" s="196"/>
      <c r="E752" s="196"/>
      <c r="F752" s="196"/>
      <c r="G752" s="196"/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</row>
    <row r="753" spans="1:20" s="130" customFormat="1">
      <c r="A753" s="196"/>
      <c r="E753" s="196"/>
      <c r="F753" s="196"/>
      <c r="G753" s="196"/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</row>
    <row r="754" spans="1:20" s="130" customFormat="1">
      <c r="A754" s="196"/>
      <c r="E754" s="196"/>
      <c r="F754" s="196"/>
      <c r="G754" s="196"/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</row>
    <row r="755" spans="1:20" s="130" customFormat="1">
      <c r="A755" s="196"/>
      <c r="E755" s="196"/>
      <c r="F755" s="196"/>
      <c r="G755" s="196"/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</row>
    <row r="756" spans="1:20" s="130" customFormat="1">
      <c r="A756" s="196"/>
      <c r="E756" s="196"/>
      <c r="F756" s="196"/>
      <c r="G756" s="196"/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</row>
    <row r="757" spans="1:20" s="130" customFormat="1">
      <c r="A757" s="196"/>
      <c r="E757" s="196"/>
      <c r="F757" s="196"/>
      <c r="G757" s="196"/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</row>
    <row r="758" spans="1:20" s="130" customFormat="1">
      <c r="A758" s="196"/>
      <c r="E758" s="196"/>
      <c r="F758" s="196"/>
      <c r="G758" s="196"/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</row>
    <row r="759" spans="1:20" s="130" customFormat="1">
      <c r="A759" s="196"/>
      <c r="E759" s="196"/>
      <c r="F759" s="196"/>
      <c r="G759" s="196"/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</row>
    <row r="760" spans="1:20" s="130" customFormat="1">
      <c r="A760" s="196"/>
      <c r="E760" s="196"/>
      <c r="F760" s="196"/>
      <c r="G760" s="196"/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</row>
    <row r="761" spans="1:20" s="130" customFormat="1">
      <c r="A761" s="196"/>
      <c r="E761" s="196"/>
      <c r="F761" s="196"/>
      <c r="G761" s="196"/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</row>
    <row r="762" spans="1:20" s="130" customFormat="1">
      <c r="A762" s="196"/>
      <c r="E762" s="196"/>
      <c r="F762" s="196"/>
      <c r="G762" s="196"/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</row>
    <row r="763" spans="1:20" s="130" customFormat="1">
      <c r="A763" s="196"/>
      <c r="E763" s="196"/>
      <c r="F763" s="196"/>
      <c r="G763" s="196"/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</row>
    <row r="764" spans="1:20" s="130" customFormat="1">
      <c r="A764" s="196"/>
      <c r="E764" s="196"/>
      <c r="F764" s="196"/>
      <c r="G764" s="196"/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</row>
    <row r="765" spans="1:20" s="130" customFormat="1">
      <c r="A765" s="196"/>
      <c r="E765" s="196"/>
      <c r="F765" s="196"/>
      <c r="G765" s="196"/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</row>
    <row r="766" spans="1:20" s="130" customFormat="1">
      <c r="A766" s="196"/>
      <c r="E766" s="196"/>
      <c r="F766" s="196"/>
      <c r="G766" s="196"/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</row>
    <row r="767" spans="1:20" s="130" customFormat="1">
      <c r="A767" s="196"/>
      <c r="E767" s="196"/>
      <c r="F767" s="196"/>
      <c r="G767" s="196"/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</row>
    <row r="768" spans="1:20" s="130" customFormat="1">
      <c r="A768" s="196"/>
      <c r="E768" s="196"/>
      <c r="F768" s="196"/>
      <c r="G768" s="196"/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</row>
    <row r="769" spans="1:20" s="130" customFormat="1">
      <c r="A769" s="196"/>
      <c r="E769" s="196"/>
      <c r="F769" s="196"/>
      <c r="G769" s="196"/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</row>
    <row r="770" spans="1:20" s="130" customFormat="1">
      <c r="A770" s="196"/>
      <c r="E770" s="196"/>
      <c r="F770" s="196"/>
      <c r="G770" s="196"/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</row>
    <row r="771" spans="1:20" s="130" customFormat="1">
      <c r="A771" s="196"/>
      <c r="E771" s="196"/>
      <c r="F771" s="196"/>
      <c r="G771" s="196"/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</row>
    <row r="772" spans="1:20" s="130" customFormat="1">
      <c r="A772" s="196"/>
      <c r="E772" s="196"/>
      <c r="F772" s="196"/>
      <c r="G772" s="196"/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</row>
    <row r="773" spans="1:20" s="130" customFormat="1">
      <c r="A773" s="196"/>
      <c r="E773" s="196"/>
      <c r="F773" s="196"/>
      <c r="G773" s="196"/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</row>
    <row r="774" spans="1:20" s="130" customFormat="1">
      <c r="A774" s="196"/>
      <c r="E774" s="196"/>
      <c r="F774" s="196"/>
      <c r="G774" s="196"/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</row>
    <row r="775" spans="1:20" s="130" customFormat="1">
      <c r="A775" s="196"/>
      <c r="E775" s="196"/>
      <c r="F775" s="196"/>
      <c r="G775" s="196"/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</row>
    <row r="776" spans="1:20" s="130" customFormat="1">
      <c r="A776" s="196"/>
      <c r="E776" s="196"/>
      <c r="F776" s="196"/>
      <c r="G776" s="196"/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</row>
    <row r="777" spans="1:20" s="130" customFormat="1">
      <c r="A777" s="196"/>
      <c r="E777" s="196"/>
      <c r="F777" s="196"/>
      <c r="G777" s="196"/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</row>
    <row r="778" spans="1:20" s="130" customFormat="1">
      <c r="A778" s="196"/>
      <c r="E778" s="196"/>
      <c r="F778" s="196"/>
      <c r="G778" s="196"/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</row>
    <row r="779" spans="1:20" s="130" customFormat="1">
      <c r="A779" s="196"/>
      <c r="E779" s="196"/>
      <c r="F779" s="196"/>
      <c r="G779" s="196"/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</row>
    <row r="780" spans="1:20" s="130" customFormat="1">
      <c r="A780" s="196"/>
      <c r="E780" s="196"/>
      <c r="F780" s="196"/>
      <c r="G780" s="196"/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</row>
    <row r="781" spans="1:20" s="130" customFormat="1">
      <c r="A781" s="196"/>
      <c r="E781" s="196"/>
      <c r="F781" s="196"/>
      <c r="G781" s="196"/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</row>
    <row r="782" spans="1:20" s="130" customFormat="1">
      <c r="A782" s="196"/>
      <c r="E782" s="196"/>
      <c r="F782" s="196"/>
      <c r="G782" s="196"/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</row>
    <row r="783" spans="1:20" s="130" customFormat="1">
      <c r="A783" s="196"/>
      <c r="E783" s="196"/>
      <c r="F783" s="196"/>
      <c r="G783" s="196"/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</row>
    <row r="784" spans="1:20" s="130" customFormat="1">
      <c r="A784" s="196"/>
      <c r="E784" s="196"/>
      <c r="F784" s="196"/>
      <c r="G784" s="196"/>
      <c r="H784" s="196"/>
      <c r="I784" s="196"/>
      <c r="J784" s="196"/>
      <c r="K784" s="196"/>
      <c r="L784" s="196"/>
      <c r="M784" s="196"/>
      <c r="N784" s="196"/>
      <c r="O784" s="196"/>
      <c r="P784" s="196"/>
      <c r="Q784" s="196"/>
      <c r="R784" s="196"/>
      <c r="S784" s="196"/>
      <c r="T784" s="196"/>
    </row>
    <row r="785" spans="1:20" s="130" customFormat="1">
      <c r="A785" s="196"/>
      <c r="E785" s="196"/>
      <c r="F785" s="196"/>
      <c r="G785" s="196"/>
      <c r="H785" s="196"/>
      <c r="I785" s="196"/>
      <c r="J785" s="196"/>
      <c r="K785" s="196"/>
      <c r="L785" s="196"/>
      <c r="M785" s="196"/>
      <c r="N785" s="196"/>
      <c r="O785" s="196"/>
      <c r="P785" s="196"/>
      <c r="Q785" s="196"/>
      <c r="R785" s="196"/>
      <c r="S785" s="196"/>
      <c r="T785" s="196"/>
    </row>
    <row r="786" spans="1:20" s="130" customFormat="1">
      <c r="A786" s="196"/>
      <c r="E786" s="196"/>
      <c r="F786" s="196"/>
      <c r="G786" s="196"/>
      <c r="H786" s="196"/>
      <c r="I786" s="196"/>
      <c r="J786" s="196"/>
      <c r="K786" s="196"/>
      <c r="L786" s="196"/>
      <c r="M786" s="196"/>
      <c r="N786" s="196"/>
      <c r="O786" s="196"/>
      <c r="P786" s="196"/>
      <c r="Q786" s="196"/>
      <c r="R786" s="196"/>
      <c r="S786" s="196"/>
      <c r="T786" s="196"/>
    </row>
    <row r="787" spans="1:20" s="130" customFormat="1">
      <c r="A787" s="196"/>
      <c r="E787" s="196"/>
      <c r="F787" s="196"/>
      <c r="G787" s="196"/>
      <c r="H787" s="196"/>
      <c r="I787" s="196"/>
      <c r="J787" s="196"/>
      <c r="K787" s="196"/>
      <c r="L787" s="196"/>
      <c r="M787" s="196"/>
      <c r="N787" s="196"/>
      <c r="O787" s="196"/>
      <c r="P787" s="196"/>
      <c r="Q787" s="196"/>
      <c r="R787" s="196"/>
      <c r="S787" s="196"/>
      <c r="T787" s="196"/>
    </row>
    <row r="788" spans="1:20" s="130" customFormat="1">
      <c r="A788" s="196"/>
      <c r="E788" s="196"/>
      <c r="F788" s="196"/>
      <c r="G788" s="196"/>
      <c r="H788" s="196"/>
      <c r="I788" s="196"/>
      <c r="J788" s="196"/>
      <c r="K788" s="196"/>
      <c r="L788" s="196"/>
      <c r="M788" s="196"/>
      <c r="N788" s="196"/>
      <c r="O788" s="196"/>
      <c r="P788" s="196"/>
      <c r="Q788" s="196"/>
      <c r="R788" s="196"/>
      <c r="S788" s="196"/>
      <c r="T788" s="196"/>
    </row>
    <row r="789" spans="1:20" s="130" customFormat="1">
      <c r="A789" s="196"/>
      <c r="E789" s="196"/>
      <c r="F789" s="196"/>
      <c r="G789" s="196"/>
      <c r="H789" s="196"/>
      <c r="I789" s="196"/>
      <c r="J789" s="196"/>
      <c r="K789" s="196"/>
      <c r="L789" s="196"/>
      <c r="M789" s="196"/>
      <c r="N789" s="196"/>
      <c r="O789" s="196"/>
      <c r="P789" s="196"/>
      <c r="Q789" s="196"/>
      <c r="R789" s="196"/>
      <c r="S789" s="196"/>
      <c r="T789" s="196"/>
    </row>
    <row r="790" spans="1:20" s="130" customFormat="1">
      <c r="A790" s="196"/>
      <c r="E790" s="196"/>
      <c r="F790" s="196"/>
      <c r="G790" s="196"/>
      <c r="H790" s="196"/>
      <c r="I790" s="196"/>
      <c r="J790" s="196"/>
      <c r="K790" s="196"/>
      <c r="L790" s="196"/>
      <c r="M790" s="196"/>
      <c r="N790" s="196"/>
      <c r="O790" s="196"/>
      <c r="P790" s="196"/>
      <c r="Q790" s="196"/>
      <c r="R790" s="196"/>
      <c r="S790" s="196"/>
      <c r="T790" s="196"/>
    </row>
    <row r="791" spans="1:20" s="130" customFormat="1">
      <c r="A791" s="196"/>
      <c r="E791" s="196"/>
      <c r="F791" s="196"/>
      <c r="G791" s="196"/>
      <c r="H791" s="196"/>
      <c r="I791" s="196"/>
      <c r="J791" s="196"/>
      <c r="K791" s="196"/>
      <c r="L791" s="196"/>
      <c r="M791" s="196"/>
      <c r="N791" s="196"/>
      <c r="O791" s="196"/>
      <c r="P791" s="196"/>
      <c r="Q791" s="196"/>
      <c r="R791" s="196"/>
      <c r="S791" s="196"/>
      <c r="T791" s="196"/>
    </row>
    <row r="792" spans="1:20" s="130" customFormat="1">
      <c r="A792" s="196"/>
      <c r="E792" s="196"/>
      <c r="F792" s="196"/>
      <c r="G792" s="196"/>
      <c r="H792" s="196"/>
      <c r="I792" s="196"/>
      <c r="J792" s="196"/>
      <c r="K792" s="196"/>
      <c r="L792" s="196"/>
      <c r="M792" s="196"/>
      <c r="N792" s="196"/>
      <c r="O792" s="196"/>
      <c r="P792" s="196"/>
      <c r="Q792" s="196"/>
      <c r="R792" s="196"/>
      <c r="S792" s="196"/>
      <c r="T792" s="196"/>
    </row>
    <row r="793" spans="1:20" s="130" customFormat="1">
      <c r="A793" s="196"/>
      <c r="E793" s="196"/>
      <c r="F793" s="196"/>
      <c r="G793" s="196"/>
      <c r="H793" s="196"/>
      <c r="I793" s="196"/>
      <c r="J793" s="196"/>
      <c r="K793" s="196"/>
      <c r="L793" s="196"/>
      <c r="M793" s="196"/>
      <c r="N793" s="196"/>
      <c r="O793" s="196"/>
      <c r="P793" s="196"/>
      <c r="Q793" s="196"/>
      <c r="R793" s="196"/>
      <c r="S793" s="196"/>
      <c r="T793" s="196"/>
    </row>
    <row r="794" spans="1:20" s="130" customFormat="1">
      <c r="A794" s="196"/>
      <c r="E794" s="196"/>
      <c r="F794" s="196"/>
      <c r="G794" s="196"/>
      <c r="H794" s="196"/>
      <c r="I794" s="196"/>
      <c r="J794" s="196"/>
      <c r="K794" s="196"/>
      <c r="L794" s="196"/>
      <c r="M794" s="196"/>
      <c r="N794" s="196"/>
      <c r="O794" s="196"/>
      <c r="P794" s="196"/>
      <c r="Q794" s="196"/>
      <c r="R794" s="196"/>
      <c r="S794" s="196"/>
      <c r="T794" s="196"/>
    </row>
    <row r="795" spans="1:20" s="130" customFormat="1">
      <c r="A795" s="196"/>
      <c r="E795" s="196"/>
      <c r="F795" s="196"/>
      <c r="G795" s="196"/>
      <c r="H795" s="196"/>
      <c r="I795" s="196"/>
      <c r="J795" s="196"/>
      <c r="K795" s="196"/>
      <c r="L795" s="196"/>
      <c r="M795" s="196"/>
      <c r="N795" s="196"/>
      <c r="O795" s="196"/>
      <c r="P795" s="196"/>
      <c r="Q795" s="196"/>
      <c r="R795" s="196"/>
      <c r="S795" s="196"/>
      <c r="T795" s="196"/>
    </row>
    <row r="796" spans="1:20" s="130" customFormat="1">
      <c r="A796" s="196"/>
      <c r="E796" s="196"/>
      <c r="F796" s="196"/>
      <c r="G796" s="196"/>
      <c r="H796" s="196"/>
      <c r="I796" s="196"/>
      <c r="J796" s="196"/>
      <c r="K796" s="196"/>
      <c r="L796" s="196"/>
      <c r="M796" s="196"/>
      <c r="N796" s="196"/>
      <c r="O796" s="196"/>
      <c r="P796" s="196"/>
      <c r="Q796" s="196"/>
      <c r="R796" s="196"/>
      <c r="S796" s="196"/>
      <c r="T796" s="196"/>
    </row>
    <row r="797" spans="1:20" s="130" customFormat="1">
      <c r="A797" s="196"/>
      <c r="E797" s="196"/>
      <c r="F797" s="196"/>
      <c r="G797" s="196"/>
      <c r="H797" s="196"/>
      <c r="I797" s="196"/>
      <c r="J797" s="196"/>
      <c r="K797" s="196"/>
      <c r="L797" s="196"/>
      <c r="M797" s="196"/>
      <c r="N797" s="196"/>
      <c r="O797" s="196"/>
      <c r="P797" s="196"/>
      <c r="Q797" s="196"/>
      <c r="R797" s="196"/>
      <c r="S797" s="196"/>
      <c r="T797" s="196"/>
    </row>
    <row r="798" spans="1:20" s="130" customFormat="1">
      <c r="A798" s="196"/>
      <c r="E798" s="196"/>
      <c r="F798" s="196"/>
      <c r="G798" s="196"/>
      <c r="H798" s="196"/>
      <c r="I798" s="196"/>
      <c r="J798" s="196"/>
      <c r="K798" s="196"/>
      <c r="L798" s="196"/>
      <c r="M798" s="196"/>
      <c r="N798" s="196"/>
      <c r="O798" s="196"/>
      <c r="P798" s="196"/>
      <c r="Q798" s="196"/>
      <c r="R798" s="196"/>
      <c r="S798" s="196"/>
      <c r="T798" s="196"/>
    </row>
    <row r="799" spans="1:20" s="130" customFormat="1">
      <c r="A799" s="196"/>
      <c r="E799" s="196"/>
      <c r="F799" s="196"/>
      <c r="G799" s="196"/>
      <c r="H799" s="196"/>
      <c r="I799" s="196"/>
      <c r="J799" s="196"/>
      <c r="K799" s="196"/>
      <c r="L799" s="196"/>
      <c r="M799" s="196"/>
      <c r="N799" s="196"/>
      <c r="O799" s="196"/>
      <c r="P799" s="196"/>
      <c r="Q799" s="196"/>
      <c r="R799" s="196"/>
      <c r="S799" s="196"/>
      <c r="T799" s="196"/>
    </row>
    <row r="800" spans="1:20" s="130" customFormat="1">
      <c r="A800" s="196"/>
      <c r="E800" s="196"/>
      <c r="F800" s="196"/>
      <c r="G800" s="196"/>
      <c r="H800" s="196"/>
      <c r="I800" s="196"/>
      <c r="J800" s="196"/>
      <c r="K800" s="196"/>
      <c r="L800" s="196"/>
      <c r="M800" s="196"/>
      <c r="N800" s="196"/>
      <c r="O800" s="196"/>
      <c r="P800" s="196"/>
      <c r="Q800" s="196"/>
      <c r="R800" s="196"/>
      <c r="S800" s="196"/>
      <c r="T800" s="196"/>
    </row>
    <row r="801" spans="1:20" s="130" customFormat="1">
      <c r="A801" s="196"/>
      <c r="E801" s="196"/>
      <c r="F801" s="196"/>
      <c r="G801" s="196"/>
      <c r="H801" s="196"/>
      <c r="I801" s="196"/>
      <c r="J801" s="196"/>
      <c r="K801" s="196"/>
      <c r="L801" s="196"/>
      <c r="M801" s="196"/>
      <c r="N801" s="196"/>
      <c r="O801" s="196"/>
      <c r="P801" s="196"/>
      <c r="Q801" s="196"/>
      <c r="R801" s="196"/>
      <c r="S801" s="196"/>
      <c r="T801" s="196"/>
    </row>
    <row r="802" spans="1:20" s="130" customFormat="1">
      <c r="A802" s="196"/>
      <c r="E802" s="196"/>
      <c r="F802" s="196"/>
      <c r="G802" s="196"/>
      <c r="H802" s="196"/>
      <c r="I802" s="196"/>
      <c r="J802" s="196"/>
      <c r="K802" s="196"/>
      <c r="L802" s="196"/>
      <c r="M802" s="196"/>
      <c r="N802" s="196"/>
      <c r="O802" s="196"/>
      <c r="P802" s="196"/>
      <c r="Q802" s="196"/>
      <c r="R802" s="196"/>
      <c r="S802" s="196"/>
      <c r="T802" s="196"/>
    </row>
    <row r="803" spans="1:20" s="130" customFormat="1">
      <c r="A803" s="196"/>
      <c r="E803" s="196"/>
      <c r="F803" s="196"/>
      <c r="G803" s="196"/>
      <c r="H803" s="196"/>
      <c r="I803" s="196"/>
      <c r="J803" s="196"/>
      <c r="K803" s="196"/>
      <c r="L803" s="196"/>
      <c r="M803" s="196"/>
      <c r="N803" s="196"/>
      <c r="O803" s="196"/>
      <c r="P803" s="196"/>
      <c r="Q803" s="196"/>
      <c r="R803" s="196"/>
      <c r="S803" s="196"/>
      <c r="T803" s="196"/>
    </row>
    <row r="804" spans="1:20" s="130" customFormat="1">
      <c r="A804" s="196"/>
      <c r="E804" s="196"/>
      <c r="F804" s="196"/>
      <c r="G804" s="196"/>
      <c r="H804" s="196"/>
      <c r="I804" s="196"/>
      <c r="J804" s="196"/>
      <c r="K804" s="196"/>
      <c r="L804" s="196"/>
      <c r="M804" s="196"/>
      <c r="N804" s="196"/>
      <c r="O804" s="196"/>
      <c r="P804" s="196"/>
      <c r="Q804" s="196"/>
      <c r="R804" s="196"/>
      <c r="S804" s="196"/>
      <c r="T804" s="196"/>
    </row>
    <row r="805" spans="1:20" s="130" customFormat="1">
      <c r="A805" s="196"/>
      <c r="E805" s="196"/>
      <c r="F805" s="196"/>
      <c r="G805" s="196"/>
      <c r="H805" s="196"/>
      <c r="I805" s="196"/>
      <c r="J805" s="196"/>
      <c r="K805" s="196"/>
      <c r="L805" s="196"/>
      <c r="M805" s="196"/>
      <c r="N805" s="196"/>
      <c r="O805" s="196"/>
      <c r="P805" s="196"/>
      <c r="Q805" s="196"/>
      <c r="R805" s="196"/>
      <c r="S805" s="196"/>
      <c r="T805" s="196"/>
    </row>
    <row r="806" spans="1:20" s="130" customFormat="1">
      <c r="A806" s="196"/>
      <c r="E806" s="196"/>
      <c r="F806" s="196"/>
      <c r="G806" s="196"/>
      <c r="H806" s="196"/>
      <c r="I806" s="196"/>
      <c r="J806" s="196"/>
      <c r="K806" s="196"/>
      <c r="L806" s="196"/>
      <c r="M806" s="196"/>
      <c r="N806" s="196"/>
      <c r="O806" s="196"/>
      <c r="P806" s="196"/>
      <c r="Q806" s="196"/>
      <c r="R806" s="196"/>
      <c r="S806" s="196"/>
      <c r="T806" s="196"/>
    </row>
    <row r="807" spans="1:20" s="130" customFormat="1">
      <c r="A807" s="196"/>
      <c r="E807" s="196"/>
      <c r="F807" s="196"/>
      <c r="G807" s="196"/>
      <c r="H807" s="196"/>
      <c r="I807" s="196"/>
      <c r="J807" s="196"/>
      <c r="K807" s="196"/>
      <c r="L807" s="196"/>
      <c r="M807" s="196"/>
      <c r="N807" s="196"/>
      <c r="O807" s="196"/>
      <c r="P807" s="196"/>
      <c r="Q807" s="196"/>
      <c r="R807" s="196"/>
      <c r="S807" s="196"/>
      <c r="T807" s="196"/>
    </row>
    <row r="808" spans="1:20" s="130" customFormat="1">
      <c r="A808" s="196"/>
      <c r="E808" s="196"/>
      <c r="F808" s="196"/>
      <c r="G808" s="196"/>
      <c r="H808" s="196"/>
      <c r="I808" s="196"/>
      <c r="J808" s="196"/>
      <c r="K808" s="196"/>
      <c r="L808" s="196"/>
      <c r="M808" s="196"/>
      <c r="N808" s="196"/>
      <c r="O808" s="196"/>
      <c r="P808" s="196"/>
      <c r="Q808" s="196"/>
      <c r="R808" s="196"/>
      <c r="S808" s="196"/>
      <c r="T808" s="196"/>
    </row>
    <row r="809" spans="1:20" s="130" customFormat="1">
      <c r="A809" s="196"/>
      <c r="E809" s="196"/>
      <c r="F809" s="196"/>
      <c r="G809" s="196"/>
      <c r="H809" s="196"/>
      <c r="I809" s="196"/>
      <c r="J809" s="196"/>
      <c r="K809" s="196"/>
      <c r="L809" s="196"/>
      <c r="M809" s="196"/>
      <c r="N809" s="196"/>
      <c r="O809" s="196"/>
      <c r="P809" s="196"/>
      <c r="Q809" s="196"/>
      <c r="R809" s="196"/>
      <c r="S809" s="196"/>
      <c r="T809" s="196"/>
    </row>
    <row r="810" spans="1:20" s="130" customFormat="1">
      <c r="A810" s="196"/>
      <c r="E810" s="196"/>
      <c r="F810" s="196"/>
      <c r="G810" s="196"/>
      <c r="H810" s="196"/>
      <c r="I810" s="196"/>
      <c r="J810" s="196"/>
      <c r="K810" s="196"/>
      <c r="L810" s="196"/>
      <c r="M810" s="196"/>
      <c r="N810" s="196"/>
      <c r="O810" s="196"/>
      <c r="P810" s="196"/>
      <c r="Q810" s="196"/>
      <c r="R810" s="196"/>
      <c r="S810" s="196"/>
      <c r="T810" s="196"/>
    </row>
    <row r="811" spans="1:20" s="130" customFormat="1">
      <c r="A811" s="196"/>
      <c r="E811" s="196"/>
      <c r="F811" s="196"/>
      <c r="G811" s="196"/>
      <c r="H811" s="196"/>
      <c r="I811" s="196"/>
      <c r="J811" s="196"/>
      <c r="K811" s="196"/>
      <c r="L811" s="196"/>
      <c r="M811" s="196"/>
      <c r="N811" s="196"/>
      <c r="O811" s="196"/>
      <c r="P811" s="196"/>
      <c r="Q811" s="196"/>
      <c r="R811" s="196"/>
      <c r="S811" s="196"/>
      <c r="T811" s="196"/>
    </row>
    <row r="812" spans="1:20" s="130" customFormat="1">
      <c r="A812" s="196"/>
      <c r="E812" s="196"/>
      <c r="F812" s="196"/>
      <c r="G812" s="196"/>
      <c r="H812" s="196"/>
      <c r="I812" s="196"/>
      <c r="J812" s="196"/>
      <c r="K812" s="196"/>
      <c r="L812" s="196"/>
      <c r="M812" s="196"/>
      <c r="N812" s="196"/>
      <c r="O812" s="196"/>
      <c r="P812" s="196"/>
      <c r="Q812" s="196"/>
      <c r="R812" s="196"/>
      <c r="S812" s="196"/>
      <c r="T812" s="196"/>
    </row>
    <row r="813" spans="1:20" s="130" customFormat="1">
      <c r="A813" s="196"/>
      <c r="E813" s="196"/>
      <c r="F813" s="196"/>
      <c r="G813" s="196"/>
      <c r="H813" s="196"/>
      <c r="I813" s="196"/>
      <c r="J813" s="196"/>
      <c r="K813" s="196"/>
      <c r="L813" s="196"/>
      <c r="M813" s="196"/>
      <c r="N813" s="196"/>
      <c r="O813" s="196"/>
      <c r="P813" s="196"/>
      <c r="Q813" s="196"/>
      <c r="R813" s="196"/>
      <c r="S813" s="196"/>
      <c r="T813" s="196"/>
    </row>
    <row r="814" spans="1:20" s="130" customFormat="1">
      <c r="A814" s="196"/>
      <c r="E814" s="196"/>
      <c r="F814" s="196"/>
      <c r="G814" s="196"/>
      <c r="H814" s="196"/>
      <c r="I814" s="196"/>
      <c r="J814" s="196"/>
      <c r="K814" s="196"/>
      <c r="L814" s="196"/>
      <c r="M814" s="196"/>
      <c r="N814" s="196"/>
      <c r="O814" s="196"/>
      <c r="P814" s="196"/>
      <c r="Q814" s="196"/>
      <c r="R814" s="196"/>
      <c r="S814" s="196"/>
      <c r="T814" s="196"/>
    </row>
    <row r="815" spans="1:20" s="130" customFormat="1">
      <c r="A815" s="196"/>
      <c r="E815" s="196"/>
      <c r="F815" s="196"/>
      <c r="G815" s="196"/>
      <c r="H815" s="196"/>
      <c r="I815" s="196"/>
      <c r="J815" s="196"/>
      <c r="K815" s="196"/>
      <c r="L815" s="196"/>
      <c r="M815" s="196"/>
      <c r="N815" s="196"/>
      <c r="O815" s="196"/>
      <c r="P815" s="196"/>
      <c r="Q815" s="196"/>
      <c r="R815" s="196"/>
      <c r="S815" s="196"/>
      <c r="T815" s="196"/>
    </row>
    <row r="816" spans="1:20" s="130" customFormat="1">
      <c r="A816" s="196"/>
      <c r="E816" s="196"/>
      <c r="F816" s="196"/>
      <c r="G816" s="196"/>
      <c r="H816" s="196"/>
      <c r="I816" s="196"/>
      <c r="J816" s="196"/>
      <c r="K816" s="196"/>
      <c r="L816" s="196"/>
      <c r="M816" s="196"/>
      <c r="N816" s="196"/>
      <c r="O816" s="196"/>
      <c r="P816" s="196"/>
      <c r="Q816" s="196"/>
      <c r="R816" s="196"/>
      <c r="S816" s="196"/>
      <c r="T816" s="196"/>
    </row>
    <row r="817" spans="1:20" s="130" customFormat="1">
      <c r="A817" s="196"/>
      <c r="E817" s="196"/>
      <c r="F817" s="196"/>
      <c r="G817" s="196"/>
      <c r="H817" s="196"/>
      <c r="I817" s="196"/>
      <c r="J817" s="196"/>
      <c r="K817" s="196"/>
      <c r="L817" s="196"/>
      <c r="M817" s="196"/>
      <c r="N817" s="196"/>
      <c r="O817" s="196"/>
      <c r="P817" s="196"/>
      <c r="Q817" s="196"/>
      <c r="R817" s="196"/>
      <c r="S817" s="196"/>
      <c r="T817" s="196"/>
    </row>
    <row r="818" spans="1:20" s="130" customFormat="1">
      <c r="A818" s="196"/>
      <c r="E818" s="196"/>
      <c r="F818" s="196"/>
      <c r="G818" s="196"/>
      <c r="H818" s="196"/>
      <c r="I818" s="196"/>
      <c r="J818" s="196"/>
      <c r="K818" s="196"/>
      <c r="L818" s="196"/>
      <c r="M818" s="196"/>
      <c r="N818" s="196"/>
      <c r="O818" s="196"/>
      <c r="P818" s="196"/>
      <c r="Q818" s="196"/>
      <c r="R818" s="196"/>
      <c r="S818" s="196"/>
      <c r="T818" s="196"/>
    </row>
    <row r="819" spans="1:20" s="130" customFormat="1">
      <c r="A819" s="196"/>
      <c r="E819" s="196"/>
      <c r="F819" s="196"/>
      <c r="G819" s="196"/>
      <c r="H819" s="196"/>
      <c r="I819" s="196"/>
      <c r="J819" s="196"/>
      <c r="K819" s="196"/>
      <c r="L819" s="196"/>
      <c r="M819" s="196"/>
      <c r="N819" s="196"/>
      <c r="O819" s="196"/>
      <c r="P819" s="196"/>
      <c r="Q819" s="196"/>
      <c r="R819" s="196"/>
      <c r="S819" s="196"/>
      <c r="T819" s="196"/>
    </row>
    <row r="820" spans="1:20" s="130" customFormat="1">
      <c r="A820" s="196"/>
      <c r="E820" s="196"/>
      <c r="F820" s="196"/>
      <c r="G820" s="196"/>
      <c r="H820" s="196"/>
      <c r="I820" s="196"/>
      <c r="J820" s="196"/>
      <c r="K820" s="196"/>
      <c r="L820" s="196"/>
      <c r="M820" s="196"/>
      <c r="N820" s="196"/>
      <c r="O820" s="196"/>
      <c r="P820" s="196"/>
      <c r="Q820" s="196"/>
      <c r="R820" s="196"/>
      <c r="S820" s="196"/>
      <c r="T820" s="196"/>
    </row>
    <row r="821" spans="1:20" s="130" customFormat="1">
      <c r="A821" s="196"/>
      <c r="E821" s="196"/>
      <c r="F821" s="196"/>
      <c r="G821" s="196"/>
      <c r="H821" s="196"/>
      <c r="I821" s="196"/>
      <c r="J821" s="196"/>
      <c r="K821" s="196"/>
      <c r="L821" s="196"/>
      <c r="M821" s="196"/>
      <c r="N821" s="196"/>
      <c r="O821" s="196"/>
      <c r="P821" s="196"/>
      <c r="Q821" s="196"/>
      <c r="R821" s="196"/>
      <c r="S821" s="196"/>
      <c r="T821" s="196"/>
    </row>
    <row r="822" spans="1:20" s="130" customFormat="1">
      <c r="A822" s="196"/>
      <c r="E822" s="196"/>
      <c r="F822" s="196"/>
      <c r="G822" s="196"/>
      <c r="H822" s="196"/>
      <c r="I822" s="196"/>
      <c r="J822" s="196"/>
      <c r="K822" s="196"/>
      <c r="L822" s="196"/>
      <c r="M822" s="196"/>
      <c r="N822" s="196"/>
      <c r="O822" s="196"/>
      <c r="P822" s="196"/>
      <c r="Q822" s="196"/>
      <c r="R822" s="196"/>
      <c r="S822" s="196"/>
      <c r="T822" s="196"/>
    </row>
    <row r="823" spans="1:20" s="130" customFormat="1">
      <c r="A823" s="196"/>
      <c r="E823" s="196"/>
      <c r="F823" s="196"/>
      <c r="G823" s="196"/>
      <c r="H823" s="196"/>
      <c r="I823" s="196"/>
      <c r="J823" s="196"/>
      <c r="K823" s="196"/>
      <c r="L823" s="196"/>
      <c r="M823" s="196"/>
      <c r="N823" s="196"/>
      <c r="O823" s="196"/>
      <c r="P823" s="196"/>
      <c r="Q823" s="196"/>
      <c r="R823" s="196"/>
      <c r="S823" s="196"/>
      <c r="T823" s="196"/>
    </row>
    <row r="824" spans="1:20" s="130" customFormat="1">
      <c r="A824" s="196"/>
      <c r="E824" s="196"/>
      <c r="F824" s="196"/>
      <c r="G824" s="196"/>
      <c r="H824" s="196"/>
      <c r="I824" s="196"/>
      <c r="J824" s="196"/>
      <c r="K824" s="196"/>
      <c r="L824" s="196"/>
      <c r="M824" s="196"/>
      <c r="N824" s="196"/>
      <c r="O824" s="196"/>
      <c r="P824" s="196"/>
      <c r="Q824" s="196"/>
      <c r="R824" s="196"/>
      <c r="S824" s="196"/>
      <c r="T824" s="196"/>
    </row>
    <row r="825" spans="1:20" s="130" customFormat="1">
      <c r="A825" s="196"/>
      <c r="E825" s="196"/>
      <c r="F825" s="196"/>
      <c r="G825" s="196"/>
      <c r="H825" s="196"/>
      <c r="I825" s="196"/>
      <c r="J825" s="196"/>
      <c r="K825" s="196"/>
      <c r="L825" s="196"/>
      <c r="M825" s="196"/>
      <c r="N825" s="196"/>
      <c r="O825" s="196"/>
      <c r="P825" s="196"/>
      <c r="Q825" s="196"/>
      <c r="R825" s="196"/>
      <c r="S825" s="196"/>
      <c r="T825" s="196"/>
    </row>
    <row r="826" spans="1:20" s="130" customFormat="1">
      <c r="A826" s="196"/>
      <c r="E826" s="196"/>
      <c r="F826" s="196"/>
      <c r="G826" s="196"/>
      <c r="H826" s="196"/>
      <c r="I826" s="196"/>
      <c r="J826" s="196"/>
      <c r="K826" s="196"/>
      <c r="L826" s="196"/>
      <c r="M826" s="196"/>
      <c r="N826" s="196"/>
      <c r="O826" s="196"/>
      <c r="P826" s="196"/>
      <c r="Q826" s="196"/>
      <c r="R826" s="196"/>
      <c r="S826" s="196"/>
      <c r="T826" s="196"/>
    </row>
    <row r="827" spans="1:20" s="130" customFormat="1">
      <c r="A827" s="196"/>
      <c r="E827" s="196"/>
      <c r="F827" s="196"/>
      <c r="G827" s="196"/>
      <c r="H827" s="196"/>
      <c r="I827" s="196"/>
      <c r="J827" s="196"/>
      <c r="K827" s="196"/>
      <c r="L827" s="196"/>
      <c r="M827" s="196"/>
      <c r="N827" s="196"/>
      <c r="O827" s="196"/>
      <c r="P827" s="196"/>
      <c r="Q827" s="196"/>
      <c r="R827" s="196"/>
      <c r="S827" s="196"/>
      <c r="T827" s="196"/>
    </row>
    <row r="828" spans="1:20" s="130" customFormat="1">
      <c r="A828" s="196"/>
      <c r="E828" s="196"/>
      <c r="F828" s="196"/>
      <c r="G828" s="196"/>
      <c r="H828" s="196"/>
      <c r="I828" s="196"/>
      <c r="J828" s="196"/>
      <c r="K828" s="196"/>
      <c r="L828" s="196"/>
      <c r="M828" s="196"/>
      <c r="N828" s="196"/>
      <c r="O828" s="196"/>
      <c r="P828" s="196"/>
      <c r="Q828" s="196"/>
      <c r="R828" s="196"/>
      <c r="S828" s="196"/>
      <c r="T828" s="196"/>
    </row>
    <row r="829" spans="1:20" s="130" customFormat="1">
      <c r="A829" s="196"/>
      <c r="E829" s="196"/>
      <c r="F829" s="196"/>
      <c r="G829" s="196"/>
      <c r="H829" s="196"/>
      <c r="I829" s="196"/>
      <c r="J829" s="196"/>
      <c r="K829" s="196"/>
      <c r="L829" s="196"/>
      <c r="M829" s="196"/>
      <c r="N829" s="196"/>
      <c r="O829" s="196"/>
      <c r="P829" s="196"/>
      <c r="Q829" s="196"/>
      <c r="R829" s="196"/>
      <c r="S829" s="196"/>
      <c r="T829" s="196"/>
    </row>
    <row r="830" spans="1:20" s="130" customFormat="1">
      <c r="A830" s="196"/>
      <c r="E830" s="196"/>
      <c r="F830" s="196"/>
      <c r="G830" s="196"/>
      <c r="H830" s="196"/>
      <c r="I830" s="196"/>
      <c r="J830" s="196"/>
      <c r="K830" s="196"/>
      <c r="L830" s="196"/>
      <c r="M830" s="196"/>
      <c r="N830" s="196"/>
      <c r="O830" s="196"/>
      <c r="P830" s="196"/>
      <c r="Q830" s="196"/>
      <c r="R830" s="196"/>
      <c r="S830" s="196"/>
      <c r="T830" s="196"/>
    </row>
    <row r="831" spans="1:20" s="130" customFormat="1">
      <c r="A831" s="196"/>
      <c r="E831" s="196"/>
      <c r="F831" s="196"/>
      <c r="G831" s="196"/>
      <c r="H831" s="196"/>
      <c r="I831" s="196"/>
      <c r="J831" s="196"/>
      <c r="K831" s="196"/>
      <c r="L831" s="196"/>
      <c r="M831" s="196"/>
      <c r="N831" s="196"/>
      <c r="O831" s="196"/>
      <c r="P831" s="196"/>
      <c r="Q831" s="196"/>
      <c r="R831" s="196"/>
      <c r="S831" s="196"/>
      <c r="T831" s="196"/>
    </row>
    <row r="832" spans="1:20" s="130" customFormat="1">
      <c r="A832" s="196"/>
      <c r="E832" s="196"/>
      <c r="F832" s="196"/>
      <c r="G832" s="196"/>
      <c r="H832" s="196"/>
      <c r="I832" s="196"/>
      <c r="J832" s="196"/>
      <c r="K832" s="196"/>
      <c r="L832" s="196"/>
      <c r="M832" s="196"/>
      <c r="N832" s="196"/>
      <c r="O832" s="196"/>
      <c r="P832" s="196"/>
      <c r="Q832" s="196"/>
      <c r="R832" s="196"/>
      <c r="S832" s="196"/>
      <c r="T832" s="196"/>
    </row>
    <row r="833" spans="1:20" s="130" customFormat="1">
      <c r="A833" s="196"/>
      <c r="E833" s="196"/>
      <c r="F833" s="196"/>
      <c r="G833" s="196"/>
      <c r="H833" s="196"/>
      <c r="I833" s="196"/>
      <c r="J833" s="196"/>
      <c r="K833" s="196"/>
      <c r="L833" s="196"/>
      <c r="M833" s="196"/>
      <c r="N833" s="196"/>
      <c r="O833" s="196"/>
      <c r="P833" s="196"/>
      <c r="Q833" s="196"/>
      <c r="R833" s="196"/>
      <c r="S833" s="196"/>
      <c r="T833" s="196"/>
    </row>
    <row r="834" spans="1:20" s="130" customFormat="1">
      <c r="A834" s="196"/>
      <c r="E834" s="196"/>
      <c r="F834" s="196"/>
      <c r="G834" s="196"/>
      <c r="H834" s="196"/>
      <c r="I834" s="196"/>
      <c r="J834" s="196"/>
      <c r="K834" s="196"/>
      <c r="L834" s="196"/>
      <c r="M834" s="196"/>
      <c r="N834" s="196"/>
      <c r="O834" s="196"/>
      <c r="P834" s="196"/>
      <c r="Q834" s="196"/>
      <c r="R834" s="196"/>
      <c r="S834" s="196"/>
      <c r="T834" s="196"/>
    </row>
    <row r="835" spans="1:20" s="130" customFormat="1">
      <c r="A835" s="196"/>
      <c r="E835" s="196"/>
      <c r="F835" s="196"/>
      <c r="G835" s="196"/>
      <c r="H835" s="196"/>
      <c r="I835" s="196"/>
      <c r="J835" s="196"/>
      <c r="K835" s="196"/>
      <c r="L835" s="196"/>
      <c r="M835" s="196"/>
      <c r="N835" s="196"/>
      <c r="O835" s="196"/>
      <c r="P835" s="196"/>
      <c r="Q835" s="196"/>
      <c r="R835" s="196"/>
      <c r="S835" s="196"/>
      <c r="T835" s="196"/>
    </row>
    <row r="836" spans="1:20" s="130" customFormat="1">
      <c r="A836" s="196"/>
      <c r="E836" s="196"/>
      <c r="F836" s="196"/>
      <c r="G836" s="196"/>
      <c r="H836" s="196"/>
      <c r="I836" s="196"/>
      <c r="J836" s="196"/>
      <c r="K836" s="196"/>
      <c r="L836" s="196"/>
      <c r="M836" s="196"/>
      <c r="N836" s="196"/>
      <c r="O836" s="196"/>
      <c r="P836" s="196"/>
      <c r="Q836" s="196"/>
      <c r="R836" s="196"/>
      <c r="S836" s="196"/>
      <c r="T836" s="196"/>
    </row>
    <row r="837" spans="1:20" s="130" customFormat="1">
      <c r="A837" s="196"/>
      <c r="E837" s="196"/>
      <c r="F837" s="196"/>
      <c r="G837" s="196"/>
      <c r="H837" s="196"/>
      <c r="I837" s="196"/>
      <c r="J837" s="196"/>
      <c r="K837" s="196"/>
      <c r="L837" s="196"/>
      <c r="M837" s="196"/>
      <c r="N837" s="196"/>
      <c r="O837" s="196"/>
      <c r="P837" s="196"/>
      <c r="Q837" s="196"/>
      <c r="R837" s="196"/>
      <c r="S837" s="196"/>
      <c r="T837" s="196"/>
    </row>
    <row r="838" spans="1:20" s="130" customFormat="1">
      <c r="A838" s="196"/>
      <c r="E838" s="196"/>
      <c r="F838" s="196"/>
      <c r="G838" s="196"/>
      <c r="H838" s="196"/>
      <c r="I838" s="196"/>
      <c r="J838" s="196"/>
      <c r="K838" s="196"/>
      <c r="L838" s="196"/>
      <c r="M838" s="196"/>
      <c r="N838" s="196"/>
      <c r="O838" s="196"/>
      <c r="P838" s="196"/>
      <c r="Q838" s="196"/>
      <c r="R838" s="196"/>
      <c r="S838" s="196"/>
      <c r="T838" s="196"/>
    </row>
    <row r="839" spans="1:20" s="130" customFormat="1">
      <c r="A839" s="196"/>
      <c r="E839" s="196"/>
      <c r="F839" s="196"/>
      <c r="G839" s="196"/>
      <c r="H839" s="196"/>
      <c r="I839" s="196"/>
      <c r="J839" s="196"/>
      <c r="K839" s="196"/>
      <c r="L839" s="196"/>
      <c r="M839" s="196"/>
      <c r="N839" s="196"/>
      <c r="O839" s="196"/>
      <c r="P839" s="196"/>
      <c r="Q839" s="196"/>
      <c r="R839" s="196"/>
      <c r="S839" s="196"/>
      <c r="T839" s="196"/>
    </row>
    <row r="840" spans="1:20" s="130" customFormat="1">
      <c r="A840" s="196"/>
      <c r="E840" s="196"/>
      <c r="F840" s="196"/>
      <c r="G840" s="196"/>
      <c r="H840" s="196"/>
      <c r="I840" s="196"/>
      <c r="J840" s="196"/>
      <c r="K840" s="196"/>
      <c r="L840" s="196"/>
      <c r="M840" s="196"/>
      <c r="N840" s="196"/>
      <c r="O840" s="196"/>
      <c r="P840" s="196"/>
      <c r="Q840" s="196"/>
      <c r="R840" s="196"/>
      <c r="S840" s="196"/>
      <c r="T840" s="196"/>
    </row>
    <row r="841" spans="1:20" s="130" customFormat="1">
      <c r="A841" s="196"/>
      <c r="E841" s="196"/>
      <c r="F841" s="196"/>
      <c r="G841" s="196"/>
      <c r="H841" s="196"/>
      <c r="I841" s="196"/>
      <c r="J841" s="196"/>
      <c r="K841" s="196"/>
      <c r="L841" s="196"/>
      <c r="M841" s="196"/>
      <c r="N841" s="196"/>
      <c r="O841" s="196"/>
      <c r="P841" s="196"/>
      <c r="Q841" s="196"/>
      <c r="R841" s="196"/>
      <c r="S841" s="196"/>
      <c r="T841" s="196"/>
    </row>
    <row r="842" spans="1:20" s="130" customFormat="1">
      <c r="A842" s="196"/>
      <c r="E842" s="196"/>
      <c r="F842" s="196"/>
      <c r="G842" s="196"/>
      <c r="H842" s="196"/>
      <c r="I842" s="196"/>
      <c r="J842" s="196"/>
      <c r="K842" s="196"/>
      <c r="L842" s="196"/>
      <c r="M842" s="196"/>
      <c r="N842" s="196"/>
      <c r="O842" s="196"/>
      <c r="P842" s="196"/>
      <c r="Q842" s="196"/>
      <c r="R842" s="196"/>
      <c r="S842" s="196"/>
      <c r="T842" s="196"/>
    </row>
    <row r="843" spans="1:20" s="130" customFormat="1">
      <c r="A843" s="196"/>
      <c r="E843" s="196"/>
      <c r="F843" s="196"/>
      <c r="G843" s="196"/>
      <c r="H843" s="196"/>
      <c r="I843" s="196"/>
      <c r="J843" s="196"/>
      <c r="K843" s="196"/>
      <c r="L843" s="196"/>
      <c r="M843" s="196"/>
      <c r="N843" s="196"/>
      <c r="O843" s="196"/>
      <c r="P843" s="196"/>
      <c r="Q843" s="196"/>
      <c r="R843" s="196"/>
      <c r="S843" s="196"/>
      <c r="T843" s="196"/>
    </row>
    <row r="844" spans="1:20" s="130" customFormat="1">
      <c r="A844" s="196"/>
      <c r="E844" s="196"/>
      <c r="F844" s="196"/>
      <c r="G844" s="196"/>
      <c r="H844" s="196"/>
      <c r="I844" s="196"/>
      <c r="J844" s="196"/>
      <c r="K844" s="196"/>
      <c r="L844" s="196"/>
      <c r="M844" s="196"/>
      <c r="N844" s="196"/>
      <c r="O844" s="196"/>
      <c r="P844" s="196"/>
      <c r="Q844" s="196"/>
      <c r="R844" s="196"/>
      <c r="S844" s="196"/>
      <c r="T844" s="196"/>
    </row>
    <row r="845" spans="1:20" s="130" customFormat="1">
      <c r="A845" s="196"/>
      <c r="E845" s="196"/>
      <c r="F845" s="196"/>
      <c r="G845" s="196"/>
      <c r="H845" s="196"/>
      <c r="I845" s="196"/>
      <c r="J845" s="196"/>
      <c r="K845" s="196"/>
      <c r="L845" s="196"/>
      <c r="M845" s="196"/>
      <c r="N845" s="196"/>
      <c r="O845" s="196"/>
      <c r="P845" s="196"/>
      <c r="Q845" s="196"/>
      <c r="R845" s="196"/>
      <c r="S845" s="196"/>
      <c r="T845" s="196"/>
    </row>
    <row r="846" spans="1:20" s="130" customFormat="1">
      <c r="A846" s="196"/>
      <c r="E846" s="196"/>
      <c r="F846" s="196"/>
      <c r="G846" s="196"/>
      <c r="H846" s="196"/>
      <c r="I846" s="196"/>
      <c r="J846" s="196"/>
      <c r="K846" s="196"/>
      <c r="L846" s="196"/>
      <c r="M846" s="196"/>
      <c r="N846" s="196"/>
      <c r="O846" s="196"/>
      <c r="P846" s="196"/>
      <c r="Q846" s="196"/>
      <c r="R846" s="196"/>
      <c r="S846" s="196"/>
      <c r="T846" s="196"/>
    </row>
    <row r="847" spans="1:20" s="130" customFormat="1">
      <c r="A847" s="196"/>
      <c r="E847" s="196"/>
      <c r="F847" s="196"/>
      <c r="G847" s="196"/>
      <c r="H847" s="196"/>
      <c r="I847" s="196"/>
      <c r="J847" s="196"/>
      <c r="K847" s="196"/>
      <c r="L847" s="196"/>
      <c r="M847" s="196"/>
      <c r="N847" s="196"/>
      <c r="O847" s="196"/>
      <c r="P847" s="196"/>
      <c r="Q847" s="196"/>
      <c r="R847" s="196"/>
      <c r="S847" s="196"/>
      <c r="T847" s="196"/>
    </row>
    <row r="848" spans="1:20" s="130" customFormat="1">
      <c r="A848" s="196"/>
      <c r="E848" s="196"/>
      <c r="F848" s="196"/>
      <c r="G848" s="196"/>
      <c r="H848" s="196"/>
      <c r="I848" s="196"/>
      <c r="J848" s="196"/>
      <c r="K848" s="196"/>
      <c r="L848" s="196"/>
      <c r="M848" s="196"/>
      <c r="N848" s="196"/>
      <c r="O848" s="196"/>
      <c r="P848" s="196"/>
      <c r="Q848" s="196"/>
      <c r="R848" s="196"/>
      <c r="S848" s="196"/>
      <c r="T848" s="196"/>
    </row>
    <row r="849" spans="1:20" s="130" customFormat="1">
      <c r="A849" s="196"/>
      <c r="E849" s="196"/>
      <c r="F849" s="196"/>
      <c r="G849" s="196"/>
      <c r="H849" s="196"/>
      <c r="I849" s="196"/>
      <c r="J849" s="196"/>
      <c r="K849" s="196"/>
      <c r="L849" s="196"/>
      <c r="M849" s="196"/>
      <c r="N849" s="196"/>
      <c r="O849" s="196"/>
      <c r="P849" s="196"/>
      <c r="Q849" s="196"/>
      <c r="R849" s="196"/>
      <c r="S849" s="196"/>
      <c r="T849" s="196"/>
    </row>
    <row r="850" spans="1:20" s="130" customFormat="1">
      <c r="A850" s="196"/>
      <c r="E850" s="196"/>
      <c r="F850" s="196"/>
      <c r="G850" s="196"/>
      <c r="H850" s="196"/>
      <c r="I850" s="196"/>
      <c r="J850" s="196"/>
      <c r="K850" s="196"/>
      <c r="L850" s="196"/>
      <c r="M850" s="196"/>
      <c r="N850" s="196"/>
      <c r="O850" s="196"/>
      <c r="P850" s="196"/>
      <c r="Q850" s="196"/>
      <c r="R850" s="196"/>
      <c r="S850" s="196"/>
      <c r="T850" s="196"/>
    </row>
    <row r="851" spans="1:20" s="130" customFormat="1">
      <c r="A851" s="196"/>
      <c r="E851" s="196"/>
      <c r="F851" s="196"/>
      <c r="G851" s="196"/>
      <c r="H851" s="196"/>
      <c r="I851" s="196"/>
      <c r="J851" s="196"/>
      <c r="K851" s="196"/>
      <c r="L851" s="196"/>
      <c r="M851" s="196"/>
      <c r="N851" s="196"/>
      <c r="O851" s="196"/>
      <c r="P851" s="196"/>
      <c r="Q851" s="196"/>
      <c r="R851" s="196"/>
      <c r="S851" s="196"/>
      <c r="T851" s="196"/>
    </row>
    <row r="852" spans="1:20" s="130" customFormat="1">
      <c r="A852" s="196"/>
      <c r="E852" s="196"/>
      <c r="F852" s="196"/>
      <c r="G852" s="196"/>
      <c r="H852" s="196"/>
      <c r="I852" s="196"/>
      <c r="J852" s="196"/>
      <c r="K852" s="196"/>
      <c r="L852" s="196"/>
      <c r="M852" s="196"/>
      <c r="N852" s="196"/>
      <c r="O852" s="196"/>
      <c r="P852" s="196"/>
      <c r="Q852" s="196"/>
      <c r="R852" s="196"/>
      <c r="S852" s="196"/>
      <c r="T852" s="196"/>
    </row>
    <row r="853" spans="1:20" s="130" customFormat="1">
      <c r="A853" s="196"/>
      <c r="E853" s="196"/>
      <c r="F853" s="196"/>
      <c r="G853" s="196"/>
      <c r="H853" s="196"/>
      <c r="I853" s="196"/>
      <c r="J853" s="196"/>
      <c r="K853" s="196"/>
      <c r="L853" s="196"/>
      <c r="M853" s="196"/>
      <c r="N853" s="196"/>
      <c r="O853" s="196"/>
      <c r="P853" s="196"/>
      <c r="Q853" s="196"/>
      <c r="R853" s="196"/>
      <c r="S853" s="196"/>
      <c r="T853" s="196"/>
    </row>
    <row r="854" spans="1:20" s="130" customFormat="1">
      <c r="A854" s="196"/>
      <c r="E854" s="196"/>
      <c r="F854" s="196"/>
      <c r="G854" s="196"/>
      <c r="H854" s="196"/>
      <c r="I854" s="196"/>
      <c r="J854" s="196"/>
      <c r="K854" s="196"/>
      <c r="L854" s="196"/>
      <c r="M854" s="196"/>
      <c r="N854" s="196"/>
      <c r="O854" s="196"/>
      <c r="P854" s="196"/>
      <c r="Q854" s="196"/>
      <c r="R854" s="196"/>
      <c r="S854" s="196"/>
      <c r="T854" s="196"/>
    </row>
    <row r="855" spans="1:20" s="130" customFormat="1">
      <c r="A855" s="196"/>
      <c r="E855" s="196"/>
      <c r="F855" s="196"/>
      <c r="G855" s="196"/>
      <c r="H855" s="196"/>
      <c r="I855" s="196"/>
      <c r="J855" s="196"/>
      <c r="K855" s="196"/>
      <c r="L855" s="196"/>
      <c r="M855" s="196"/>
      <c r="N855" s="196"/>
      <c r="O855" s="196"/>
      <c r="P855" s="196"/>
      <c r="Q855" s="196"/>
      <c r="R855" s="196"/>
      <c r="S855" s="196"/>
      <c r="T855" s="196"/>
    </row>
    <row r="856" spans="1:20" s="130" customFormat="1">
      <c r="A856" s="196"/>
      <c r="E856" s="196"/>
      <c r="F856" s="196"/>
      <c r="G856" s="196"/>
      <c r="H856" s="196"/>
      <c r="I856" s="196"/>
      <c r="J856" s="196"/>
      <c r="K856" s="196"/>
      <c r="L856" s="196"/>
      <c r="M856" s="196"/>
      <c r="N856" s="196"/>
      <c r="O856" s="196"/>
      <c r="P856" s="196"/>
      <c r="Q856" s="196"/>
      <c r="R856" s="196"/>
      <c r="S856" s="196"/>
      <c r="T856" s="196"/>
    </row>
    <row r="857" spans="1:20" s="130" customFormat="1">
      <c r="A857" s="196"/>
      <c r="E857" s="196"/>
      <c r="F857" s="196"/>
      <c r="G857" s="196"/>
      <c r="H857" s="196"/>
      <c r="I857" s="196"/>
      <c r="J857" s="196"/>
      <c r="K857" s="196"/>
      <c r="L857" s="196"/>
      <c r="M857" s="196"/>
      <c r="N857" s="196"/>
      <c r="O857" s="196"/>
      <c r="P857" s="196"/>
      <c r="Q857" s="196"/>
      <c r="R857" s="196"/>
      <c r="S857" s="196"/>
      <c r="T857" s="196"/>
    </row>
    <row r="858" spans="1:20" s="130" customFormat="1">
      <c r="A858" s="196"/>
      <c r="E858" s="196"/>
      <c r="F858" s="196"/>
      <c r="G858" s="196"/>
      <c r="H858" s="196"/>
      <c r="I858" s="196"/>
      <c r="J858" s="196"/>
      <c r="K858" s="196"/>
      <c r="L858" s="196"/>
      <c r="M858" s="196"/>
      <c r="N858" s="196"/>
      <c r="O858" s="196"/>
      <c r="P858" s="196"/>
      <c r="Q858" s="196"/>
      <c r="R858" s="196"/>
      <c r="S858" s="196"/>
      <c r="T858" s="196"/>
    </row>
    <row r="859" spans="1:20" s="130" customFormat="1">
      <c r="A859" s="196"/>
      <c r="E859" s="196"/>
      <c r="F859" s="196"/>
      <c r="G859" s="196"/>
      <c r="H859" s="196"/>
      <c r="I859" s="196"/>
      <c r="J859" s="196"/>
      <c r="K859" s="196"/>
      <c r="L859" s="196"/>
      <c r="M859" s="196"/>
      <c r="N859" s="196"/>
      <c r="O859" s="196"/>
      <c r="P859" s="196"/>
      <c r="Q859" s="196"/>
      <c r="R859" s="196"/>
      <c r="S859" s="196"/>
      <c r="T859" s="196"/>
    </row>
    <row r="860" spans="1:20" s="130" customFormat="1">
      <c r="A860" s="196"/>
      <c r="E860" s="196"/>
      <c r="F860" s="196"/>
      <c r="G860" s="196"/>
      <c r="H860" s="196"/>
      <c r="I860" s="196"/>
      <c r="J860" s="196"/>
      <c r="K860" s="196"/>
      <c r="L860" s="196"/>
      <c r="M860" s="196"/>
      <c r="N860" s="196"/>
      <c r="O860" s="196"/>
      <c r="P860" s="196"/>
      <c r="Q860" s="196"/>
      <c r="R860" s="196"/>
      <c r="S860" s="196"/>
      <c r="T860" s="196"/>
    </row>
    <row r="861" spans="1:20" s="130" customFormat="1">
      <c r="A861" s="196"/>
      <c r="E861" s="196"/>
      <c r="F861" s="196"/>
      <c r="G861" s="196"/>
      <c r="H861" s="196"/>
      <c r="I861" s="196"/>
      <c r="J861" s="196"/>
      <c r="K861" s="196"/>
      <c r="L861" s="196"/>
      <c r="M861" s="196"/>
      <c r="N861" s="196"/>
      <c r="O861" s="196"/>
      <c r="P861" s="196"/>
      <c r="Q861" s="196"/>
      <c r="R861" s="196"/>
      <c r="S861" s="196"/>
      <c r="T861" s="196"/>
    </row>
    <row r="862" spans="1:20" s="130" customFormat="1">
      <c r="A862" s="196"/>
      <c r="E862" s="196"/>
      <c r="F862" s="196"/>
      <c r="G862" s="196"/>
      <c r="H862" s="196"/>
      <c r="I862" s="196"/>
      <c r="J862" s="196"/>
      <c r="K862" s="196"/>
      <c r="L862" s="196"/>
      <c r="M862" s="196"/>
      <c r="N862" s="196"/>
      <c r="O862" s="196"/>
      <c r="P862" s="196"/>
      <c r="Q862" s="196"/>
      <c r="R862" s="196"/>
      <c r="S862" s="196"/>
      <c r="T862" s="196"/>
    </row>
    <row r="863" spans="1:20" s="130" customFormat="1">
      <c r="A863" s="196"/>
      <c r="E863" s="196"/>
      <c r="F863" s="196"/>
      <c r="G863" s="196"/>
      <c r="H863" s="196"/>
      <c r="I863" s="196"/>
      <c r="J863" s="196"/>
      <c r="K863" s="196"/>
      <c r="L863" s="196"/>
      <c r="M863" s="196"/>
      <c r="N863" s="196"/>
      <c r="O863" s="196"/>
      <c r="P863" s="196"/>
      <c r="Q863" s="196"/>
      <c r="R863" s="196"/>
      <c r="S863" s="196"/>
      <c r="T863" s="196"/>
    </row>
    <row r="864" spans="1:20" s="130" customFormat="1">
      <c r="A864" s="196"/>
      <c r="E864" s="196"/>
      <c r="F864" s="196"/>
      <c r="G864" s="196"/>
      <c r="H864" s="196"/>
      <c r="I864" s="196"/>
      <c r="J864" s="196"/>
      <c r="K864" s="196"/>
      <c r="L864" s="196"/>
      <c r="M864" s="196"/>
      <c r="N864" s="196"/>
      <c r="O864" s="196"/>
      <c r="P864" s="196"/>
      <c r="Q864" s="196"/>
      <c r="R864" s="196"/>
      <c r="S864" s="196"/>
      <c r="T864" s="196"/>
    </row>
    <row r="865" spans="1:20" s="130" customFormat="1">
      <c r="A865" s="196"/>
      <c r="E865" s="196"/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96"/>
      <c r="Q865" s="196"/>
      <c r="R865" s="196"/>
      <c r="S865" s="196"/>
      <c r="T865" s="196"/>
    </row>
    <row r="866" spans="1:20" s="130" customFormat="1">
      <c r="A866" s="196"/>
      <c r="E866" s="196"/>
      <c r="F866" s="196"/>
      <c r="G866" s="196"/>
      <c r="H866" s="196"/>
      <c r="I866" s="196"/>
      <c r="J866" s="196"/>
      <c r="K866" s="196"/>
      <c r="L866" s="196"/>
      <c r="M866" s="196"/>
      <c r="N866" s="196"/>
      <c r="O866" s="196"/>
      <c r="P866" s="196"/>
      <c r="Q866" s="196"/>
      <c r="R866" s="196"/>
      <c r="S866" s="196"/>
      <c r="T866" s="196"/>
    </row>
    <row r="867" spans="1:20" s="130" customFormat="1">
      <c r="A867" s="196"/>
      <c r="E867" s="196"/>
      <c r="F867" s="196"/>
      <c r="G867" s="196"/>
      <c r="H867" s="196"/>
      <c r="I867" s="196"/>
      <c r="J867" s="196"/>
      <c r="K867" s="196"/>
      <c r="L867" s="196"/>
      <c r="M867" s="196"/>
      <c r="N867" s="196"/>
      <c r="O867" s="196"/>
      <c r="P867" s="196"/>
      <c r="Q867" s="196"/>
      <c r="R867" s="196"/>
      <c r="S867" s="196"/>
      <c r="T867" s="196"/>
    </row>
    <row r="868" spans="1:20" s="130" customFormat="1">
      <c r="A868" s="196"/>
      <c r="E868" s="196"/>
      <c r="F868" s="196"/>
      <c r="G868" s="196"/>
      <c r="H868" s="196"/>
      <c r="I868" s="196"/>
      <c r="J868" s="196"/>
      <c r="K868" s="196"/>
      <c r="L868" s="196"/>
      <c r="M868" s="196"/>
      <c r="N868" s="196"/>
      <c r="O868" s="196"/>
      <c r="P868" s="196"/>
      <c r="Q868" s="196"/>
      <c r="R868" s="196"/>
      <c r="S868" s="196"/>
      <c r="T868" s="196"/>
    </row>
    <row r="869" spans="1:20" s="130" customFormat="1">
      <c r="A869" s="196"/>
      <c r="E869" s="196"/>
      <c r="F869" s="196"/>
      <c r="G869" s="196"/>
      <c r="H869" s="196"/>
      <c r="I869" s="196"/>
      <c r="J869" s="196"/>
      <c r="K869" s="196"/>
      <c r="L869" s="196"/>
      <c r="M869" s="196"/>
      <c r="N869" s="196"/>
      <c r="O869" s="196"/>
      <c r="P869" s="196"/>
      <c r="Q869" s="196"/>
      <c r="R869" s="196"/>
      <c r="S869" s="196"/>
      <c r="T869" s="196"/>
    </row>
    <row r="870" spans="1:20" s="130" customFormat="1">
      <c r="A870" s="196"/>
      <c r="E870" s="196"/>
      <c r="F870" s="196"/>
      <c r="G870" s="196"/>
      <c r="H870" s="196"/>
      <c r="I870" s="196"/>
      <c r="J870" s="196"/>
      <c r="K870" s="196"/>
      <c r="L870" s="196"/>
      <c r="M870" s="196"/>
      <c r="N870" s="196"/>
      <c r="O870" s="196"/>
      <c r="P870" s="196"/>
      <c r="Q870" s="196"/>
      <c r="R870" s="196"/>
      <c r="S870" s="196"/>
      <c r="T870" s="196"/>
    </row>
    <row r="871" spans="1:20" s="130" customFormat="1">
      <c r="A871" s="196"/>
      <c r="E871" s="196"/>
      <c r="F871" s="196"/>
      <c r="G871" s="196"/>
      <c r="H871" s="196"/>
      <c r="I871" s="196"/>
      <c r="J871" s="196"/>
      <c r="K871" s="196"/>
      <c r="L871" s="196"/>
      <c r="M871" s="196"/>
      <c r="N871" s="196"/>
      <c r="O871" s="196"/>
      <c r="P871" s="196"/>
      <c r="Q871" s="196"/>
      <c r="R871" s="196"/>
      <c r="S871" s="196"/>
      <c r="T871" s="196"/>
    </row>
    <row r="872" spans="1:20" s="130" customFormat="1">
      <c r="A872" s="196"/>
      <c r="E872" s="196"/>
      <c r="F872" s="196"/>
      <c r="G872" s="196"/>
      <c r="H872" s="196"/>
      <c r="I872" s="196"/>
      <c r="J872" s="196"/>
      <c r="K872" s="196"/>
      <c r="L872" s="196"/>
      <c r="M872" s="196"/>
      <c r="N872" s="196"/>
      <c r="O872" s="196"/>
      <c r="P872" s="196"/>
      <c r="Q872" s="196"/>
      <c r="R872" s="196"/>
      <c r="S872" s="196"/>
      <c r="T872" s="196"/>
    </row>
    <row r="873" spans="1:20" s="130" customFormat="1">
      <c r="A873" s="196"/>
      <c r="E873" s="196"/>
      <c r="F873" s="196"/>
      <c r="G873" s="196"/>
      <c r="H873" s="196"/>
      <c r="I873" s="196"/>
      <c r="J873" s="196"/>
      <c r="K873" s="196"/>
      <c r="L873" s="196"/>
      <c r="M873" s="196"/>
      <c r="N873" s="196"/>
      <c r="O873" s="196"/>
      <c r="P873" s="196"/>
      <c r="Q873" s="196"/>
      <c r="R873" s="196"/>
      <c r="S873" s="196"/>
      <c r="T873" s="196"/>
    </row>
    <row r="874" spans="1:20" s="130" customFormat="1">
      <c r="A874" s="196"/>
      <c r="E874" s="196"/>
      <c r="F874" s="196"/>
      <c r="G874" s="196"/>
      <c r="H874" s="196"/>
      <c r="I874" s="196"/>
      <c r="J874" s="196"/>
      <c r="K874" s="196"/>
      <c r="L874" s="196"/>
      <c r="M874" s="196"/>
      <c r="N874" s="196"/>
      <c r="O874" s="196"/>
      <c r="P874" s="196"/>
      <c r="Q874" s="196"/>
      <c r="R874" s="196"/>
      <c r="S874" s="196"/>
      <c r="T874" s="196"/>
    </row>
    <row r="875" spans="1:20" s="130" customFormat="1">
      <c r="A875" s="196"/>
      <c r="E875" s="196"/>
      <c r="F875" s="196"/>
      <c r="G875" s="196"/>
      <c r="H875" s="196"/>
      <c r="I875" s="196"/>
      <c r="J875" s="196"/>
      <c r="K875" s="196"/>
      <c r="L875" s="196"/>
      <c r="M875" s="196"/>
      <c r="N875" s="196"/>
      <c r="O875" s="196"/>
      <c r="P875" s="196"/>
      <c r="Q875" s="196"/>
      <c r="R875" s="196"/>
      <c r="S875" s="196"/>
      <c r="T875" s="196"/>
    </row>
    <row r="876" spans="1:20" s="130" customFormat="1">
      <c r="A876" s="196"/>
      <c r="E876" s="196"/>
      <c r="F876" s="196"/>
      <c r="G876" s="196"/>
      <c r="H876" s="196"/>
      <c r="I876" s="196"/>
      <c r="J876" s="196"/>
      <c r="K876" s="196"/>
      <c r="L876" s="196"/>
      <c r="M876" s="196"/>
      <c r="N876" s="196"/>
      <c r="O876" s="196"/>
      <c r="P876" s="196"/>
      <c r="Q876" s="196"/>
      <c r="R876" s="196"/>
      <c r="S876" s="196"/>
      <c r="T876" s="196"/>
    </row>
    <row r="877" spans="1:20" s="130" customFormat="1">
      <c r="A877" s="196"/>
      <c r="E877" s="196"/>
      <c r="F877" s="196"/>
      <c r="G877" s="196"/>
      <c r="H877" s="196"/>
      <c r="I877" s="196"/>
      <c r="J877" s="196"/>
      <c r="K877" s="196"/>
      <c r="L877" s="196"/>
      <c r="M877" s="196"/>
      <c r="N877" s="196"/>
      <c r="O877" s="196"/>
      <c r="P877" s="196"/>
      <c r="Q877" s="196"/>
      <c r="R877" s="196"/>
      <c r="S877" s="196"/>
      <c r="T877" s="196"/>
    </row>
    <row r="878" spans="1:20" s="130" customFormat="1">
      <c r="A878" s="196"/>
      <c r="E878" s="196"/>
      <c r="F878" s="196"/>
      <c r="G878" s="196"/>
      <c r="H878" s="196"/>
      <c r="I878" s="196"/>
      <c r="J878" s="196"/>
      <c r="K878" s="196"/>
      <c r="L878" s="196"/>
      <c r="M878" s="196"/>
      <c r="N878" s="196"/>
      <c r="O878" s="196"/>
      <c r="P878" s="196"/>
      <c r="Q878" s="196"/>
      <c r="R878" s="196"/>
      <c r="S878" s="196"/>
      <c r="T878" s="196"/>
    </row>
    <row r="879" spans="1:20" s="130" customFormat="1">
      <c r="A879" s="196"/>
      <c r="E879" s="196"/>
      <c r="F879" s="196"/>
      <c r="G879" s="196"/>
      <c r="H879" s="196"/>
      <c r="I879" s="196"/>
      <c r="J879" s="196"/>
      <c r="K879" s="196"/>
      <c r="L879" s="196"/>
      <c r="M879" s="196"/>
      <c r="N879" s="196"/>
      <c r="O879" s="196"/>
      <c r="P879" s="196"/>
      <c r="Q879" s="196"/>
      <c r="R879" s="196"/>
      <c r="S879" s="196"/>
      <c r="T879" s="196"/>
    </row>
    <row r="880" spans="1:20" s="130" customFormat="1">
      <c r="A880" s="196"/>
      <c r="E880" s="196"/>
      <c r="F880" s="196"/>
      <c r="G880" s="196"/>
      <c r="H880" s="196"/>
      <c r="I880" s="196"/>
      <c r="J880" s="196"/>
      <c r="K880" s="196"/>
      <c r="L880" s="196"/>
      <c r="M880" s="196"/>
      <c r="N880" s="196"/>
      <c r="O880" s="196"/>
      <c r="P880" s="196"/>
      <c r="Q880" s="196"/>
      <c r="R880" s="196"/>
      <c r="S880" s="196"/>
      <c r="T880" s="196"/>
    </row>
    <row r="881" spans="1:20" s="130" customFormat="1">
      <c r="A881" s="196"/>
      <c r="E881" s="196"/>
      <c r="F881" s="196"/>
      <c r="G881" s="196"/>
      <c r="H881" s="196"/>
      <c r="I881" s="196"/>
      <c r="J881" s="196"/>
      <c r="K881" s="196"/>
      <c r="L881" s="196"/>
      <c r="M881" s="196"/>
      <c r="N881" s="196"/>
      <c r="O881" s="196"/>
      <c r="P881" s="196"/>
      <c r="Q881" s="196"/>
      <c r="R881" s="196"/>
      <c r="S881" s="196"/>
      <c r="T881" s="196"/>
    </row>
    <row r="882" spans="1:20" s="130" customFormat="1">
      <c r="A882" s="196"/>
      <c r="E882" s="196"/>
      <c r="F882" s="196"/>
      <c r="G882" s="196"/>
      <c r="H882" s="196"/>
      <c r="I882" s="196"/>
      <c r="J882" s="196"/>
      <c r="K882" s="196"/>
      <c r="L882" s="196"/>
      <c r="M882" s="196"/>
      <c r="N882" s="196"/>
      <c r="O882" s="196"/>
      <c r="P882" s="196"/>
      <c r="Q882" s="196"/>
      <c r="R882" s="196"/>
      <c r="S882" s="196"/>
      <c r="T882" s="196"/>
    </row>
    <row r="883" spans="1:20" s="130" customFormat="1">
      <c r="A883" s="196"/>
      <c r="E883" s="196"/>
      <c r="F883" s="196"/>
      <c r="G883" s="196"/>
      <c r="H883" s="196"/>
      <c r="I883" s="196"/>
      <c r="J883" s="196"/>
      <c r="K883" s="196"/>
      <c r="L883" s="196"/>
      <c r="M883" s="196"/>
      <c r="N883" s="196"/>
      <c r="O883" s="196"/>
      <c r="P883" s="196"/>
      <c r="Q883" s="196"/>
      <c r="R883" s="196"/>
      <c r="S883" s="196"/>
      <c r="T883" s="196"/>
    </row>
    <row r="884" spans="1:20" s="130" customFormat="1">
      <c r="A884" s="196"/>
      <c r="E884" s="196"/>
      <c r="F884" s="196"/>
      <c r="G884" s="196"/>
      <c r="H884" s="196"/>
      <c r="I884" s="196"/>
      <c r="J884" s="196"/>
      <c r="K884" s="196"/>
      <c r="L884" s="196"/>
      <c r="M884" s="196"/>
      <c r="N884" s="196"/>
      <c r="O884" s="196"/>
      <c r="P884" s="196"/>
      <c r="Q884" s="196"/>
      <c r="R884" s="196"/>
      <c r="S884" s="196"/>
      <c r="T884" s="196"/>
    </row>
    <row r="885" spans="1:20" s="130" customFormat="1">
      <c r="A885" s="196"/>
      <c r="E885" s="196"/>
      <c r="F885" s="196"/>
      <c r="G885" s="196"/>
      <c r="H885" s="196"/>
      <c r="I885" s="196"/>
      <c r="J885" s="196"/>
      <c r="K885" s="196"/>
      <c r="L885" s="196"/>
      <c r="M885" s="196"/>
      <c r="N885" s="196"/>
      <c r="O885" s="196"/>
      <c r="P885" s="196"/>
      <c r="Q885" s="196"/>
      <c r="R885" s="196"/>
      <c r="S885" s="196"/>
      <c r="T885" s="196"/>
    </row>
    <row r="886" spans="1:20" s="130" customFormat="1">
      <c r="A886" s="196"/>
      <c r="E886" s="196"/>
      <c r="F886" s="196"/>
      <c r="G886" s="196"/>
      <c r="H886" s="196"/>
      <c r="I886" s="196"/>
      <c r="J886" s="196"/>
      <c r="K886" s="196"/>
      <c r="L886" s="196"/>
      <c r="M886" s="196"/>
      <c r="N886" s="196"/>
      <c r="O886" s="196"/>
      <c r="P886" s="196"/>
      <c r="Q886" s="196"/>
      <c r="R886" s="196"/>
      <c r="S886" s="196"/>
      <c r="T886" s="196"/>
    </row>
    <row r="887" spans="1:20" s="130" customFormat="1">
      <c r="A887" s="196"/>
      <c r="E887" s="196"/>
      <c r="F887" s="196"/>
      <c r="G887" s="196"/>
      <c r="H887" s="196"/>
      <c r="I887" s="196"/>
      <c r="J887" s="196"/>
      <c r="K887" s="196"/>
      <c r="L887" s="196"/>
      <c r="M887" s="196"/>
      <c r="N887" s="196"/>
      <c r="O887" s="196"/>
      <c r="P887" s="196"/>
      <c r="Q887" s="196"/>
      <c r="R887" s="196"/>
      <c r="S887" s="196"/>
      <c r="T887" s="196"/>
    </row>
    <row r="888" spans="1:20" s="130" customFormat="1">
      <c r="A888" s="196"/>
      <c r="E888" s="196"/>
      <c r="F888" s="196"/>
      <c r="G888" s="196"/>
      <c r="H888" s="196"/>
      <c r="I888" s="196"/>
      <c r="J888" s="196"/>
      <c r="K888" s="196"/>
      <c r="L888" s="196"/>
      <c r="M888" s="196"/>
      <c r="N888" s="196"/>
      <c r="O888" s="196"/>
      <c r="P888" s="196"/>
      <c r="Q888" s="196"/>
      <c r="R888" s="196"/>
      <c r="S888" s="196"/>
      <c r="T888" s="196"/>
    </row>
    <row r="889" spans="1:20" s="130" customFormat="1">
      <c r="A889" s="196"/>
      <c r="E889" s="196"/>
      <c r="F889" s="196"/>
      <c r="G889" s="196"/>
      <c r="H889" s="196"/>
      <c r="I889" s="196"/>
      <c r="J889" s="196"/>
      <c r="K889" s="196"/>
      <c r="L889" s="196"/>
      <c r="M889" s="196"/>
      <c r="N889" s="196"/>
      <c r="O889" s="196"/>
      <c r="P889" s="196"/>
      <c r="Q889" s="196"/>
      <c r="R889" s="196"/>
      <c r="S889" s="196"/>
      <c r="T889" s="196"/>
    </row>
    <row r="890" spans="1:20" s="130" customFormat="1">
      <c r="A890" s="196"/>
      <c r="E890" s="196"/>
      <c r="F890" s="196"/>
      <c r="G890" s="196"/>
      <c r="H890" s="196"/>
      <c r="I890" s="196"/>
      <c r="J890" s="196"/>
      <c r="K890" s="196"/>
      <c r="L890" s="196"/>
      <c r="M890" s="196"/>
      <c r="N890" s="196"/>
      <c r="O890" s="196"/>
      <c r="P890" s="196"/>
      <c r="Q890" s="196"/>
      <c r="R890" s="196"/>
      <c r="S890" s="196"/>
      <c r="T890" s="196"/>
    </row>
    <row r="891" spans="1:20" s="130" customFormat="1">
      <c r="A891" s="196"/>
      <c r="E891" s="196"/>
      <c r="F891" s="196"/>
      <c r="G891" s="196"/>
      <c r="H891" s="196"/>
      <c r="I891" s="196"/>
      <c r="J891" s="196"/>
      <c r="K891" s="196"/>
      <c r="L891" s="196"/>
      <c r="M891" s="196"/>
      <c r="N891" s="196"/>
      <c r="O891" s="196"/>
      <c r="P891" s="196"/>
      <c r="Q891" s="196"/>
      <c r="R891" s="196"/>
      <c r="S891" s="196"/>
      <c r="T891" s="196"/>
    </row>
    <row r="892" spans="1:20" s="130" customFormat="1">
      <c r="A892" s="196"/>
      <c r="E892" s="196"/>
      <c r="F892" s="196"/>
      <c r="G892" s="196"/>
      <c r="H892" s="196"/>
      <c r="I892" s="196"/>
      <c r="J892" s="196"/>
      <c r="K892" s="196"/>
      <c r="L892" s="196"/>
      <c r="M892" s="196"/>
      <c r="N892" s="196"/>
      <c r="O892" s="196"/>
      <c r="P892" s="196"/>
      <c r="Q892" s="196"/>
      <c r="R892" s="196"/>
      <c r="S892" s="196"/>
      <c r="T892" s="196"/>
    </row>
    <row r="893" spans="1:20" s="130" customFormat="1">
      <c r="A893" s="196"/>
      <c r="E893" s="196"/>
      <c r="F893" s="196"/>
      <c r="G893" s="196"/>
      <c r="H893" s="196"/>
      <c r="I893" s="196"/>
      <c r="J893" s="196"/>
      <c r="K893" s="196"/>
      <c r="L893" s="196"/>
      <c r="M893" s="196"/>
      <c r="N893" s="196"/>
      <c r="O893" s="196"/>
      <c r="P893" s="196"/>
      <c r="Q893" s="196"/>
      <c r="R893" s="196"/>
      <c r="S893" s="196"/>
      <c r="T893" s="196"/>
    </row>
    <row r="894" spans="1:20" s="130" customFormat="1">
      <c r="A894" s="196"/>
      <c r="E894" s="196"/>
      <c r="F894" s="196"/>
      <c r="G894" s="196"/>
      <c r="H894" s="196"/>
      <c r="I894" s="196"/>
      <c r="J894" s="196"/>
      <c r="K894" s="196"/>
      <c r="L894" s="196"/>
      <c r="M894" s="196"/>
      <c r="N894" s="196"/>
      <c r="O894" s="196"/>
      <c r="P894" s="196"/>
      <c r="Q894" s="196"/>
      <c r="R894" s="196"/>
      <c r="S894" s="196"/>
      <c r="T894" s="196"/>
    </row>
    <row r="895" spans="1:20" s="130" customFormat="1">
      <c r="A895" s="196"/>
      <c r="E895" s="196"/>
      <c r="F895" s="196"/>
      <c r="G895" s="196"/>
      <c r="H895" s="196"/>
      <c r="I895" s="196"/>
      <c r="J895" s="196"/>
      <c r="K895" s="196"/>
      <c r="L895" s="196"/>
      <c r="M895" s="196"/>
      <c r="N895" s="196"/>
      <c r="O895" s="196"/>
      <c r="P895" s="196"/>
      <c r="Q895" s="196"/>
      <c r="R895" s="196"/>
      <c r="S895" s="196"/>
      <c r="T895" s="196"/>
    </row>
    <row r="896" spans="1:20" s="130" customFormat="1">
      <c r="A896" s="196"/>
      <c r="E896" s="196"/>
      <c r="F896" s="196"/>
      <c r="G896" s="196"/>
      <c r="H896" s="196"/>
      <c r="I896" s="196"/>
      <c r="J896" s="196"/>
      <c r="K896" s="196"/>
      <c r="L896" s="196"/>
      <c r="M896" s="196"/>
      <c r="N896" s="196"/>
      <c r="O896" s="196"/>
      <c r="P896" s="196"/>
      <c r="Q896" s="196"/>
      <c r="R896" s="196"/>
      <c r="S896" s="196"/>
      <c r="T896" s="196"/>
    </row>
    <row r="897" spans="1:20" s="130" customFormat="1">
      <c r="A897" s="196"/>
      <c r="E897" s="196"/>
      <c r="F897" s="196"/>
      <c r="G897" s="196"/>
      <c r="H897" s="196"/>
      <c r="I897" s="196"/>
      <c r="J897" s="196"/>
      <c r="K897" s="196"/>
      <c r="L897" s="196"/>
      <c r="M897" s="196"/>
      <c r="N897" s="196"/>
      <c r="O897" s="196"/>
      <c r="P897" s="196"/>
      <c r="Q897" s="196"/>
      <c r="R897" s="196"/>
      <c r="S897" s="196"/>
      <c r="T897" s="196"/>
    </row>
    <row r="898" spans="1:20" s="130" customFormat="1">
      <c r="A898" s="196"/>
      <c r="E898" s="196"/>
      <c r="F898" s="196"/>
      <c r="G898" s="196"/>
      <c r="H898" s="196"/>
      <c r="I898" s="196"/>
      <c r="J898" s="196"/>
      <c r="K898" s="196"/>
      <c r="L898" s="196"/>
      <c r="M898" s="196"/>
      <c r="N898" s="196"/>
      <c r="O898" s="196"/>
      <c r="P898" s="196"/>
      <c r="Q898" s="196"/>
      <c r="R898" s="196"/>
      <c r="S898" s="196"/>
      <c r="T898" s="196"/>
    </row>
    <row r="899" spans="1:20" s="130" customFormat="1">
      <c r="A899" s="196"/>
      <c r="E899" s="196"/>
      <c r="F899" s="196"/>
      <c r="G899" s="196"/>
      <c r="H899" s="196"/>
      <c r="I899" s="196"/>
      <c r="J899" s="196"/>
      <c r="K899" s="196"/>
      <c r="L899" s="196"/>
      <c r="M899" s="196"/>
      <c r="N899" s="196"/>
      <c r="O899" s="196"/>
      <c r="P899" s="196"/>
      <c r="Q899" s="196"/>
      <c r="R899" s="196"/>
      <c r="S899" s="196"/>
      <c r="T899" s="196"/>
    </row>
    <row r="900" spans="1:20" s="130" customFormat="1">
      <c r="A900" s="196"/>
      <c r="E900" s="196"/>
      <c r="F900" s="196"/>
      <c r="G900" s="196"/>
      <c r="H900" s="196"/>
      <c r="I900" s="196"/>
      <c r="J900" s="196"/>
      <c r="K900" s="196"/>
      <c r="L900" s="196"/>
      <c r="M900" s="196"/>
      <c r="N900" s="196"/>
      <c r="O900" s="196"/>
      <c r="P900" s="196"/>
      <c r="Q900" s="196"/>
      <c r="R900" s="196"/>
      <c r="S900" s="196"/>
      <c r="T900" s="196"/>
    </row>
    <row r="901" spans="1:20" s="130" customFormat="1">
      <c r="A901" s="196"/>
      <c r="E901" s="196"/>
      <c r="F901" s="196"/>
      <c r="G901" s="196"/>
      <c r="H901" s="196"/>
      <c r="I901" s="196"/>
      <c r="J901" s="196"/>
      <c r="K901" s="196"/>
      <c r="L901" s="196"/>
      <c r="M901" s="196"/>
      <c r="N901" s="196"/>
      <c r="O901" s="196"/>
      <c r="P901" s="196"/>
      <c r="Q901" s="196"/>
      <c r="R901" s="196"/>
      <c r="S901" s="196"/>
      <c r="T901" s="196"/>
    </row>
    <row r="902" spans="1:20" s="130" customFormat="1">
      <c r="A902" s="196"/>
      <c r="E902" s="196"/>
      <c r="F902" s="196"/>
      <c r="G902" s="196"/>
      <c r="H902" s="196"/>
      <c r="I902" s="196"/>
      <c r="J902" s="196"/>
      <c r="K902" s="196"/>
      <c r="L902" s="196"/>
      <c r="M902" s="196"/>
      <c r="N902" s="196"/>
      <c r="O902" s="196"/>
      <c r="P902" s="196"/>
      <c r="Q902" s="196"/>
      <c r="R902" s="196"/>
      <c r="S902" s="196"/>
      <c r="T902" s="196"/>
    </row>
    <row r="903" spans="1:20" s="130" customFormat="1">
      <c r="A903" s="196"/>
      <c r="E903" s="196"/>
      <c r="F903" s="196"/>
      <c r="G903" s="196"/>
      <c r="H903" s="196"/>
      <c r="I903" s="196"/>
      <c r="J903" s="196"/>
      <c r="K903" s="196"/>
      <c r="L903" s="196"/>
      <c r="M903" s="196"/>
      <c r="N903" s="196"/>
      <c r="O903" s="196"/>
      <c r="P903" s="196"/>
      <c r="Q903" s="196"/>
      <c r="R903" s="196"/>
      <c r="S903" s="196"/>
      <c r="T903" s="196"/>
    </row>
    <row r="904" spans="1:20" s="130" customFormat="1">
      <c r="A904" s="196"/>
      <c r="E904" s="196"/>
      <c r="F904" s="196"/>
      <c r="G904" s="196"/>
      <c r="H904" s="196"/>
      <c r="I904" s="196"/>
      <c r="J904" s="196"/>
      <c r="K904" s="196"/>
      <c r="L904" s="196"/>
      <c r="M904" s="196"/>
      <c r="N904" s="196"/>
      <c r="O904" s="196"/>
      <c r="P904" s="196"/>
      <c r="Q904" s="196"/>
      <c r="R904" s="196"/>
      <c r="S904" s="196"/>
      <c r="T904" s="196"/>
    </row>
    <row r="905" spans="1:20" s="130" customFormat="1">
      <c r="A905" s="196"/>
      <c r="E905" s="196"/>
      <c r="F905" s="196"/>
      <c r="G905" s="196"/>
      <c r="H905" s="196"/>
      <c r="I905" s="196"/>
      <c r="J905" s="196"/>
      <c r="K905" s="196"/>
      <c r="L905" s="196"/>
      <c r="M905" s="196"/>
      <c r="N905" s="196"/>
      <c r="O905" s="196"/>
      <c r="P905" s="196"/>
      <c r="Q905" s="196"/>
      <c r="R905" s="196"/>
      <c r="S905" s="196"/>
      <c r="T905" s="196"/>
    </row>
  </sheetData>
  <hyperlinks>
    <hyperlink ref="H21" location="Содержание!B37" display="к содержанию"/>
  </hyperlinks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7"/>
  <sheetViews>
    <sheetView workbookViewId="0">
      <selection activeCell="B43" sqref="B43"/>
    </sheetView>
  </sheetViews>
  <sheetFormatPr defaultRowHeight="12.75"/>
  <cols>
    <col min="1" max="1" width="9.140625" style="83"/>
    <col min="2" max="2" width="7.28515625" style="83" customWidth="1"/>
    <col min="3" max="3" width="22" style="83" customWidth="1"/>
    <col min="4" max="4" width="19.5703125" style="83" customWidth="1"/>
    <col min="5" max="5" width="22.85546875" style="83" customWidth="1"/>
    <col min="6" max="22" width="9.140625" style="83"/>
    <col min="23" max="23" width="9.140625" style="177"/>
    <col min="24" max="24" width="22.7109375" style="177" customWidth="1"/>
    <col min="25" max="25" width="19" style="177" customWidth="1"/>
    <col min="26" max="26" width="25.85546875" style="177" customWidth="1"/>
    <col min="27" max="260" width="9.140625" style="83"/>
    <col min="261" max="261" width="18" style="83" customWidth="1"/>
    <col min="262" max="262" width="15.5703125" style="83" customWidth="1"/>
    <col min="263" max="263" width="18.28515625" style="83" customWidth="1"/>
    <col min="264" max="516" width="9.140625" style="83"/>
    <col min="517" max="517" width="18" style="83" customWidth="1"/>
    <col min="518" max="518" width="15.5703125" style="83" customWidth="1"/>
    <col min="519" max="519" width="18.28515625" style="83" customWidth="1"/>
    <col min="520" max="772" width="9.140625" style="83"/>
    <col min="773" max="773" width="18" style="83" customWidth="1"/>
    <col min="774" max="774" width="15.5703125" style="83" customWidth="1"/>
    <col min="775" max="775" width="18.28515625" style="83" customWidth="1"/>
    <col min="776" max="1028" width="9.140625" style="83"/>
    <col min="1029" max="1029" width="18" style="83" customWidth="1"/>
    <col min="1030" max="1030" width="15.5703125" style="83" customWidth="1"/>
    <col min="1031" max="1031" width="18.28515625" style="83" customWidth="1"/>
    <col min="1032" max="1284" width="9.140625" style="83"/>
    <col min="1285" max="1285" width="18" style="83" customWidth="1"/>
    <col min="1286" max="1286" width="15.5703125" style="83" customWidth="1"/>
    <col min="1287" max="1287" width="18.28515625" style="83" customWidth="1"/>
    <col min="1288" max="1540" width="9.140625" style="83"/>
    <col min="1541" max="1541" width="18" style="83" customWidth="1"/>
    <col min="1542" max="1542" width="15.5703125" style="83" customWidth="1"/>
    <col min="1543" max="1543" width="18.28515625" style="83" customWidth="1"/>
    <col min="1544" max="1796" width="9.140625" style="83"/>
    <col min="1797" max="1797" width="18" style="83" customWidth="1"/>
    <col min="1798" max="1798" width="15.5703125" style="83" customWidth="1"/>
    <col min="1799" max="1799" width="18.28515625" style="83" customWidth="1"/>
    <col min="1800" max="2052" width="9.140625" style="83"/>
    <col min="2053" max="2053" width="18" style="83" customWidth="1"/>
    <col min="2054" max="2054" width="15.5703125" style="83" customWidth="1"/>
    <col min="2055" max="2055" width="18.28515625" style="83" customWidth="1"/>
    <col min="2056" max="2308" width="9.140625" style="83"/>
    <col min="2309" max="2309" width="18" style="83" customWidth="1"/>
    <col min="2310" max="2310" width="15.5703125" style="83" customWidth="1"/>
    <col min="2311" max="2311" width="18.28515625" style="83" customWidth="1"/>
    <col min="2312" max="2564" width="9.140625" style="83"/>
    <col min="2565" max="2565" width="18" style="83" customWidth="1"/>
    <col min="2566" max="2566" width="15.5703125" style="83" customWidth="1"/>
    <col min="2567" max="2567" width="18.28515625" style="83" customWidth="1"/>
    <col min="2568" max="2820" width="9.140625" style="83"/>
    <col min="2821" max="2821" width="18" style="83" customWidth="1"/>
    <col min="2822" max="2822" width="15.5703125" style="83" customWidth="1"/>
    <col min="2823" max="2823" width="18.28515625" style="83" customWidth="1"/>
    <col min="2824" max="3076" width="9.140625" style="83"/>
    <col min="3077" max="3077" width="18" style="83" customWidth="1"/>
    <col min="3078" max="3078" width="15.5703125" style="83" customWidth="1"/>
    <col min="3079" max="3079" width="18.28515625" style="83" customWidth="1"/>
    <col min="3080" max="3332" width="9.140625" style="83"/>
    <col min="3333" max="3333" width="18" style="83" customWidth="1"/>
    <col min="3334" max="3334" width="15.5703125" style="83" customWidth="1"/>
    <col min="3335" max="3335" width="18.28515625" style="83" customWidth="1"/>
    <col min="3336" max="3588" width="9.140625" style="83"/>
    <col min="3589" max="3589" width="18" style="83" customWidth="1"/>
    <col min="3590" max="3590" width="15.5703125" style="83" customWidth="1"/>
    <col min="3591" max="3591" width="18.28515625" style="83" customWidth="1"/>
    <col min="3592" max="3844" width="9.140625" style="83"/>
    <col min="3845" max="3845" width="18" style="83" customWidth="1"/>
    <col min="3846" max="3846" width="15.5703125" style="83" customWidth="1"/>
    <col min="3847" max="3847" width="18.28515625" style="83" customWidth="1"/>
    <col min="3848" max="4100" width="9.140625" style="83"/>
    <col min="4101" max="4101" width="18" style="83" customWidth="1"/>
    <col min="4102" max="4102" width="15.5703125" style="83" customWidth="1"/>
    <col min="4103" max="4103" width="18.28515625" style="83" customWidth="1"/>
    <col min="4104" max="4356" width="9.140625" style="83"/>
    <col min="4357" max="4357" width="18" style="83" customWidth="1"/>
    <col min="4358" max="4358" width="15.5703125" style="83" customWidth="1"/>
    <col min="4359" max="4359" width="18.28515625" style="83" customWidth="1"/>
    <col min="4360" max="4612" width="9.140625" style="83"/>
    <col min="4613" max="4613" width="18" style="83" customWidth="1"/>
    <col min="4614" max="4614" width="15.5703125" style="83" customWidth="1"/>
    <col min="4615" max="4615" width="18.28515625" style="83" customWidth="1"/>
    <col min="4616" max="4868" width="9.140625" style="83"/>
    <col min="4869" max="4869" width="18" style="83" customWidth="1"/>
    <col min="4870" max="4870" width="15.5703125" style="83" customWidth="1"/>
    <col min="4871" max="4871" width="18.28515625" style="83" customWidth="1"/>
    <col min="4872" max="5124" width="9.140625" style="83"/>
    <col min="5125" max="5125" width="18" style="83" customWidth="1"/>
    <col min="5126" max="5126" width="15.5703125" style="83" customWidth="1"/>
    <col min="5127" max="5127" width="18.28515625" style="83" customWidth="1"/>
    <col min="5128" max="5380" width="9.140625" style="83"/>
    <col min="5381" max="5381" width="18" style="83" customWidth="1"/>
    <col min="5382" max="5382" width="15.5703125" style="83" customWidth="1"/>
    <col min="5383" max="5383" width="18.28515625" style="83" customWidth="1"/>
    <col min="5384" max="5636" width="9.140625" style="83"/>
    <col min="5637" max="5637" width="18" style="83" customWidth="1"/>
    <col min="5638" max="5638" width="15.5703125" style="83" customWidth="1"/>
    <col min="5639" max="5639" width="18.28515625" style="83" customWidth="1"/>
    <col min="5640" max="5892" width="9.140625" style="83"/>
    <col min="5893" max="5893" width="18" style="83" customWidth="1"/>
    <col min="5894" max="5894" width="15.5703125" style="83" customWidth="1"/>
    <col min="5895" max="5895" width="18.28515625" style="83" customWidth="1"/>
    <col min="5896" max="6148" width="9.140625" style="83"/>
    <col min="6149" max="6149" width="18" style="83" customWidth="1"/>
    <col min="6150" max="6150" width="15.5703125" style="83" customWidth="1"/>
    <col min="6151" max="6151" width="18.28515625" style="83" customWidth="1"/>
    <col min="6152" max="6404" width="9.140625" style="83"/>
    <col min="6405" max="6405" width="18" style="83" customWidth="1"/>
    <col min="6406" max="6406" width="15.5703125" style="83" customWidth="1"/>
    <col min="6407" max="6407" width="18.28515625" style="83" customWidth="1"/>
    <col min="6408" max="6660" width="9.140625" style="83"/>
    <col min="6661" max="6661" width="18" style="83" customWidth="1"/>
    <col min="6662" max="6662" width="15.5703125" style="83" customWidth="1"/>
    <col min="6663" max="6663" width="18.28515625" style="83" customWidth="1"/>
    <col min="6664" max="6916" width="9.140625" style="83"/>
    <col min="6917" max="6917" width="18" style="83" customWidth="1"/>
    <col min="6918" max="6918" width="15.5703125" style="83" customWidth="1"/>
    <col min="6919" max="6919" width="18.28515625" style="83" customWidth="1"/>
    <col min="6920" max="7172" width="9.140625" style="83"/>
    <col min="7173" max="7173" width="18" style="83" customWidth="1"/>
    <col min="7174" max="7174" width="15.5703125" style="83" customWidth="1"/>
    <col min="7175" max="7175" width="18.28515625" style="83" customWidth="1"/>
    <col min="7176" max="7428" width="9.140625" style="83"/>
    <col min="7429" max="7429" width="18" style="83" customWidth="1"/>
    <col min="7430" max="7430" width="15.5703125" style="83" customWidth="1"/>
    <col min="7431" max="7431" width="18.28515625" style="83" customWidth="1"/>
    <col min="7432" max="7684" width="9.140625" style="83"/>
    <col min="7685" max="7685" width="18" style="83" customWidth="1"/>
    <col min="7686" max="7686" width="15.5703125" style="83" customWidth="1"/>
    <col min="7687" max="7687" width="18.28515625" style="83" customWidth="1"/>
    <col min="7688" max="7940" width="9.140625" style="83"/>
    <col min="7941" max="7941" width="18" style="83" customWidth="1"/>
    <col min="7942" max="7942" width="15.5703125" style="83" customWidth="1"/>
    <col min="7943" max="7943" width="18.28515625" style="83" customWidth="1"/>
    <col min="7944" max="8196" width="9.140625" style="83"/>
    <col min="8197" max="8197" width="18" style="83" customWidth="1"/>
    <col min="8198" max="8198" width="15.5703125" style="83" customWidth="1"/>
    <col min="8199" max="8199" width="18.28515625" style="83" customWidth="1"/>
    <col min="8200" max="8452" width="9.140625" style="83"/>
    <col min="8453" max="8453" width="18" style="83" customWidth="1"/>
    <col min="8454" max="8454" width="15.5703125" style="83" customWidth="1"/>
    <col min="8455" max="8455" width="18.28515625" style="83" customWidth="1"/>
    <col min="8456" max="8708" width="9.140625" style="83"/>
    <col min="8709" max="8709" width="18" style="83" customWidth="1"/>
    <col min="8710" max="8710" width="15.5703125" style="83" customWidth="1"/>
    <col min="8711" max="8711" width="18.28515625" style="83" customWidth="1"/>
    <col min="8712" max="8964" width="9.140625" style="83"/>
    <col min="8965" max="8965" width="18" style="83" customWidth="1"/>
    <col min="8966" max="8966" width="15.5703125" style="83" customWidth="1"/>
    <col min="8967" max="8967" width="18.28515625" style="83" customWidth="1"/>
    <col min="8968" max="9220" width="9.140625" style="83"/>
    <col min="9221" max="9221" width="18" style="83" customWidth="1"/>
    <col min="9222" max="9222" width="15.5703125" style="83" customWidth="1"/>
    <col min="9223" max="9223" width="18.28515625" style="83" customWidth="1"/>
    <col min="9224" max="9476" width="9.140625" style="83"/>
    <col min="9477" max="9477" width="18" style="83" customWidth="1"/>
    <col min="9478" max="9478" width="15.5703125" style="83" customWidth="1"/>
    <col min="9479" max="9479" width="18.28515625" style="83" customWidth="1"/>
    <col min="9480" max="9732" width="9.140625" style="83"/>
    <col min="9733" max="9733" width="18" style="83" customWidth="1"/>
    <col min="9734" max="9734" width="15.5703125" style="83" customWidth="1"/>
    <col min="9735" max="9735" width="18.28515625" style="83" customWidth="1"/>
    <col min="9736" max="9988" width="9.140625" style="83"/>
    <col min="9989" max="9989" width="18" style="83" customWidth="1"/>
    <col min="9990" max="9990" width="15.5703125" style="83" customWidth="1"/>
    <col min="9991" max="9991" width="18.28515625" style="83" customWidth="1"/>
    <col min="9992" max="10244" width="9.140625" style="83"/>
    <col min="10245" max="10245" width="18" style="83" customWidth="1"/>
    <col min="10246" max="10246" width="15.5703125" style="83" customWidth="1"/>
    <col min="10247" max="10247" width="18.28515625" style="83" customWidth="1"/>
    <col min="10248" max="10500" width="9.140625" style="83"/>
    <col min="10501" max="10501" width="18" style="83" customWidth="1"/>
    <col min="10502" max="10502" width="15.5703125" style="83" customWidth="1"/>
    <col min="10503" max="10503" width="18.28515625" style="83" customWidth="1"/>
    <col min="10504" max="10756" width="9.140625" style="83"/>
    <col min="10757" max="10757" width="18" style="83" customWidth="1"/>
    <col min="10758" max="10758" width="15.5703125" style="83" customWidth="1"/>
    <col min="10759" max="10759" width="18.28515625" style="83" customWidth="1"/>
    <col min="10760" max="11012" width="9.140625" style="83"/>
    <col min="11013" max="11013" width="18" style="83" customWidth="1"/>
    <col min="11014" max="11014" width="15.5703125" style="83" customWidth="1"/>
    <col min="11015" max="11015" width="18.28515625" style="83" customWidth="1"/>
    <col min="11016" max="11268" width="9.140625" style="83"/>
    <col min="11269" max="11269" width="18" style="83" customWidth="1"/>
    <col min="11270" max="11270" width="15.5703125" style="83" customWidth="1"/>
    <col min="11271" max="11271" width="18.28515625" style="83" customWidth="1"/>
    <col min="11272" max="11524" width="9.140625" style="83"/>
    <col min="11525" max="11525" width="18" style="83" customWidth="1"/>
    <col min="11526" max="11526" width="15.5703125" style="83" customWidth="1"/>
    <col min="11527" max="11527" width="18.28515625" style="83" customWidth="1"/>
    <col min="11528" max="11780" width="9.140625" style="83"/>
    <col min="11781" max="11781" width="18" style="83" customWidth="1"/>
    <col min="11782" max="11782" width="15.5703125" style="83" customWidth="1"/>
    <col min="11783" max="11783" width="18.28515625" style="83" customWidth="1"/>
    <col min="11784" max="12036" width="9.140625" style="83"/>
    <col min="12037" max="12037" width="18" style="83" customWidth="1"/>
    <col min="12038" max="12038" width="15.5703125" style="83" customWidth="1"/>
    <col min="12039" max="12039" width="18.28515625" style="83" customWidth="1"/>
    <col min="12040" max="12292" width="9.140625" style="83"/>
    <col min="12293" max="12293" width="18" style="83" customWidth="1"/>
    <col min="12294" max="12294" width="15.5703125" style="83" customWidth="1"/>
    <col min="12295" max="12295" width="18.28515625" style="83" customWidth="1"/>
    <col min="12296" max="12548" width="9.140625" style="83"/>
    <col min="12549" max="12549" width="18" style="83" customWidth="1"/>
    <col min="12550" max="12550" width="15.5703125" style="83" customWidth="1"/>
    <col min="12551" max="12551" width="18.28515625" style="83" customWidth="1"/>
    <col min="12552" max="12804" width="9.140625" style="83"/>
    <col min="12805" max="12805" width="18" style="83" customWidth="1"/>
    <col min="12806" max="12806" width="15.5703125" style="83" customWidth="1"/>
    <col min="12807" max="12807" width="18.28515625" style="83" customWidth="1"/>
    <col min="12808" max="13060" width="9.140625" style="83"/>
    <col min="13061" max="13061" width="18" style="83" customWidth="1"/>
    <col min="13062" max="13062" width="15.5703125" style="83" customWidth="1"/>
    <col min="13063" max="13063" width="18.28515625" style="83" customWidth="1"/>
    <col min="13064" max="13316" width="9.140625" style="83"/>
    <col min="13317" max="13317" width="18" style="83" customWidth="1"/>
    <col min="13318" max="13318" width="15.5703125" style="83" customWidth="1"/>
    <col min="13319" max="13319" width="18.28515625" style="83" customWidth="1"/>
    <col min="13320" max="13572" width="9.140625" style="83"/>
    <col min="13573" max="13573" width="18" style="83" customWidth="1"/>
    <col min="13574" max="13574" width="15.5703125" style="83" customWidth="1"/>
    <col min="13575" max="13575" width="18.28515625" style="83" customWidth="1"/>
    <col min="13576" max="13828" width="9.140625" style="83"/>
    <col min="13829" max="13829" width="18" style="83" customWidth="1"/>
    <col min="13830" max="13830" width="15.5703125" style="83" customWidth="1"/>
    <col min="13831" max="13831" width="18.28515625" style="83" customWidth="1"/>
    <col min="13832" max="14084" width="9.140625" style="83"/>
    <col min="14085" max="14085" width="18" style="83" customWidth="1"/>
    <col min="14086" max="14086" width="15.5703125" style="83" customWidth="1"/>
    <col min="14087" max="14087" width="18.28515625" style="83" customWidth="1"/>
    <col min="14088" max="14340" width="9.140625" style="83"/>
    <col min="14341" max="14341" width="18" style="83" customWidth="1"/>
    <col min="14342" max="14342" width="15.5703125" style="83" customWidth="1"/>
    <col min="14343" max="14343" width="18.28515625" style="83" customWidth="1"/>
    <col min="14344" max="14596" width="9.140625" style="83"/>
    <col min="14597" max="14597" width="18" style="83" customWidth="1"/>
    <col min="14598" max="14598" width="15.5703125" style="83" customWidth="1"/>
    <col min="14599" max="14599" width="18.28515625" style="83" customWidth="1"/>
    <col min="14600" max="14852" width="9.140625" style="83"/>
    <col min="14853" max="14853" width="18" style="83" customWidth="1"/>
    <col min="14854" max="14854" width="15.5703125" style="83" customWidth="1"/>
    <col min="14855" max="14855" width="18.28515625" style="83" customWidth="1"/>
    <col min="14856" max="15108" width="9.140625" style="83"/>
    <col min="15109" max="15109" width="18" style="83" customWidth="1"/>
    <col min="15110" max="15110" width="15.5703125" style="83" customWidth="1"/>
    <col min="15111" max="15111" width="18.28515625" style="83" customWidth="1"/>
    <col min="15112" max="15364" width="9.140625" style="83"/>
    <col min="15365" max="15365" width="18" style="83" customWidth="1"/>
    <col min="15366" max="15366" width="15.5703125" style="83" customWidth="1"/>
    <col min="15367" max="15367" width="18.28515625" style="83" customWidth="1"/>
    <col min="15368" max="15620" width="9.140625" style="83"/>
    <col min="15621" max="15621" width="18" style="83" customWidth="1"/>
    <col min="15622" max="15622" width="15.5703125" style="83" customWidth="1"/>
    <col min="15623" max="15623" width="18.28515625" style="83" customWidth="1"/>
    <col min="15624" max="15876" width="9.140625" style="83"/>
    <col min="15877" max="15877" width="18" style="83" customWidth="1"/>
    <col min="15878" max="15878" width="15.5703125" style="83" customWidth="1"/>
    <col min="15879" max="15879" width="18.28515625" style="83" customWidth="1"/>
    <col min="15880" max="16132" width="9.140625" style="83"/>
    <col min="16133" max="16133" width="18" style="83" customWidth="1"/>
    <col min="16134" max="16134" width="15.5703125" style="83" customWidth="1"/>
    <col min="16135" max="16135" width="18.28515625" style="83" customWidth="1"/>
    <col min="16136" max="16384" width="9.140625" style="83"/>
  </cols>
  <sheetData>
    <row r="2" spans="1:26">
      <c r="A2" s="196" t="s">
        <v>57</v>
      </c>
      <c r="B2" s="94" t="s">
        <v>1122</v>
      </c>
      <c r="W2" s="202"/>
      <c r="X2" s="203"/>
      <c r="Y2" s="203"/>
      <c r="Z2" s="203"/>
    </row>
    <row r="3" spans="1:26">
      <c r="W3" s="202"/>
      <c r="X3" s="203"/>
      <c r="Y3" s="203"/>
      <c r="Z3" s="203"/>
    </row>
    <row r="4" spans="1:26" ht="63.75">
      <c r="B4" s="682" t="s">
        <v>79</v>
      </c>
      <c r="C4" s="683" t="s">
        <v>174</v>
      </c>
      <c r="D4" s="683" t="s">
        <v>175</v>
      </c>
      <c r="E4" s="683" t="s">
        <v>176</v>
      </c>
      <c r="W4" s="202"/>
      <c r="X4" s="203"/>
      <c r="Y4" s="203"/>
      <c r="Z4" s="203"/>
    </row>
    <row r="5" spans="1:26">
      <c r="B5" s="204">
        <v>40238</v>
      </c>
      <c r="C5" s="205">
        <v>-687.98714652754995</v>
      </c>
      <c r="D5" s="205">
        <v>641.67502983791564</v>
      </c>
      <c r="E5" s="205">
        <v>-46.312116689634308</v>
      </c>
      <c r="W5" s="202"/>
      <c r="X5" s="203"/>
      <c r="Y5" s="203"/>
      <c r="Z5" s="203"/>
    </row>
    <row r="6" spans="1:26">
      <c r="B6" s="204">
        <v>40330</v>
      </c>
      <c r="C6" s="205">
        <v>45.898751883339855</v>
      </c>
      <c r="D6" s="205">
        <v>-174.09293573292538</v>
      </c>
      <c r="E6" s="205">
        <v>-128.19418384958553</v>
      </c>
      <c r="W6" s="202"/>
      <c r="X6" s="203"/>
      <c r="Y6" s="203"/>
      <c r="Z6" s="203"/>
    </row>
    <row r="7" spans="1:26">
      <c r="B7" s="204">
        <v>40422</v>
      </c>
      <c r="C7" s="205">
        <v>388.7685989578099</v>
      </c>
      <c r="D7" s="205">
        <v>-99.866802693188362</v>
      </c>
      <c r="E7" s="205">
        <v>288.90179626462151</v>
      </c>
      <c r="W7" s="202"/>
      <c r="X7" s="203"/>
      <c r="Y7" s="203"/>
      <c r="Z7" s="203"/>
    </row>
    <row r="8" spans="1:26">
      <c r="B8" s="204">
        <v>40513</v>
      </c>
      <c r="C8" s="205">
        <v>114.85875583523011</v>
      </c>
      <c r="D8" s="205">
        <v>25.406064282186662</v>
      </c>
      <c r="E8" s="205">
        <v>140.26482011741675</v>
      </c>
      <c r="W8" s="202"/>
      <c r="X8" s="203"/>
      <c r="Y8" s="203"/>
      <c r="Z8" s="203"/>
    </row>
    <row r="9" spans="1:26">
      <c r="B9" s="204">
        <v>40603</v>
      </c>
      <c r="C9" s="205">
        <v>-834.86513290597009</v>
      </c>
      <c r="D9" s="205">
        <v>849.83888808085578</v>
      </c>
      <c r="E9" s="205">
        <v>14.973755174885724</v>
      </c>
      <c r="W9" s="202"/>
      <c r="X9" s="203"/>
      <c r="Y9" s="203"/>
      <c r="Z9" s="203"/>
    </row>
    <row r="10" spans="1:26">
      <c r="B10" s="204">
        <v>40695</v>
      </c>
      <c r="C10" s="205">
        <v>233.70138743103007</v>
      </c>
      <c r="D10" s="205">
        <v>-103.05980310834963</v>
      </c>
      <c r="E10" s="205">
        <v>130.64158432268047</v>
      </c>
      <c r="W10" s="202"/>
      <c r="X10" s="203"/>
      <c r="Y10" s="203"/>
      <c r="Z10" s="203"/>
    </row>
    <row r="11" spans="1:26">
      <c r="B11" s="204">
        <v>40787</v>
      </c>
      <c r="C11" s="205">
        <v>574.20883195523015</v>
      </c>
      <c r="D11" s="205">
        <v>-681.54405544942392</v>
      </c>
      <c r="E11" s="205">
        <v>-107.33522349419383</v>
      </c>
      <c r="W11" s="202"/>
      <c r="X11" s="203"/>
      <c r="Y11" s="203"/>
      <c r="Z11" s="203"/>
    </row>
    <row r="12" spans="1:26">
      <c r="B12" s="206" t="s">
        <v>177</v>
      </c>
      <c r="C12" s="205">
        <v>276.8739116360598</v>
      </c>
      <c r="D12" s="205">
        <v>-371.69469498348428</v>
      </c>
      <c r="E12" s="205">
        <v>-94.820783347424481</v>
      </c>
      <c r="W12" s="202"/>
      <c r="X12" s="203"/>
      <c r="Y12" s="203"/>
      <c r="Z12" s="203"/>
    </row>
    <row r="13" spans="1:26">
      <c r="B13" s="204">
        <v>40969</v>
      </c>
      <c r="C13" s="205">
        <v>-343.34778966109997</v>
      </c>
      <c r="D13" s="205">
        <v>158.10341680778799</v>
      </c>
      <c r="E13" s="205">
        <v>-185.24437285331192</v>
      </c>
      <c r="W13" s="202"/>
      <c r="X13" s="203"/>
      <c r="Y13" s="203"/>
      <c r="Z13" s="203"/>
    </row>
    <row r="14" spans="1:26">
      <c r="B14" s="204">
        <v>41061</v>
      </c>
      <c r="C14" s="205">
        <v>-201.34586905612008</v>
      </c>
      <c r="D14" s="205">
        <v>58.547516783132842</v>
      </c>
      <c r="E14" s="205">
        <v>-142.79835227298724</v>
      </c>
      <c r="W14" s="202"/>
      <c r="X14" s="203"/>
      <c r="Y14" s="203"/>
      <c r="Z14" s="203"/>
    </row>
    <row r="15" spans="1:26">
      <c r="B15" s="204">
        <v>41153</v>
      </c>
      <c r="C15" s="205">
        <v>669.76342677572006</v>
      </c>
      <c r="D15" s="205">
        <v>-154.55617533632937</v>
      </c>
      <c r="E15" s="205">
        <v>515.20725143939069</v>
      </c>
      <c r="W15" s="202"/>
      <c r="X15" s="203"/>
      <c r="Y15" s="203"/>
      <c r="Z15" s="203"/>
    </row>
    <row r="16" spans="1:26">
      <c r="W16" s="202"/>
      <c r="X16" s="203"/>
      <c r="Y16" s="203"/>
      <c r="Z16" s="203"/>
    </row>
    <row r="17" spans="2:26">
      <c r="W17" s="202"/>
      <c r="X17" s="203"/>
      <c r="Y17" s="203"/>
      <c r="Z17" s="203"/>
    </row>
    <row r="18" spans="2:26">
      <c r="B18" s="94" t="s">
        <v>173</v>
      </c>
      <c r="W18" s="202"/>
      <c r="X18" s="203"/>
      <c r="Y18" s="203"/>
      <c r="Z18" s="203"/>
    </row>
    <row r="19" spans="2:26">
      <c r="W19" s="202"/>
      <c r="X19" s="203"/>
      <c r="Y19" s="203"/>
      <c r="Z19" s="203"/>
    </row>
    <row r="20" spans="2:26">
      <c r="W20" s="202"/>
      <c r="X20" s="203"/>
      <c r="Y20" s="203"/>
      <c r="Z20" s="203"/>
    </row>
    <row r="21" spans="2:26">
      <c r="W21" s="202"/>
      <c r="X21" s="203"/>
      <c r="Y21" s="203"/>
      <c r="Z21" s="203"/>
    </row>
    <row r="22" spans="2:26">
      <c r="I22" s="94"/>
      <c r="W22" s="202"/>
      <c r="X22" s="203"/>
      <c r="Y22" s="203"/>
      <c r="Z22" s="203"/>
    </row>
    <row r="23" spans="2:26">
      <c r="W23" s="202"/>
      <c r="X23" s="203"/>
      <c r="Y23" s="203"/>
      <c r="Z23" s="203"/>
    </row>
    <row r="24" spans="2:26">
      <c r="W24" s="202"/>
      <c r="X24" s="203"/>
      <c r="Y24" s="203"/>
      <c r="Z24" s="203"/>
    </row>
    <row r="25" spans="2:26">
      <c r="W25" s="202"/>
      <c r="X25" s="203"/>
      <c r="Y25" s="203"/>
      <c r="Z25" s="203"/>
    </row>
    <row r="26" spans="2:26">
      <c r="W26" s="202"/>
      <c r="X26" s="203"/>
      <c r="Y26" s="203"/>
      <c r="Z26" s="203"/>
    </row>
    <row r="27" spans="2:26">
      <c r="W27" s="202"/>
      <c r="X27" s="203"/>
      <c r="Y27" s="203"/>
      <c r="Z27" s="203"/>
    </row>
    <row r="28" spans="2:26">
      <c r="W28" s="202"/>
      <c r="X28" s="203"/>
      <c r="Y28" s="203"/>
      <c r="Z28" s="203"/>
    </row>
    <row r="29" spans="2:26">
      <c r="W29" s="202"/>
      <c r="X29" s="203"/>
      <c r="Y29" s="203"/>
      <c r="Z29" s="203"/>
    </row>
    <row r="30" spans="2:26">
      <c r="W30" s="202"/>
      <c r="X30" s="203"/>
      <c r="Y30" s="203"/>
      <c r="Z30" s="203"/>
    </row>
    <row r="31" spans="2:26">
      <c r="W31" s="202"/>
      <c r="X31" s="203"/>
      <c r="Y31" s="203"/>
      <c r="Z31" s="203"/>
    </row>
    <row r="32" spans="2:26">
      <c r="W32" s="202"/>
      <c r="X32" s="203"/>
      <c r="Y32" s="203"/>
      <c r="Z32" s="203"/>
    </row>
    <row r="33" spans="2:26">
      <c r="W33" s="202"/>
      <c r="X33" s="203"/>
      <c r="Y33" s="203"/>
      <c r="Z33" s="203"/>
    </row>
    <row r="34" spans="2:26">
      <c r="W34" s="202"/>
      <c r="X34" s="203"/>
      <c r="Y34" s="203"/>
      <c r="Z34" s="203"/>
    </row>
    <row r="35" spans="2:26">
      <c r="W35" s="202"/>
      <c r="X35" s="203"/>
      <c r="Y35" s="203"/>
      <c r="Z35" s="203"/>
    </row>
    <row r="36" spans="2:26">
      <c r="W36" s="202"/>
      <c r="X36" s="203"/>
      <c r="Y36" s="203"/>
      <c r="Z36" s="203"/>
    </row>
    <row r="37" spans="2:26">
      <c r="W37" s="202"/>
      <c r="X37" s="203"/>
      <c r="Y37" s="203"/>
      <c r="Z37" s="203"/>
    </row>
    <row r="38" spans="2:26">
      <c r="W38" s="202"/>
      <c r="X38" s="203"/>
      <c r="Y38" s="203"/>
      <c r="Z38" s="203"/>
    </row>
    <row r="39" spans="2:26">
      <c r="W39" s="202"/>
      <c r="X39" s="203"/>
      <c r="Y39" s="203"/>
      <c r="Z39" s="203"/>
    </row>
    <row r="40" spans="2:26">
      <c r="W40" s="202"/>
      <c r="X40" s="203"/>
      <c r="Y40" s="203"/>
      <c r="Z40" s="203"/>
    </row>
    <row r="41" spans="2:26">
      <c r="B41" s="185" t="s">
        <v>77</v>
      </c>
    </row>
    <row r="42" spans="2:26">
      <c r="B42" s="196"/>
    </row>
    <row r="43" spans="2:26">
      <c r="B43" s="731" t="s">
        <v>10</v>
      </c>
    </row>
    <row r="44" spans="2:26">
      <c r="I44" s="129"/>
      <c r="J44" s="130"/>
      <c r="K44" s="130"/>
      <c r="L44" s="130"/>
      <c r="M44" s="130"/>
      <c r="N44" s="130"/>
      <c r="O44" s="130"/>
      <c r="P44" s="130"/>
      <c r="Q44" s="130"/>
    </row>
    <row r="77" spans="9:9">
      <c r="I77" s="809"/>
    </row>
  </sheetData>
  <hyperlinks>
    <hyperlink ref="B43" location="Содержание!B3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929"/>
  <sheetViews>
    <sheetView workbookViewId="0">
      <selection activeCell="F24" sqref="F24"/>
    </sheetView>
  </sheetViews>
  <sheetFormatPr defaultRowHeight="12.75"/>
  <cols>
    <col min="1" max="1" width="9.140625" style="207"/>
    <col min="2" max="2" width="11" style="220" customWidth="1"/>
    <col min="3" max="3" width="16.42578125" style="208" bestFit="1" customWidth="1"/>
    <col min="4" max="4" width="16" style="209" bestFit="1" customWidth="1"/>
    <col min="5" max="26" width="9.140625" style="207"/>
    <col min="27" max="257" width="9.140625" style="83"/>
    <col min="258" max="258" width="11" style="83" customWidth="1"/>
    <col min="259" max="259" width="16.42578125" style="83" bestFit="1" customWidth="1"/>
    <col min="260" max="260" width="16" style="83" bestFit="1" customWidth="1"/>
    <col min="261" max="513" width="9.140625" style="83"/>
    <col min="514" max="514" width="11" style="83" customWidth="1"/>
    <col min="515" max="515" width="16.42578125" style="83" bestFit="1" customWidth="1"/>
    <col min="516" max="516" width="16" style="83" bestFit="1" customWidth="1"/>
    <col min="517" max="769" width="9.140625" style="83"/>
    <col min="770" max="770" width="11" style="83" customWidth="1"/>
    <col min="771" max="771" width="16.42578125" style="83" bestFit="1" customWidth="1"/>
    <col min="772" max="772" width="16" style="83" bestFit="1" customWidth="1"/>
    <col min="773" max="1025" width="9.140625" style="83"/>
    <col min="1026" max="1026" width="11" style="83" customWidth="1"/>
    <col min="1027" max="1027" width="16.42578125" style="83" bestFit="1" customWidth="1"/>
    <col min="1028" max="1028" width="16" style="83" bestFit="1" customWidth="1"/>
    <col min="1029" max="1281" width="9.140625" style="83"/>
    <col min="1282" max="1282" width="11" style="83" customWidth="1"/>
    <col min="1283" max="1283" width="16.42578125" style="83" bestFit="1" customWidth="1"/>
    <col min="1284" max="1284" width="16" style="83" bestFit="1" customWidth="1"/>
    <col min="1285" max="1537" width="9.140625" style="83"/>
    <col min="1538" max="1538" width="11" style="83" customWidth="1"/>
    <col min="1539" max="1539" width="16.42578125" style="83" bestFit="1" customWidth="1"/>
    <col min="1540" max="1540" width="16" style="83" bestFit="1" customWidth="1"/>
    <col min="1541" max="1793" width="9.140625" style="83"/>
    <col min="1794" max="1794" width="11" style="83" customWidth="1"/>
    <col min="1795" max="1795" width="16.42578125" style="83" bestFit="1" customWidth="1"/>
    <col min="1796" max="1796" width="16" style="83" bestFit="1" customWidth="1"/>
    <col min="1797" max="2049" width="9.140625" style="83"/>
    <col min="2050" max="2050" width="11" style="83" customWidth="1"/>
    <col min="2051" max="2051" width="16.42578125" style="83" bestFit="1" customWidth="1"/>
    <col min="2052" max="2052" width="16" style="83" bestFit="1" customWidth="1"/>
    <col min="2053" max="2305" width="9.140625" style="83"/>
    <col min="2306" max="2306" width="11" style="83" customWidth="1"/>
    <col min="2307" max="2307" width="16.42578125" style="83" bestFit="1" customWidth="1"/>
    <col min="2308" max="2308" width="16" style="83" bestFit="1" customWidth="1"/>
    <col min="2309" max="2561" width="9.140625" style="83"/>
    <col min="2562" max="2562" width="11" style="83" customWidth="1"/>
    <col min="2563" max="2563" width="16.42578125" style="83" bestFit="1" customWidth="1"/>
    <col min="2564" max="2564" width="16" style="83" bestFit="1" customWidth="1"/>
    <col min="2565" max="2817" width="9.140625" style="83"/>
    <col min="2818" max="2818" width="11" style="83" customWidth="1"/>
    <col min="2819" max="2819" width="16.42578125" style="83" bestFit="1" customWidth="1"/>
    <col min="2820" max="2820" width="16" style="83" bestFit="1" customWidth="1"/>
    <col min="2821" max="3073" width="9.140625" style="83"/>
    <col min="3074" max="3074" width="11" style="83" customWidth="1"/>
    <col min="3075" max="3075" width="16.42578125" style="83" bestFit="1" customWidth="1"/>
    <col min="3076" max="3076" width="16" style="83" bestFit="1" customWidth="1"/>
    <col min="3077" max="3329" width="9.140625" style="83"/>
    <col min="3330" max="3330" width="11" style="83" customWidth="1"/>
    <col min="3331" max="3331" width="16.42578125" style="83" bestFit="1" customWidth="1"/>
    <col min="3332" max="3332" width="16" style="83" bestFit="1" customWidth="1"/>
    <col min="3333" max="3585" width="9.140625" style="83"/>
    <col min="3586" max="3586" width="11" style="83" customWidth="1"/>
    <col min="3587" max="3587" width="16.42578125" style="83" bestFit="1" customWidth="1"/>
    <col min="3588" max="3588" width="16" style="83" bestFit="1" customWidth="1"/>
    <col min="3589" max="3841" width="9.140625" style="83"/>
    <col min="3842" max="3842" width="11" style="83" customWidth="1"/>
    <col min="3843" max="3843" width="16.42578125" style="83" bestFit="1" customWidth="1"/>
    <col min="3844" max="3844" width="16" style="83" bestFit="1" customWidth="1"/>
    <col min="3845" max="4097" width="9.140625" style="83"/>
    <col min="4098" max="4098" width="11" style="83" customWidth="1"/>
    <col min="4099" max="4099" width="16.42578125" style="83" bestFit="1" customWidth="1"/>
    <col min="4100" max="4100" width="16" style="83" bestFit="1" customWidth="1"/>
    <col min="4101" max="4353" width="9.140625" style="83"/>
    <col min="4354" max="4354" width="11" style="83" customWidth="1"/>
    <col min="4355" max="4355" width="16.42578125" style="83" bestFit="1" customWidth="1"/>
    <col min="4356" max="4356" width="16" style="83" bestFit="1" customWidth="1"/>
    <col min="4357" max="4609" width="9.140625" style="83"/>
    <col min="4610" max="4610" width="11" style="83" customWidth="1"/>
    <col min="4611" max="4611" width="16.42578125" style="83" bestFit="1" customWidth="1"/>
    <col min="4612" max="4612" width="16" style="83" bestFit="1" customWidth="1"/>
    <col min="4613" max="4865" width="9.140625" style="83"/>
    <col min="4866" max="4866" width="11" style="83" customWidth="1"/>
    <col min="4867" max="4867" width="16.42578125" style="83" bestFit="1" customWidth="1"/>
    <col min="4868" max="4868" width="16" style="83" bestFit="1" customWidth="1"/>
    <col min="4869" max="5121" width="9.140625" style="83"/>
    <col min="5122" max="5122" width="11" style="83" customWidth="1"/>
    <col min="5123" max="5123" width="16.42578125" style="83" bestFit="1" customWidth="1"/>
    <col min="5124" max="5124" width="16" style="83" bestFit="1" customWidth="1"/>
    <col min="5125" max="5377" width="9.140625" style="83"/>
    <col min="5378" max="5378" width="11" style="83" customWidth="1"/>
    <col min="5379" max="5379" width="16.42578125" style="83" bestFit="1" customWidth="1"/>
    <col min="5380" max="5380" width="16" style="83" bestFit="1" customWidth="1"/>
    <col min="5381" max="5633" width="9.140625" style="83"/>
    <col min="5634" max="5634" width="11" style="83" customWidth="1"/>
    <col min="5635" max="5635" width="16.42578125" style="83" bestFit="1" customWidth="1"/>
    <col min="5636" max="5636" width="16" style="83" bestFit="1" customWidth="1"/>
    <col min="5637" max="5889" width="9.140625" style="83"/>
    <col min="5890" max="5890" width="11" style="83" customWidth="1"/>
    <col min="5891" max="5891" width="16.42578125" style="83" bestFit="1" customWidth="1"/>
    <col min="5892" max="5892" width="16" style="83" bestFit="1" customWidth="1"/>
    <col min="5893" max="6145" width="9.140625" style="83"/>
    <col min="6146" max="6146" width="11" style="83" customWidth="1"/>
    <col min="6147" max="6147" width="16.42578125" style="83" bestFit="1" customWidth="1"/>
    <col min="6148" max="6148" width="16" style="83" bestFit="1" customWidth="1"/>
    <col min="6149" max="6401" width="9.140625" style="83"/>
    <col min="6402" max="6402" width="11" style="83" customWidth="1"/>
    <col min="6403" max="6403" width="16.42578125" style="83" bestFit="1" customWidth="1"/>
    <col min="6404" max="6404" width="16" style="83" bestFit="1" customWidth="1"/>
    <col min="6405" max="6657" width="9.140625" style="83"/>
    <col min="6658" max="6658" width="11" style="83" customWidth="1"/>
    <col min="6659" max="6659" width="16.42578125" style="83" bestFit="1" customWidth="1"/>
    <col min="6660" max="6660" width="16" style="83" bestFit="1" customWidth="1"/>
    <col min="6661" max="6913" width="9.140625" style="83"/>
    <col min="6914" max="6914" width="11" style="83" customWidth="1"/>
    <col min="6915" max="6915" width="16.42578125" style="83" bestFit="1" customWidth="1"/>
    <col min="6916" max="6916" width="16" style="83" bestFit="1" customWidth="1"/>
    <col min="6917" max="7169" width="9.140625" style="83"/>
    <col min="7170" max="7170" width="11" style="83" customWidth="1"/>
    <col min="7171" max="7171" width="16.42578125" style="83" bestFit="1" customWidth="1"/>
    <col min="7172" max="7172" width="16" style="83" bestFit="1" customWidth="1"/>
    <col min="7173" max="7425" width="9.140625" style="83"/>
    <col min="7426" max="7426" width="11" style="83" customWidth="1"/>
    <col min="7427" max="7427" width="16.42578125" style="83" bestFit="1" customWidth="1"/>
    <col min="7428" max="7428" width="16" style="83" bestFit="1" customWidth="1"/>
    <col min="7429" max="7681" width="9.140625" style="83"/>
    <col min="7682" max="7682" width="11" style="83" customWidth="1"/>
    <col min="7683" max="7683" width="16.42578125" style="83" bestFit="1" customWidth="1"/>
    <col min="7684" max="7684" width="16" style="83" bestFit="1" customWidth="1"/>
    <col min="7685" max="7937" width="9.140625" style="83"/>
    <col min="7938" max="7938" width="11" style="83" customWidth="1"/>
    <col min="7939" max="7939" width="16.42578125" style="83" bestFit="1" customWidth="1"/>
    <col min="7940" max="7940" width="16" style="83" bestFit="1" customWidth="1"/>
    <col min="7941" max="8193" width="9.140625" style="83"/>
    <col min="8194" max="8194" width="11" style="83" customWidth="1"/>
    <col min="8195" max="8195" width="16.42578125" style="83" bestFit="1" customWidth="1"/>
    <col min="8196" max="8196" width="16" style="83" bestFit="1" customWidth="1"/>
    <col min="8197" max="8449" width="9.140625" style="83"/>
    <col min="8450" max="8450" width="11" style="83" customWidth="1"/>
    <col min="8451" max="8451" width="16.42578125" style="83" bestFit="1" customWidth="1"/>
    <col min="8452" max="8452" width="16" style="83" bestFit="1" customWidth="1"/>
    <col min="8453" max="8705" width="9.140625" style="83"/>
    <col min="8706" max="8706" width="11" style="83" customWidth="1"/>
    <col min="8707" max="8707" width="16.42578125" style="83" bestFit="1" customWidth="1"/>
    <col min="8708" max="8708" width="16" style="83" bestFit="1" customWidth="1"/>
    <col min="8709" max="8961" width="9.140625" style="83"/>
    <col min="8962" max="8962" width="11" style="83" customWidth="1"/>
    <col min="8963" max="8963" width="16.42578125" style="83" bestFit="1" customWidth="1"/>
    <col min="8964" max="8964" width="16" style="83" bestFit="1" customWidth="1"/>
    <col min="8965" max="9217" width="9.140625" style="83"/>
    <col min="9218" max="9218" width="11" style="83" customWidth="1"/>
    <col min="9219" max="9219" width="16.42578125" style="83" bestFit="1" customWidth="1"/>
    <col min="9220" max="9220" width="16" style="83" bestFit="1" customWidth="1"/>
    <col min="9221" max="9473" width="9.140625" style="83"/>
    <col min="9474" max="9474" width="11" style="83" customWidth="1"/>
    <col min="9475" max="9475" width="16.42578125" style="83" bestFit="1" customWidth="1"/>
    <col min="9476" max="9476" width="16" style="83" bestFit="1" customWidth="1"/>
    <col min="9477" max="9729" width="9.140625" style="83"/>
    <col min="9730" max="9730" width="11" style="83" customWidth="1"/>
    <col min="9731" max="9731" width="16.42578125" style="83" bestFit="1" customWidth="1"/>
    <col min="9732" max="9732" width="16" style="83" bestFit="1" customWidth="1"/>
    <col min="9733" max="9985" width="9.140625" style="83"/>
    <col min="9986" max="9986" width="11" style="83" customWidth="1"/>
    <col min="9987" max="9987" width="16.42578125" style="83" bestFit="1" customWidth="1"/>
    <col min="9988" max="9988" width="16" style="83" bestFit="1" customWidth="1"/>
    <col min="9989" max="10241" width="9.140625" style="83"/>
    <col min="10242" max="10242" width="11" style="83" customWidth="1"/>
    <col min="10243" max="10243" width="16.42578125" style="83" bestFit="1" customWidth="1"/>
    <col min="10244" max="10244" width="16" style="83" bestFit="1" customWidth="1"/>
    <col min="10245" max="10497" width="9.140625" style="83"/>
    <col min="10498" max="10498" width="11" style="83" customWidth="1"/>
    <col min="10499" max="10499" width="16.42578125" style="83" bestFit="1" customWidth="1"/>
    <col min="10500" max="10500" width="16" style="83" bestFit="1" customWidth="1"/>
    <col min="10501" max="10753" width="9.140625" style="83"/>
    <col min="10754" max="10754" width="11" style="83" customWidth="1"/>
    <col min="10755" max="10755" width="16.42578125" style="83" bestFit="1" customWidth="1"/>
    <col min="10756" max="10756" width="16" style="83" bestFit="1" customWidth="1"/>
    <col min="10757" max="11009" width="9.140625" style="83"/>
    <col min="11010" max="11010" width="11" style="83" customWidth="1"/>
    <col min="11011" max="11011" width="16.42578125" style="83" bestFit="1" customWidth="1"/>
    <col min="11012" max="11012" width="16" style="83" bestFit="1" customWidth="1"/>
    <col min="11013" max="11265" width="9.140625" style="83"/>
    <col min="11266" max="11266" width="11" style="83" customWidth="1"/>
    <col min="11267" max="11267" width="16.42578125" style="83" bestFit="1" customWidth="1"/>
    <col min="11268" max="11268" width="16" style="83" bestFit="1" customWidth="1"/>
    <col min="11269" max="11521" width="9.140625" style="83"/>
    <col min="11522" max="11522" width="11" style="83" customWidth="1"/>
    <col min="11523" max="11523" width="16.42578125" style="83" bestFit="1" customWidth="1"/>
    <col min="11524" max="11524" width="16" style="83" bestFit="1" customWidth="1"/>
    <col min="11525" max="11777" width="9.140625" style="83"/>
    <col min="11778" max="11778" width="11" style="83" customWidth="1"/>
    <col min="11779" max="11779" width="16.42578125" style="83" bestFit="1" customWidth="1"/>
    <col min="11780" max="11780" width="16" style="83" bestFit="1" customWidth="1"/>
    <col min="11781" max="12033" width="9.140625" style="83"/>
    <col min="12034" max="12034" width="11" style="83" customWidth="1"/>
    <col min="12035" max="12035" width="16.42578125" style="83" bestFit="1" customWidth="1"/>
    <col min="12036" max="12036" width="16" style="83" bestFit="1" customWidth="1"/>
    <col min="12037" max="12289" width="9.140625" style="83"/>
    <col min="12290" max="12290" width="11" style="83" customWidth="1"/>
    <col min="12291" max="12291" width="16.42578125" style="83" bestFit="1" customWidth="1"/>
    <col min="12292" max="12292" width="16" style="83" bestFit="1" customWidth="1"/>
    <col min="12293" max="12545" width="9.140625" style="83"/>
    <col min="12546" max="12546" width="11" style="83" customWidth="1"/>
    <col min="12547" max="12547" width="16.42578125" style="83" bestFit="1" customWidth="1"/>
    <col min="12548" max="12548" width="16" style="83" bestFit="1" customWidth="1"/>
    <col min="12549" max="12801" width="9.140625" style="83"/>
    <col min="12802" max="12802" width="11" style="83" customWidth="1"/>
    <col min="12803" max="12803" width="16.42578125" style="83" bestFit="1" customWidth="1"/>
    <col min="12804" max="12804" width="16" style="83" bestFit="1" customWidth="1"/>
    <col min="12805" max="13057" width="9.140625" style="83"/>
    <col min="13058" max="13058" width="11" style="83" customWidth="1"/>
    <col min="13059" max="13059" width="16.42578125" style="83" bestFit="1" customWidth="1"/>
    <col min="13060" max="13060" width="16" style="83" bestFit="1" customWidth="1"/>
    <col min="13061" max="13313" width="9.140625" style="83"/>
    <col min="13314" max="13314" width="11" style="83" customWidth="1"/>
    <col min="13315" max="13315" width="16.42578125" style="83" bestFit="1" customWidth="1"/>
    <col min="13316" max="13316" width="16" style="83" bestFit="1" customWidth="1"/>
    <col min="13317" max="13569" width="9.140625" style="83"/>
    <col min="13570" max="13570" width="11" style="83" customWidth="1"/>
    <col min="13571" max="13571" width="16.42578125" style="83" bestFit="1" customWidth="1"/>
    <col min="13572" max="13572" width="16" style="83" bestFit="1" customWidth="1"/>
    <col min="13573" max="13825" width="9.140625" style="83"/>
    <col min="13826" max="13826" width="11" style="83" customWidth="1"/>
    <col min="13827" max="13827" width="16.42578125" style="83" bestFit="1" customWidth="1"/>
    <col min="13828" max="13828" width="16" style="83" bestFit="1" customWidth="1"/>
    <col min="13829" max="14081" width="9.140625" style="83"/>
    <col min="14082" max="14082" width="11" style="83" customWidth="1"/>
    <col min="14083" max="14083" width="16.42578125" style="83" bestFit="1" customWidth="1"/>
    <col min="14084" max="14084" width="16" style="83" bestFit="1" customWidth="1"/>
    <col min="14085" max="14337" width="9.140625" style="83"/>
    <col min="14338" max="14338" width="11" style="83" customWidth="1"/>
    <col min="14339" max="14339" width="16.42578125" style="83" bestFit="1" customWidth="1"/>
    <col min="14340" max="14340" width="16" style="83" bestFit="1" customWidth="1"/>
    <col min="14341" max="14593" width="9.140625" style="83"/>
    <col min="14594" max="14594" width="11" style="83" customWidth="1"/>
    <col min="14595" max="14595" width="16.42578125" style="83" bestFit="1" customWidth="1"/>
    <col min="14596" max="14596" width="16" style="83" bestFit="1" customWidth="1"/>
    <col min="14597" max="14849" width="9.140625" style="83"/>
    <col min="14850" max="14850" width="11" style="83" customWidth="1"/>
    <col min="14851" max="14851" width="16.42578125" style="83" bestFit="1" customWidth="1"/>
    <col min="14852" max="14852" width="16" style="83" bestFit="1" customWidth="1"/>
    <col min="14853" max="15105" width="9.140625" style="83"/>
    <col min="15106" max="15106" width="11" style="83" customWidth="1"/>
    <col min="15107" max="15107" width="16.42578125" style="83" bestFit="1" customWidth="1"/>
    <col min="15108" max="15108" width="16" style="83" bestFit="1" customWidth="1"/>
    <col min="15109" max="15361" width="9.140625" style="83"/>
    <col min="15362" max="15362" width="11" style="83" customWidth="1"/>
    <col min="15363" max="15363" width="16.42578125" style="83" bestFit="1" customWidth="1"/>
    <col min="15364" max="15364" width="16" style="83" bestFit="1" customWidth="1"/>
    <col min="15365" max="15617" width="9.140625" style="83"/>
    <col min="15618" max="15618" width="11" style="83" customWidth="1"/>
    <col min="15619" max="15619" width="16.42578125" style="83" bestFit="1" customWidth="1"/>
    <col min="15620" max="15620" width="16" style="83" bestFit="1" customWidth="1"/>
    <col min="15621" max="15873" width="9.140625" style="83"/>
    <col min="15874" max="15874" width="11" style="83" customWidth="1"/>
    <col min="15875" max="15875" width="16.42578125" style="83" bestFit="1" customWidth="1"/>
    <col min="15876" max="15876" width="16" style="83" bestFit="1" customWidth="1"/>
    <col min="15877" max="16129" width="9.140625" style="83"/>
    <col min="16130" max="16130" width="11" style="83" customWidth="1"/>
    <col min="16131" max="16131" width="16.42578125" style="83" bestFit="1" customWidth="1"/>
    <col min="16132" max="16132" width="16" style="83" bestFit="1" customWidth="1"/>
    <col min="16133" max="16384" width="9.140625" style="83"/>
  </cols>
  <sheetData>
    <row r="2" spans="1:26">
      <c r="A2" s="207" t="s">
        <v>0</v>
      </c>
      <c r="B2" s="190" t="s">
        <v>178</v>
      </c>
      <c r="F2" s="190" t="s">
        <v>178</v>
      </c>
    </row>
    <row r="3" spans="1:26">
      <c r="B3" s="190"/>
    </row>
    <row r="4" spans="1:26">
      <c r="A4" s="210"/>
      <c r="B4" s="923" t="s">
        <v>179</v>
      </c>
      <c r="C4" s="924" t="s">
        <v>180</v>
      </c>
      <c r="D4" s="924" t="s">
        <v>181</v>
      </c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</row>
    <row r="5" spans="1:26">
      <c r="A5" s="211"/>
      <c r="B5" s="923"/>
      <c r="C5" s="924"/>
      <c r="D5" s="924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</row>
    <row r="6" spans="1:26">
      <c r="A6" s="211"/>
      <c r="B6" s="769"/>
      <c r="C6" s="684" t="s">
        <v>182</v>
      </c>
      <c r="D6" s="685" t="s">
        <v>182</v>
      </c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</row>
    <row r="7" spans="1:26">
      <c r="B7" s="212">
        <v>40183</v>
      </c>
      <c r="C7" s="213">
        <v>0.2837247</v>
      </c>
      <c r="D7" s="213">
        <v>0.18429537410023289</v>
      </c>
      <c r="E7" s="810"/>
      <c r="F7" s="811"/>
    </row>
    <row r="8" spans="1:26">
      <c r="B8" s="212">
        <v>40184</v>
      </c>
      <c r="C8" s="213">
        <v>0.25776909999999997</v>
      </c>
      <c r="D8" s="213">
        <v>0.13134632728312962</v>
      </c>
      <c r="E8" s="810"/>
      <c r="F8" s="811"/>
    </row>
    <row r="9" spans="1:26">
      <c r="B9" s="212">
        <v>40188</v>
      </c>
      <c r="C9" s="213">
        <v>0.22886029999999999</v>
      </c>
      <c r="D9" s="213">
        <v>0.18862322684737315</v>
      </c>
      <c r="E9" s="810"/>
      <c r="F9" s="811"/>
    </row>
    <row r="10" spans="1:26">
      <c r="B10" s="212">
        <v>40189</v>
      </c>
      <c r="C10" s="213">
        <v>0.23191000000000001</v>
      </c>
      <c r="D10" s="213">
        <v>0.14152134614740922</v>
      </c>
      <c r="E10" s="810"/>
      <c r="F10" s="811"/>
    </row>
    <row r="11" spans="1:26">
      <c r="B11" s="212">
        <v>40190</v>
      </c>
      <c r="C11" s="213">
        <v>0.249081</v>
      </c>
      <c r="D11" s="213">
        <v>0.13549326512285911</v>
      </c>
      <c r="E11" s="810"/>
      <c r="F11" s="811"/>
    </row>
    <row r="12" spans="1:26">
      <c r="B12" s="212">
        <v>40191</v>
      </c>
      <c r="C12" s="213">
        <v>0.24962780000000001</v>
      </c>
      <c r="D12" s="213">
        <v>0.14486570019980047</v>
      </c>
      <c r="E12" s="810"/>
      <c r="F12" s="811"/>
    </row>
    <row r="13" spans="1:26">
      <c r="B13" s="212">
        <v>40192</v>
      </c>
      <c r="C13" s="213">
        <v>0.29927229999999999</v>
      </c>
      <c r="D13" s="213">
        <v>0.25997482100573116</v>
      </c>
      <c r="E13" s="810"/>
      <c r="F13" s="811"/>
    </row>
    <row r="14" spans="1:26">
      <c r="B14" s="212">
        <v>40193</v>
      </c>
      <c r="C14" s="213">
        <v>0.45</v>
      </c>
      <c r="D14" s="213">
        <v>0.25167595580147062</v>
      </c>
      <c r="E14" s="810"/>
      <c r="F14" s="811"/>
    </row>
    <row r="15" spans="1:26">
      <c r="B15" s="212">
        <v>40196</v>
      </c>
      <c r="C15" s="213">
        <v>0.2442607</v>
      </c>
      <c r="D15" s="213">
        <v>0.18940192586007784</v>
      </c>
      <c r="E15" s="810"/>
      <c r="F15" s="811"/>
    </row>
    <row r="16" spans="1:26">
      <c r="B16" s="212">
        <v>40197</v>
      </c>
      <c r="C16" s="213">
        <v>0.20914050000000001</v>
      </c>
      <c r="D16" s="213">
        <v>0.16201550257910094</v>
      </c>
      <c r="E16" s="810"/>
      <c r="F16" s="811"/>
    </row>
    <row r="17" spans="2:6">
      <c r="B17" s="212">
        <v>40198</v>
      </c>
      <c r="C17" s="213">
        <v>0.34492610000000001</v>
      </c>
      <c r="D17" s="213">
        <v>0.1346511447920262</v>
      </c>
      <c r="E17" s="810"/>
      <c r="F17" s="811"/>
    </row>
    <row r="18" spans="2:6">
      <c r="B18" s="212">
        <v>40199</v>
      </c>
      <c r="C18" s="213">
        <v>0.4398936</v>
      </c>
      <c r="D18" s="213">
        <v>0.14006399225643332</v>
      </c>
      <c r="E18" s="810"/>
      <c r="F18" s="811"/>
    </row>
    <row r="19" spans="2:6">
      <c r="B19" s="212">
        <v>40200</v>
      </c>
      <c r="C19" s="213">
        <v>0.24964259999999999</v>
      </c>
      <c r="D19" s="213">
        <v>0.18241282008051032</v>
      </c>
      <c r="E19" s="810"/>
      <c r="F19" s="811"/>
    </row>
    <row r="20" spans="2:6">
      <c r="B20" s="212">
        <v>40203</v>
      </c>
      <c r="C20" s="213">
        <v>0.37890020000000002</v>
      </c>
      <c r="D20" s="213">
        <v>0.16199850672301677</v>
      </c>
      <c r="E20" s="810"/>
    </row>
    <row r="21" spans="2:6">
      <c r="B21" s="212">
        <v>40204</v>
      </c>
      <c r="C21" s="213">
        <v>0.45</v>
      </c>
      <c r="D21" s="213">
        <v>0.10804734256212015</v>
      </c>
      <c r="E21" s="810"/>
    </row>
    <row r="22" spans="2:6">
      <c r="B22" s="212">
        <v>40205</v>
      </c>
      <c r="C22" s="213">
        <v>0.31808710000000001</v>
      </c>
      <c r="D22" s="213">
        <v>0.11262615330860824</v>
      </c>
      <c r="E22" s="810"/>
      <c r="F22" s="185" t="s">
        <v>183</v>
      </c>
    </row>
    <row r="23" spans="2:6">
      <c r="B23" s="212">
        <v>40206</v>
      </c>
      <c r="C23" s="213">
        <v>0.24557699999999999</v>
      </c>
      <c r="D23" s="213">
        <v>0.28910572102107029</v>
      </c>
      <c r="E23" s="810"/>
      <c r="F23" s="196"/>
    </row>
    <row r="24" spans="2:6">
      <c r="B24" s="212">
        <v>40207</v>
      </c>
      <c r="C24" s="213">
        <v>0.20784939999999999</v>
      </c>
      <c r="D24" s="213">
        <v>0.13319064656855847</v>
      </c>
      <c r="E24" s="810"/>
      <c r="F24" s="731" t="s">
        <v>10</v>
      </c>
    </row>
    <row r="25" spans="2:6">
      <c r="B25" s="212">
        <v>40210</v>
      </c>
      <c r="C25" s="213">
        <v>0.41281289999999998</v>
      </c>
      <c r="D25" s="213">
        <v>0.15673320017817297</v>
      </c>
      <c r="E25" s="810"/>
      <c r="F25" s="811"/>
    </row>
    <row r="26" spans="2:6">
      <c r="B26" s="212">
        <v>40211</v>
      </c>
      <c r="C26" s="213">
        <v>0.35366589999999998</v>
      </c>
      <c r="D26" s="213">
        <v>0.14887849692429567</v>
      </c>
      <c r="E26" s="810"/>
      <c r="F26" s="811"/>
    </row>
    <row r="27" spans="2:6">
      <c r="B27" s="212">
        <v>40212</v>
      </c>
      <c r="C27" s="213">
        <v>0.23169500000000001</v>
      </c>
      <c r="D27" s="213">
        <v>0.15685255402020831</v>
      </c>
      <c r="E27" s="810"/>
      <c r="F27" s="811"/>
    </row>
    <row r="28" spans="2:6">
      <c r="B28" s="212">
        <v>40213</v>
      </c>
      <c r="C28" s="213">
        <v>0.27263609999999999</v>
      </c>
      <c r="D28" s="213">
        <v>0.13996785946733301</v>
      </c>
      <c r="E28" s="810"/>
      <c r="F28" s="811"/>
    </row>
    <row r="29" spans="2:6">
      <c r="B29" s="212">
        <v>40214</v>
      </c>
      <c r="C29" s="213">
        <v>0.2</v>
      </c>
      <c r="D29" s="213">
        <v>0.10923896593989443</v>
      </c>
      <c r="E29" s="810"/>
      <c r="F29" s="811"/>
    </row>
    <row r="30" spans="2:6">
      <c r="B30" s="212">
        <v>40217</v>
      </c>
      <c r="C30" s="213">
        <v>0.36629390000000001</v>
      </c>
      <c r="D30" s="213">
        <v>0.12861770669170761</v>
      </c>
      <c r="E30" s="810"/>
      <c r="F30" s="811"/>
    </row>
    <row r="31" spans="2:6">
      <c r="B31" s="212">
        <v>40218</v>
      </c>
      <c r="C31" s="213">
        <v>0.2</v>
      </c>
      <c r="D31" s="213">
        <v>0.12965848953347764</v>
      </c>
      <c r="E31" s="810"/>
      <c r="F31" s="811"/>
    </row>
    <row r="32" spans="2:6">
      <c r="B32" s="212">
        <v>40219</v>
      </c>
      <c r="C32" s="213">
        <v>0.26940160000000002</v>
      </c>
      <c r="D32" s="213">
        <v>0.11598234399348196</v>
      </c>
      <c r="E32" s="810"/>
      <c r="F32" s="811"/>
    </row>
    <row r="33" spans="2:6">
      <c r="B33" s="212">
        <v>40220</v>
      </c>
      <c r="C33" s="213">
        <v>0.44170920000000002</v>
      </c>
      <c r="D33" s="213">
        <v>0.1730974199854958</v>
      </c>
      <c r="E33" s="810"/>
      <c r="F33" s="811"/>
    </row>
    <row r="34" spans="2:6">
      <c r="B34" s="212">
        <v>40221</v>
      </c>
      <c r="C34" s="213">
        <v>0.1991445</v>
      </c>
      <c r="D34" s="213">
        <v>0.12344744489276169</v>
      </c>
      <c r="E34" s="810"/>
      <c r="F34" s="811"/>
    </row>
    <row r="35" spans="2:6">
      <c r="B35" s="212">
        <v>40224</v>
      </c>
      <c r="C35" s="213">
        <v>0.24104449999999999</v>
      </c>
      <c r="D35" s="213">
        <v>0.13428792377633716</v>
      </c>
      <c r="E35" s="810"/>
      <c r="F35" s="811"/>
    </row>
    <row r="36" spans="2:6">
      <c r="B36" s="212">
        <v>40225</v>
      </c>
      <c r="C36" s="213">
        <v>0.26343719999999998</v>
      </c>
      <c r="D36" s="213">
        <v>0.10930976248252906</v>
      </c>
      <c r="E36" s="810"/>
      <c r="F36" s="811"/>
    </row>
    <row r="37" spans="2:6">
      <c r="B37" s="212">
        <v>40226</v>
      </c>
      <c r="C37" s="213">
        <v>0.29775790000000002</v>
      </c>
      <c r="D37" s="213">
        <v>0.10928597810366328</v>
      </c>
      <c r="E37" s="810"/>
      <c r="F37" s="811"/>
    </row>
    <row r="38" spans="2:6">
      <c r="B38" s="212">
        <v>40227</v>
      </c>
      <c r="C38" s="213">
        <v>0.23158229999999999</v>
      </c>
      <c r="D38" s="213">
        <v>0.17258390382341257</v>
      </c>
      <c r="E38" s="810"/>
      <c r="F38" s="811"/>
    </row>
    <row r="39" spans="2:6">
      <c r="B39" s="212">
        <v>40228</v>
      </c>
      <c r="C39" s="213">
        <v>0.24576049999999999</v>
      </c>
      <c r="D39" s="213">
        <v>0.11967935440888176</v>
      </c>
      <c r="E39" s="810"/>
      <c r="F39" s="811"/>
    </row>
    <row r="40" spans="2:6">
      <c r="B40" s="212">
        <v>40231</v>
      </c>
      <c r="C40" s="213">
        <v>0.22247159999999999</v>
      </c>
      <c r="D40" s="213">
        <v>9.7528058376136179E-2</v>
      </c>
      <c r="E40" s="810"/>
      <c r="F40" s="811"/>
    </row>
    <row r="41" spans="2:6">
      <c r="B41" s="212">
        <v>40232</v>
      </c>
      <c r="C41" s="213">
        <v>0.22320190000000001</v>
      </c>
      <c r="D41" s="213">
        <v>7.2500563850127986E-2</v>
      </c>
      <c r="E41" s="810"/>
      <c r="F41" s="811"/>
    </row>
    <row r="42" spans="2:6">
      <c r="B42" s="212">
        <v>40233</v>
      </c>
      <c r="C42" s="213">
        <v>0.258357</v>
      </c>
      <c r="D42" s="213">
        <v>3.5824334456742657E-2</v>
      </c>
      <c r="E42" s="810"/>
      <c r="F42" s="811"/>
    </row>
    <row r="43" spans="2:6">
      <c r="B43" s="212">
        <v>40234</v>
      </c>
      <c r="C43" s="213">
        <v>0.209647</v>
      </c>
      <c r="D43" s="213">
        <v>0.11723741108121725</v>
      </c>
      <c r="E43" s="810"/>
      <c r="F43" s="811"/>
    </row>
    <row r="44" spans="2:6">
      <c r="B44" s="212">
        <v>40235</v>
      </c>
      <c r="C44" s="213">
        <v>0.20078599999999999</v>
      </c>
      <c r="D44" s="213">
        <v>4.906768041615707E-2</v>
      </c>
      <c r="E44" s="810"/>
      <c r="F44" s="811"/>
    </row>
    <row r="45" spans="2:6">
      <c r="B45" s="212">
        <v>40238</v>
      </c>
      <c r="C45" s="213">
        <v>0.20972399999999999</v>
      </c>
      <c r="D45" s="213">
        <v>0.12717772056866025</v>
      </c>
      <c r="E45" s="810"/>
      <c r="F45" s="811"/>
    </row>
    <row r="46" spans="2:6">
      <c r="B46" s="212">
        <v>40239</v>
      </c>
      <c r="C46" s="213">
        <v>0.22847700000000001</v>
      </c>
      <c r="D46" s="213">
        <v>0.13817732663724761</v>
      </c>
      <c r="E46" s="810"/>
      <c r="F46" s="811"/>
    </row>
    <row r="47" spans="2:6">
      <c r="B47" s="212">
        <v>40240</v>
      </c>
      <c r="C47" s="213">
        <v>0.242178</v>
      </c>
      <c r="D47" s="213">
        <v>0.10224718819784023</v>
      </c>
      <c r="E47" s="810"/>
      <c r="F47" s="811"/>
    </row>
    <row r="48" spans="2:6">
      <c r="B48" s="212">
        <v>40241</v>
      </c>
      <c r="C48" s="213">
        <v>0.25541799999999998</v>
      </c>
      <c r="D48" s="213">
        <v>0.11095092777181137</v>
      </c>
      <c r="E48" s="810"/>
      <c r="F48" s="811"/>
    </row>
    <row r="49" spans="2:6">
      <c r="B49" s="212">
        <v>40242</v>
      </c>
      <c r="C49" s="213">
        <v>0.2</v>
      </c>
      <c r="D49" s="213">
        <v>0.12304681212105763</v>
      </c>
      <c r="E49" s="810"/>
      <c r="F49" s="811"/>
    </row>
    <row r="50" spans="2:6">
      <c r="B50" s="212">
        <v>40246</v>
      </c>
      <c r="C50" s="213">
        <v>0.31541400000000003</v>
      </c>
      <c r="D50" s="213">
        <v>0.11244250631999209</v>
      </c>
      <c r="E50" s="810"/>
      <c r="F50" s="811"/>
    </row>
    <row r="51" spans="2:6">
      <c r="B51" s="212">
        <v>40247</v>
      </c>
      <c r="C51" s="213">
        <v>0.5</v>
      </c>
      <c r="D51" s="213">
        <v>0.11528465033482822</v>
      </c>
      <c r="E51" s="810"/>
      <c r="F51" s="811"/>
    </row>
    <row r="52" spans="2:6">
      <c r="B52" s="212">
        <v>40248</v>
      </c>
      <c r="C52" s="213">
        <v>0.243066</v>
      </c>
      <c r="D52" s="213">
        <v>0.11534997285727715</v>
      </c>
      <c r="E52" s="810"/>
      <c r="F52" s="811"/>
    </row>
    <row r="53" spans="2:6">
      <c r="B53" s="212">
        <v>40249</v>
      </c>
      <c r="C53" s="213">
        <v>0.200097</v>
      </c>
      <c r="D53" s="213">
        <v>0.10339229369991353</v>
      </c>
      <c r="E53" s="810"/>
      <c r="F53" s="811"/>
    </row>
    <row r="54" spans="2:6">
      <c r="B54" s="212">
        <v>40252</v>
      </c>
      <c r="C54" s="213">
        <v>0.20913100000000001</v>
      </c>
      <c r="D54" s="213">
        <v>0.12740144188398894</v>
      </c>
      <c r="E54" s="810"/>
      <c r="F54" s="811"/>
    </row>
    <row r="55" spans="2:6">
      <c r="B55" s="212">
        <v>40253</v>
      </c>
      <c r="C55" s="213">
        <v>0.28021699999999999</v>
      </c>
      <c r="D55" s="213">
        <v>0.13628302596938643</v>
      </c>
      <c r="E55" s="810"/>
      <c r="F55" s="811"/>
    </row>
    <row r="56" spans="2:6">
      <c r="B56" s="212">
        <v>40254</v>
      </c>
      <c r="C56" s="213">
        <v>0.2</v>
      </c>
      <c r="D56" s="213">
        <v>0.1370908593668923</v>
      </c>
      <c r="E56" s="810"/>
      <c r="F56" s="811"/>
    </row>
    <row r="57" spans="2:6">
      <c r="B57" s="212">
        <v>40255</v>
      </c>
      <c r="C57" s="213">
        <v>0.22368399999999999</v>
      </c>
      <c r="D57" s="213">
        <v>0.10596175756374582</v>
      </c>
      <c r="E57" s="810"/>
      <c r="F57" s="811"/>
    </row>
    <row r="58" spans="2:6">
      <c r="B58" s="212">
        <v>40256</v>
      </c>
      <c r="C58" s="213">
        <v>0.24668499999999999</v>
      </c>
      <c r="D58" s="213">
        <v>0.14109562203117518</v>
      </c>
      <c r="E58" s="810"/>
      <c r="F58" s="811"/>
    </row>
    <row r="59" spans="2:6">
      <c r="B59" s="212">
        <v>40262</v>
      </c>
      <c r="C59" s="213">
        <v>0.26208300000000001</v>
      </c>
      <c r="D59" s="213">
        <v>0.11405034412113545</v>
      </c>
      <c r="E59" s="810"/>
      <c r="F59" s="811"/>
    </row>
    <row r="60" spans="2:6">
      <c r="B60" s="212">
        <v>40263</v>
      </c>
      <c r="C60" s="213">
        <v>0.35591400000000001</v>
      </c>
      <c r="D60" s="213">
        <v>4.8608469618254449E-2</v>
      </c>
      <c r="E60" s="810"/>
      <c r="F60" s="811"/>
    </row>
    <row r="61" spans="2:6">
      <c r="B61" s="212">
        <v>40266</v>
      </c>
      <c r="C61" s="213">
        <v>0.25105699999999997</v>
      </c>
      <c r="D61" s="213">
        <v>6.4797650655763539E-2</v>
      </c>
      <c r="E61" s="810"/>
      <c r="F61" s="811"/>
    </row>
    <row r="62" spans="2:6">
      <c r="B62" s="212">
        <v>40267</v>
      </c>
      <c r="C62" s="213">
        <v>0.22701399999999999</v>
      </c>
      <c r="D62" s="213">
        <v>6.9842452744145564E-2</v>
      </c>
      <c r="E62" s="810"/>
      <c r="F62" s="811"/>
    </row>
    <row r="63" spans="2:6">
      <c r="B63" s="212">
        <v>40268</v>
      </c>
      <c r="C63" s="213">
        <v>0.25093199999999999</v>
      </c>
      <c r="D63" s="213">
        <v>8.3108766090069439E-2</v>
      </c>
      <c r="E63" s="810"/>
      <c r="F63" s="811"/>
    </row>
    <row r="64" spans="2:6">
      <c r="B64" s="212">
        <v>40269</v>
      </c>
      <c r="C64" s="213">
        <v>0.315361</v>
      </c>
      <c r="D64" s="213">
        <v>7.6095995200390912E-2</v>
      </c>
      <c r="E64" s="810"/>
      <c r="F64" s="811"/>
    </row>
    <row r="65" spans="2:6">
      <c r="B65" s="212">
        <v>40270</v>
      </c>
      <c r="C65" s="213">
        <v>0.236288</v>
      </c>
      <c r="D65" s="213">
        <v>0.13478879597471694</v>
      </c>
      <c r="E65" s="810"/>
      <c r="F65" s="811"/>
    </row>
    <row r="66" spans="2:6">
      <c r="B66" s="212">
        <v>40273</v>
      </c>
      <c r="C66" s="213">
        <v>0.22367799999999999</v>
      </c>
      <c r="D66" s="213">
        <v>0.15883054725706169</v>
      </c>
      <c r="E66" s="810"/>
      <c r="F66" s="811"/>
    </row>
    <row r="67" spans="2:6">
      <c r="B67" s="212">
        <v>40274</v>
      </c>
      <c r="C67" s="213">
        <v>0.27191399999999999</v>
      </c>
      <c r="D67" s="213">
        <v>0.29428542082872544</v>
      </c>
      <c r="E67" s="810"/>
      <c r="F67" s="811"/>
    </row>
    <row r="68" spans="2:6">
      <c r="B68" s="212">
        <v>40275</v>
      </c>
      <c r="C68" s="213">
        <v>0.27511400000000003</v>
      </c>
      <c r="D68" s="213">
        <v>0.27159473763481884</v>
      </c>
      <c r="E68" s="810"/>
      <c r="F68" s="811"/>
    </row>
    <row r="69" spans="2:6">
      <c r="B69" s="212">
        <v>40276</v>
      </c>
      <c r="C69" s="213">
        <v>0.27984399999999998</v>
      </c>
      <c r="D69" s="213">
        <v>0.19049876214101322</v>
      </c>
      <c r="E69" s="810"/>
      <c r="F69" s="811"/>
    </row>
    <row r="70" spans="2:6">
      <c r="B70" s="212">
        <v>40277</v>
      </c>
      <c r="C70" s="213">
        <v>0.24982299999999999</v>
      </c>
      <c r="D70" s="213">
        <v>0.17995446216223934</v>
      </c>
      <c r="E70" s="810"/>
      <c r="F70" s="811"/>
    </row>
    <row r="71" spans="2:6">
      <c r="B71" s="212">
        <v>40280</v>
      </c>
      <c r="C71" s="213">
        <v>0.21667800000000001</v>
      </c>
      <c r="D71" s="213">
        <v>0.19602139559307427</v>
      </c>
      <c r="E71" s="810"/>
      <c r="F71" s="811"/>
    </row>
    <row r="72" spans="2:6">
      <c r="B72" s="212">
        <v>40281</v>
      </c>
      <c r="C72" s="213">
        <v>0.549485</v>
      </c>
      <c r="D72" s="213">
        <v>0.19615269983982964</v>
      </c>
      <c r="E72" s="810"/>
      <c r="F72" s="811"/>
    </row>
    <row r="73" spans="2:6">
      <c r="B73" s="212">
        <v>40282</v>
      </c>
      <c r="C73" s="213">
        <v>0.30009200000000003</v>
      </c>
      <c r="D73" s="213">
        <v>0.26539270101298357</v>
      </c>
      <c r="E73" s="810"/>
      <c r="F73" s="811"/>
    </row>
    <row r="74" spans="2:6">
      <c r="B74" s="212">
        <v>40283</v>
      </c>
      <c r="C74" s="213">
        <v>0.26811400000000002</v>
      </c>
      <c r="D74" s="213">
        <v>0.14845597521193676</v>
      </c>
      <c r="E74" s="810"/>
      <c r="F74" s="811"/>
    </row>
    <row r="75" spans="2:6">
      <c r="B75" s="212">
        <v>40284</v>
      </c>
      <c r="C75" s="213">
        <v>0.22892199999999999</v>
      </c>
      <c r="D75" s="213">
        <v>0.13355078756883851</v>
      </c>
      <c r="E75" s="810"/>
      <c r="F75" s="811"/>
    </row>
    <row r="76" spans="2:6">
      <c r="B76" s="212">
        <v>40287</v>
      </c>
      <c r="C76" s="213">
        <v>0.24836</v>
      </c>
      <c r="D76" s="213">
        <v>0.11913141353185187</v>
      </c>
      <c r="E76" s="810"/>
      <c r="F76" s="811"/>
    </row>
    <row r="77" spans="2:6">
      <c r="B77" s="212">
        <v>40288</v>
      </c>
      <c r="C77" s="213">
        <v>0.239624</v>
      </c>
      <c r="D77" s="213">
        <v>0.1237023674329429</v>
      </c>
      <c r="E77" s="810"/>
      <c r="F77" s="811"/>
    </row>
    <row r="78" spans="2:6">
      <c r="B78" s="212">
        <v>40289</v>
      </c>
      <c r="C78" s="213">
        <v>0.26157200000000003</v>
      </c>
      <c r="D78" s="213">
        <v>0.13941360232298625</v>
      </c>
      <c r="E78" s="810"/>
      <c r="F78" s="811"/>
    </row>
    <row r="79" spans="2:6">
      <c r="B79" s="212">
        <v>40290</v>
      </c>
      <c r="C79" s="213">
        <v>0.296462</v>
      </c>
      <c r="D79" s="213">
        <v>0.12290235886241001</v>
      </c>
      <c r="E79" s="810"/>
      <c r="F79" s="811"/>
    </row>
    <row r="80" spans="2:6">
      <c r="B80" s="212">
        <v>40291</v>
      </c>
      <c r="C80" s="213">
        <v>0.27127699999999999</v>
      </c>
      <c r="D80" s="213">
        <v>0.14315336198635878</v>
      </c>
      <c r="E80" s="810"/>
      <c r="F80" s="811"/>
    </row>
    <row r="81" spans="2:6">
      <c r="B81" s="212">
        <v>40294</v>
      </c>
      <c r="C81" s="213">
        <v>0.212558</v>
      </c>
      <c r="D81" s="213">
        <v>0.15351639257935945</v>
      </c>
      <c r="E81" s="810"/>
      <c r="F81" s="811"/>
    </row>
    <row r="82" spans="2:6">
      <c r="B82" s="212">
        <v>40295</v>
      </c>
      <c r="C82" s="213">
        <v>0.25</v>
      </c>
      <c r="D82" s="213">
        <v>0.12552120001444064</v>
      </c>
      <c r="E82" s="810"/>
      <c r="F82" s="811"/>
    </row>
    <row r="83" spans="2:6">
      <c r="B83" s="212">
        <v>40296</v>
      </c>
      <c r="C83" s="213">
        <v>0.378029</v>
      </c>
      <c r="D83" s="213">
        <v>0.22694693227590734</v>
      </c>
      <c r="E83" s="810"/>
      <c r="F83" s="811"/>
    </row>
    <row r="84" spans="2:6">
      <c r="B84" s="212">
        <v>40297</v>
      </c>
      <c r="C84" s="213">
        <v>0.24990499999999999</v>
      </c>
      <c r="D84" s="213">
        <v>0.16488049215353492</v>
      </c>
      <c r="E84" s="810"/>
      <c r="F84" s="811"/>
    </row>
    <row r="85" spans="2:6">
      <c r="B85" s="212">
        <v>40298</v>
      </c>
      <c r="C85" s="213">
        <v>0.27635399999999999</v>
      </c>
      <c r="D85" s="213">
        <v>0.14566975144207708</v>
      </c>
      <c r="E85" s="810"/>
      <c r="F85" s="811"/>
    </row>
    <row r="86" spans="2:6">
      <c r="B86" s="212">
        <v>40302</v>
      </c>
      <c r="C86" s="213">
        <v>0.22259300000000001</v>
      </c>
      <c r="D86" s="213">
        <v>0.15527899494255931</v>
      </c>
      <c r="E86" s="810"/>
      <c r="F86" s="811"/>
    </row>
    <row r="87" spans="2:6">
      <c r="B87" s="212">
        <v>40303</v>
      </c>
      <c r="C87" s="213">
        <v>0.241948</v>
      </c>
      <c r="D87" s="213">
        <v>0.17381316661306892</v>
      </c>
      <c r="E87" s="810"/>
      <c r="F87" s="811"/>
    </row>
    <row r="88" spans="2:6">
      <c r="B88" s="212">
        <v>40304</v>
      </c>
      <c r="C88" s="213">
        <v>0.26790599999999998</v>
      </c>
      <c r="D88" s="213">
        <v>0.27481975569448908</v>
      </c>
      <c r="E88" s="810"/>
      <c r="F88" s="811"/>
    </row>
    <row r="89" spans="2:6">
      <c r="B89" s="212">
        <v>40305</v>
      </c>
      <c r="C89" s="213">
        <v>0.36611300000000002</v>
      </c>
      <c r="D89" s="213">
        <v>0.3700906494674745</v>
      </c>
      <c r="E89" s="810"/>
      <c r="F89" s="811"/>
    </row>
    <row r="90" spans="2:6">
      <c r="B90" s="212">
        <v>40309</v>
      </c>
      <c r="C90" s="213">
        <v>0.24778600000000001</v>
      </c>
      <c r="D90" s="213">
        <v>0.2147090760089613</v>
      </c>
      <c r="E90" s="810"/>
      <c r="F90" s="811"/>
    </row>
    <row r="91" spans="2:6">
      <c r="B91" s="212">
        <v>40310</v>
      </c>
      <c r="C91" s="213">
        <v>0.304786</v>
      </c>
      <c r="D91" s="213">
        <v>0.18623393693589146</v>
      </c>
      <c r="E91" s="810"/>
      <c r="F91" s="811"/>
    </row>
    <row r="92" spans="2:6">
      <c r="B92" s="212">
        <v>40311</v>
      </c>
      <c r="C92" s="213">
        <v>0.330544</v>
      </c>
      <c r="D92" s="213">
        <v>0.20377690381610222</v>
      </c>
      <c r="E92" s="810"/>
      <c r="F92" s="811"/>
    </row>
    <row r="93" spans="2:6">
      <c r="B93" s="212">
        <v>40312</v>
      </c>
      <c r="C93" s="213">
        <v>0.24484800000000001</v>
      </c>
      <c r="D93" s="213">
        <v>0.27959866841028547</v>
      </c>
      <c r="E93" s="810"/>
      <c r="F93" s="811"/>
    </row>
    <row r="94" spans="2:6">
      <c r="B94" s="212">
        <v>40315</v>
      </c>
      <c r="C94" s="213">
        <v>0.34619899999999998</v>
      </c>
      <c r="D94" s="213">
        <v>0.21132810432920027</v>
      </c>
      <c r="E94" s="810"/>
      <c r="F94" s="811"/>
    </row>
    <row r="95" spans="2:6">
      <c r="B95" s="212">
        <v>40316</v>
      </c>
      <c r="C95" s="213">
        <v>0.25214799999999998</v>
      </c>
      <c r="D95" s="213">
        <v>0.24115102972376182</v>
      </c>
      <c r="E95" s="810"/>
      <c r="F95" s="811"/>
    </row>
    <row r="96" spans="2:6">
      <c r="B96" s="212">
        <v>40317</v>
      </c>
      <c r="C96" s="213">
        <v>0.5</v>
      </c>
      <c r="D96" s="213">
        <v>0.21981519806268113</v>
      </c>
      <c r="E96" s="810"/>
      <c r="F96" s="811"/>
    </row>
    <row r="97" spans="2:6">
      <c r="B97" s="212">
        <v>40318</v>
      </c>
      <c r="C97" s="213">
        <v>0.31518400000000002</v>
      </c>
      <c r="D97" s="213">
        <v>0.33589511621192292</v>
      </c>
      <c r="E97" s="810"/>
      <c r="F97" s="811"/>
    </row>
    <row r="98" spans="2:6">
      <c r="B98" s="212">
        <v>40319</v>
      </c>
      <c r="C98" s="213">
        <v>0.48341099999999998</v>
      </c>
      <c r="D98" s="213">
        <v>0.55316340448320001</v>
      </c>
      <c r="E98" s="810"/>
      <c r="F98" s="811"/>
    </row>
    <row r="99" spans="2:6">
      <c r="B99" s="212">
        <v>40322</v>
      </c>
      <c r="C99" s="213">
        <v>0.75873599999999997</v>
      </c>
      <c r="D99" s="213">
        <v>0.86033483534983002</v>
      </c>
      <c r="E99" s="810"/>
      <c r="F99" s="811"/>
    </row>
    <row r="100" spans="2:6">
      <c r="B100" s="212">
        <v>40323</v>
      </c>
      <c r="C100" s="213">
        <v>0.460559</v>
      </c>
      <c r="D100" s="213">
        <v>0.93144412417391875</v>
      </c>
      <c r="E100" s="810"/>
      <c r="F100" s="811"/>
    </row>
    <row r="101" spans="2:6">
      <c r="B101" s="212">
        <v>40324</v>
      </c>
      <c r="C101" s="213">
        <v>0.51549299999999998</v>
      </c>
      <c r="D101" s="213">
        <v>0.30361985291561661</v>
      </c>
      <c r="E101" s="810"/>
      <c r="F101" s="811"/>
    </row>
    <row r="102" spans="2:6">
      <c r="B102" s="212">
        <v>40325</v>
      </c>
      <c r="C102" s="213">
        <v>0.4</v>
      </c>
      <c r="D102" s="213">
        <v>0.3536434254809489</v>
      </c>
      <c r="E102" s="810"/>
      <c r="F102" s="811"/>
    </row>
    <row r="103" spans="2:6">
      <c r="B103" s="212">
        <v>40326</v>
      </c>
      <c r="C103" s="213">
        <v>0.323876</v>
      </c>
      <c r="D103" s="213">
        <v>0.35173774023537568</v>
      </c>
      <c r="E103" s="810"/>
      <c r="F103" s="811"/>
    </row>
    <row r="104" spans="2:6">
      <c r="B104" s="212">
        <v>40329</v>
      </c>
      <c r="C104" s="213">
        <v>0.24837600000000001</v>
      </c>
      <c r="D104" s="213">
        <v>0.30990402138186779</v>
      </c>
      <c r="E104" s="810"/>
      <c r="F104" s="811"/>
    </row>
    <row r="105" spans="2:6">
      <c r="B105" s="212">
        <v>40330</v>
      </c>
      <c r="C105" s="213">
        <v>0.31048599999999998</v>
      </c>
      <c r="D105" s="213">
        <v>0.16807488450691163</v>
      </c>
      <c r="E105" s="810"/>
      <c r="F105" s="811"/>
    </row>
    <row r="106" spans="2:6">
      <c r="B106" s="212">
        <v>40331</v>
      </c>
      <c r="C106" s="213">
        <v>0.31437500000000002</v>
      </c>
      <c r="D106" s="213">
        <v>0.21143347168431442</v>
      </c>
      <c r="E106" s="810"/>
      <c r="F106" s="811"/>
    </row>
    <row r="107" spans="2:6">
      <c r="B107" s="212">
        <v>40332</v>
      </c>
      <c r="C107" s="213">
        <v>0.32413799999999998</v>
      </c>
      <c r="D107" s="213">
        <v>0.33746601467875148</v>
      </c>
      <c r="E107" s="810"/>
      <c r="F107" s="811"/>
    </row>
    <row r="108" spans="2:6">
      <c r="B108" s="212">
        <v>40333</v>
      </c>
      <c r="C108" s="213">
        <v>0.39440399999999998</v>
      </c>
      <c r="D108" s="213">
        <v>0.16615569647424577</v>
      </c>
      <c r="E108" s="810"/>
      <c r="F108" s="811"/>
    </row>
    <row r="109" spans="2:6" s="207" customFormat="1">
      <c r="B109" s="212">
        <v>40337</v>
      </c>
      <c r="C109" s="214">
        <v>0.29937599999999998</v>
      </c>
      <c r="D109" s="213">
        <v>0.16928967362099961</v>
      </c>
      <c r="E109" s="810"/>
      <c r="F109" s="811"/>
    </row>
    <row r="110" spans="2:6" s="207" customFormat="1">
      <c r="B110" s="212">
        <v>40338</v>
      </c>
      <c r="C110" s="214">
        <v>0.33881499999999998</v>
      </c>
      <c r="D110" s="213">
        <v>0.19784791204952099</v>
      </c>
      <c r="E110" s="810"/>
      <c r="F110" s="811"/>
    </row>
    <row r="111" spans="2:6" s="207" customFormat="1">
      <c r="B111" s="212">
        <v>40339</v>
      </c>
      <c r="C111" s="214">
        <v>0.36383199999999999</v>
      </c>
      <c r="D111" s="213">
        <v>0.19700093406914668</v>
      </c>
      <c r="E111" s="810"/>
      <c r="F111" s="811"/>
    </row>
    <row r="112" spans="2:6" s="207" customFormat="1">
      <c r="B112" s="212">
        <v>40340</v>
      </c>
      <c r="C112" s="214">
        <v>0.277949</v>
      </c>
      <c r="D112" s="213">
        <v>0.13952114088979203</v>
      </c>
      <c r="E112" s="810"/>
      <c r="F112" s="811"/>
    </row>
    <row r="113" spans="2:6" s="207" customFormat="1">
      <c r="B113" s="212">
        <v>40343</v>
      </c>
      <c r="C113" s="214">
        <v>0.295205</v>
      </c>
      <c r="D113" s="213">
        <v>0.20738647104732974</v>
      </c>
      <c r="E113" s="810"/>
      <c r="F113" s="811"/>
    </row>
    <row r="114" spans="2:6" s="207" customFormat="1">
      <c r="B114" s="212">
        <v>40344</v>
      </c>
      <c r="C114" s="214">
        <v>0.35</v>
      </c>
      <c r="D114" s="213">
        <v>0.24307714341915454</v>
      </c>
      <c r="E114" s="810"/>
      <c r="F114" s="811"/>
    </row>
    <row r="115" spans="2:6" s="207" customFormat="1">
      <c r="B115" s="212">
        <v>40345</v>
      </c>
      <c r="C115" s="214">
        <v>0.33254299999999998</v>
      </c>
      <c r="D115" s="213">
        <v>0.25092986777511406</v>
      </c>
      <c r="E115" s="810"/>
      <c r="F115" s="811"/>
    </row>
    <row r="116" spans="2:6" s="207" customFormat="1">
      <c r="B116" s="212">
        <v>40346</v>
      </c>
      <c r="C116" s="214">
        <v>0.34882600000000002</v>
      </c>
      <c r="D116" s="213">
        <v>0.24674904549226917</v>
      </c>
      <c r="E116" s="810"/>
      <c r="F116" s="811"/>
    </row>
    <row r="117" spans="2:6" s="207" customFormat="1">
      <c r="B117" s="212">
        <v>40347</v>
      </c>
      <c r="C117" s="214">
        <v>0.35148099999999999</v>
      </c>
      <c r="D117" s="213">
        <v>0.35856705142266881</v>
      </c>
      <c r="E117" s="810"/>
      <c r="F117" s="811"/>
    </row>
    <row r="118" spans="2:6" s="207" customFormat="1">
      <c r="B118" s="212">
        <v>40350</v>
      </c>
      <c r="C118" s="214">
        <v>0.29133500000000001</v>
      </c>
      <c r="D118" s="213">
        <v>0.20176690568237948</v>
      </c>
      <c r="E118" s="810"/>
      <c r="F118" s="811"/>
    </row>
    <row r="119" spans="2:6" s="207" customFormat="1">
      <c r="B119" s="212">
        <v>40351</v>
      </c>
      <c r="C119" s="214">
        <v>0.33296599999999998</v>
      </c>
      <c r="D119" s="213">
        <v>0.22437166538034758</v>
      </c>
      <c r="E119" s="810"/>
      <c r="F119" s="811"/>
    </row>
    <row r="120" spans="2:6" s="207" customFormat="1">
      <c r="B120" s="212">
        <v>40352</v>
      </c>
      <c r="C120" s="214">
        <v>0.47490300000000002</v>
      </c>
      <c r="D120" s="213">
        <v>0.20998416896471606</v>
      </c>
      <c r="E120" s="810"/>
      <c r="F120" s="811"/>
    </row>
    <row r="121" spans="2:6" s="207" customFormat="1">
      <c r="B121" s="212">
        <v>40353</v>
      </c>
      <c r="C121" s="214">
        <v>0.3</v>
      </c>
      <c r="D121" s="213">
        <v>0.34768515211731627</v>
      </c>
      <c r="E121" s="810"/>
      <c r="F121" s="811"/>
    </row>
    <row r="122" spans="2:6" s="207" customFormat="1">
      <c r="B122" s="212">
        <v>40354</v>
      </c>
      <c r="C122" s="214">
        <v>0.25</v>
      </c>
      <c r="D122" s="213">
        <v>0.31205343243904882</v>
      </c>
      <c r="E122" s="810"/>
      <c r="F122" s="811"/>
    </row>
    <row r="123" spans="2:6" s="207" customFormat="1">
      <c r="B123" s="212">
        <v>40357</v>
      </c>
      <c r="C123" s="214">
        <v>0.25</v>
      </c>
      <c r="D123" s="213">
        <v>0.24982590839152641</v>
      </c>
      <c r="E123" s="810"/>
      <c r="F123" s="811"/>
    </row>
    <row r="124" spans="2:6" s="207" customFormat="1">
      <c r="B124" s="212">
        <v>40358</v>
      </c>
      <c r="C124" s="214">
        <v>0.59086099999999997</v>
      </c>
      <c r="D124" s="213">
        <v>0.18965080593475542</v>
      </c>
      <c r="E124" s="810"/>
      <c r="F124" s="811"/>
    </row>
    <row r="125" spans="2:6" s="207" customFormat="1">
      <c r="B125" s="212">
        <v>40359</v>
      </c>
      <c r="C125" s="214">
        <v>0.30530000000000002</v>
      </c>
      <c r="D125" s="213">
        <v>0.43346306447550798</v>
      </c>
      <c r="E125" s="810"/>
      <c r="F125" s="811"/>
    </row>
    <row r="126" spans="2:6" s="207" customFormat="1">
      <c r="B126" s="212">
        <v>40360</v>
      </c>
      <c r="C126" s="214">
        <v>0.26399899999999998</v>
      </c>
      <c r="D126" s="213">
        <v>0.30150049737882317</v>
      </c>
      <c r="E126" s="810"/>
      <c r="F126" s="811"/>
    </row>
    <row r="127" spans="2:6" s="207" customFormat="1">
      <c r="B127" s="212">
        <v>40361</v>
      </c>
      <c r="C127" s="214">
        <v>0.30667800000000001</v>
      </c>
      <c r="D127" s="213">
        <v>0.20023718020439332</v>
      </c>
      <c r="E127" s="810"/>
      <c r="F127" s="811"/>
    </row>
    <row r="128" spans="2:6" s="207" customFormat="1">
      <c r="B128" s="212">
        <v>40366</v>
      </c>
      <c r="C128" s="214">
        <v>0.33257599999999998</v>
      </c>
      <c r="D128" s="213">
        <v>0.19187432555834588</v>
      </c>
      <c r="E128" s="810"/>
    </row>
    <row r="129" spans="2:5" s="207" customFormat="1">
      <c r="B129" s="212">
        <v>40367</v>
      </c>
      <c r="C129" s="214">
        <v>0.280665</v>
      </c>
      <c r="D129" s="213">
        <v>0.20639425725027102</v>
      </c>
      <c r="E129" s="810"/>
    </row>
    <row r="130" spans="2:5" s="207" customFormat="1">
      <c r="B130" s="212">
        <v>40368</v>
      </c>
      <c r="C130" s="214">
        <v>0.25</v>
      </c>
      <c r="D130" s="213">
        <v>0.26120661681224738</v>
      </c>
      <c r="E130" s="810"/>
    </row>
    <row r="131" spans="2:5" s="207" customFormat="1">
      <c r="B131" s="212">
        <v>40371</v>
      </c>
      <c r="C131" s="214">
        <v>0.318575</v>
      </c>
      <c r="D131" s="213">
        <v>0.20705366552381438</v>
      </c>
      <c r="E131" s="810"/>
    </row>
    <row r="132" spans="2:5" s="207" customFormat="1">
      <c r="B132" s="212">
        <v>40372</v>
      </c>
      <c r="C132" s="214">
        <v>0.32735399999999998</v>
      </c>
      <c r="D132" s="213">
        <v>0.21257655646664397</v>
      </c>
      <c r="E132" s="810"/>
    </row>
    <row r="133" spans="2:5" s="207" customFormat="1">
      <c r="B133" s="212">
        <v>40373</v>
      </c>
      <c r="C133" s="214">
        <v>0.34814699999999998</v>
      </c>
      <c r="D133" s="213">
        <v>0.19682779033446149</v>
      </c>
      <c r="E133" s="810"/>
    </row>
    <row r="134" spans="2:5" s="207" customFormat="1">
      <c r="B134" s="212">
        <v>40374</v>
      </c>
      <c r="C134" s="214">
        <v>0.299952</v>
      </c>
      <c r="D134" s="213">
        <v>0.17750149656721012</v>
      </c>
      <c r="E134" s="810"/>
    </row>
    <row r="135" spans="2:5" s="207" customFormat="1">
      <c r="B135" s="212">
        <v>40375</v>
      </c>
      <c r="C135" s="214">
        <v>0.27</v>
      </c>
      <c r="D135" s="213">
        <v>0.11046004437839774</v>
      </c>
      <c r="E135" s="810"/>
    </row>
    <row r="136" spans="2:5" s="207" customFormat="1">
      <c r="B136" s="212">
        <v>40378</v>
      </c>
      <c r="C136" s="214">
        <v>0.33076899999999998</v>
      </c>
      <c r="D136" s="213">
        <v>0.19428541371355629</v>
      </c>
      <c r="E136" s="810"/>
    </row>
    <row r="137" spans="2:5" s="207" customFormat="1">
      <c r="B137" s="212">
        <v>40379</v>
      </c>
      <c r="C137" s="214">
        <v>0.28537699999999999</v>
      </c>
      <c r="D137" s="213">
        <v>0.23572825371061343</v>
      </c>
      <c r="E137" s="810"/>
    </row>
    <row r="138" spans="2:5" s="207" customFormat="1">
      <c r="B138" s="212">
        <v>40380</v>
      </c>
      <c r="C138" s="214">
        <v>0.32363999999999998</v>
      </c>
      <c r="D138" s="213">
        <v>0.26371956986689865</v>
      </c>
      <c r="E138" s="810"/>
    </row>
    <row r="139" spans="2:5" s="207" customFormat="1">
      <c r="B139" s="212">
        <v>40381</v>
      </c>
      <c r="C139" s="214">
        <v>0.40487600000000001</v>
      </c>
      <c r="D139" s="213">
        <v>0.25562560843864401</v>
      </c>
      <c r="E139" s="810"/>
    </row>
    <row r="140" spans="2:5" s="207" customFormat="1">
      <c r="B140" s="212">
        <v>40382</v>
      </c>
      <c r="C140" s="214">
        <v>0.9</v>
      </c>
      <c r="D140" s="213">
        <v>0.7585128551153173</v>
      </c>
      <c r="E140" s="810"/>
    </row>
    <row r="141" spans="2:5" s="207" customFormat="1">
      <c r="B141" s="212">
        <v>40385</v>
      </c>
      <c r="C141" s="214">
        <v>0.86031800000000003</v>
      </c>
      <c r="D141" s="213">
        <v>0.27403800010706059</v>
      </c>
      <c r="E141" s="810"/>
    </row>
    <row r="142" spans="2:5" s="207" customFormat="1">
      <c r="B142" s="212">
        <v>40386</v>
      </c>
      <c r="C142" s="214">
        <v>0.30601200000000001</v>
      </c>
      <c r="D142" s="213">
        <v>0.21182950763052122</v>
      </c>
      <c r="E142" s="810"/>
    </row>
    <row r="143" spans="2:5" s="207" customFormat="1">
      <c r="B143" s="212">
        <v>40387</v>
      </c>
      <c r="C143" s="214">
        <v>0.46459899999999998</v>
      </c>
      <c r="D143" s="213">
        <v>0.35015598695296868</v>
      </c>
      <c r="E143" s="810"/>
    </row>
    <row r="144" spans="2:5" s="207" customFormat="1">
      <c r="B144" s="212">
        <v>40388</v>
      </c>
      <c r="C144" s="214">
        <v>0.3</v>
      </c>
      <c r="D144" s="213">
        <v>0.21883908086192874</v>
      </c>
      <c r="E144" s="810"/>
    </row>
    <row r="145" spans="2:5" s="207" customFormat="1">
      <c r="B145" s="212">
        <v>40389</v>
      </c>
      <c r="C145" s="214">
        <v>0.33565810000000001</v>
      </c>
      <c r="D145" s="213">
        <v>0.23303427778193961</v>
      </c>
      <c r="E145" s="810"/>
    </row>
    <row r="146" spans="2:5" s="207" customFormat="1">
      <c r="B146" s="212">
        <v>40392</v>
      </c>
      <c r="C146" s="214">
        <v>0.62982499999999997</v>
      </c>
      <c r="D146" s="213">
        <v>0.22188458619592932</v>
      </c>
      <c r="E146" s="810"/>
    </row>
    <row r="147" spans="2:5" s="207" customFormat="1">
      <c r="B147" s="212">
        <v>40393</v>
      </c>
      <c r="C147" s="214">
        <v>0.66083899999999995</v>
      </c>
      <c r="D147" s="213">
        <v>0.22163658164658226</v>
      </c>
      <c r="E147" s="810"/>
    </row>
    <row r="148" spans="2:5" s="207" customFormat="1">
      <c r="B148" s="212">
        <v>40394</v>
      </c>
      <c r="C148" s="214">
        <v>0.52500000000000002</v>
      </c>
      <c r="D148" s="213">
        <v>0.22961933023017542</v>
      </c>
      <c r="E148" s="810"/>
    </row>
    <row r="149" spans="2:5" s="207" customFormat="1">
      <c r="B149" s="212">
        <v>40395</v>
      </c>
      <c r="C149" s="214">
        <v>0.41264299999999998</v>
      </c>
      <c r="D149" s="213">
        <v>0.22245059391782962</v>
      </c>
      <c r="E149" s="810"/>
    </row>
    <row r="150" spans="2:5" s="207" customFormat="1">
      <c r="B150" s="212">
        <v>40396</v>
      </c>
      <c r="C150" s="214">
        <v>0.34107700000000002</v>
      </c>
      <c r="D150" s="213">
        <v>0.19911817819322927</v>
      </c>
      <c r="E150" s="810"/>
    </row>
    <row r="151" spans="2:5" s="207" customFormat="1">
      <c r="B151" s="212">
        <v>40399</v>
      </c>
      <c r="C151" s="214">
        <v>0.48733599999999999</v>
      </c>
      <c r="D151" s="213">
        <v>0.20804338178496887</v>
      </c>
      <c r="E151" s="810"/>
    </row>
    <row r="152" spans="2:5" s="207" customFormat="1">
      <c r="B152" s="212">
        <v>40400</v>
      </c>
      <c r="C152" s="214">
        <v>0.64998599999999995</v>
      </c>
      <c r="D152" s="213">
        <v>0.19804657855143412</v>
      </c>
      <c r="E152" s="810"/>
    </row>
    <row r="153" spans="2:5" s="207" customFormat="1">
      <c r="B153" s="212">
        <v>40401</v>
      </c>
      <c r="C153" s="214">
        <v>0.400918</v>
      </c>
      <c r="D153" s="213">
        <v>0.25224634666133983</v>
      </c>
      <c r="E153" s="810"/>
    </row>
    <row r="154" spans="2:5" s="207" customFormat="1">
      <c r="B154" s="212">
        <v>40402</v>
      </c>
      <c r="C154" s="214">
        <v>0.59629799999999999</v>
      </c>
      <c r="D154" s="213">
        <v>0.22876318345984395</v>
      </c>
      <c r="E154" s="810"/>
    </row>
    <row r="155" spans="2:5" s="207" customFormat="1">
      <c r="B155" s="212">
        <v>40403</v>
      </c>
      <c r="C155" s="214">
        <v>0.37041299999999999</v>
      </c>
      <c r="D155" s="213">
        <v>0.21726686989178259</v>
      </c>
      <c r="E155" s="810"/>
    </row>
    <row r="156" spans="2:5" s="207" customFormat="1">
      <c r="B156" s="212">
        <v>40406</v>
      </c>
      <c r="C156" s="214">
        <v>0.54742199999999996</v>
      </c>
      <c r="D156" s="213">
        <v>0.19141839242675174</v>
      </c>
      <c r="E156" s="810"/>
    </row>
    <row r="157" spans="2:5" s="207" customFormat="1">
      <c r="B157" s="212">
        <v>40407</v>
      </c>
      <c r="C157" s="214">
        <v>0.37528499999999998</v>
      </c>
      <c r="D157" s="213">
        <v>0.22668464136415145</v>
      </c>
      <c r="E157" s="810"/>
    </row>
    <row r="158" spans="2:5" s="207" customFormat="1">
      <c r="B158" s="212">
        <v>40408</v>
      </c>
      <c r="C158" s="214">
        <v>0.337756</v>
      </c>
      <c r="D158" s="213">
        <v>0.21010601970161974</v>
      </c>
      <c r="E158" s="810"/>
    </row>
    <row r="159" spans="2:5" s="207" customFormat="1">
      <c r="B159" s="212">
        <v>40409</v>
      </c>
      <c r="C159" s="214">
        <v>0.27456900000000001</v>
      </c>
      <c r="D159" s="213">
        <v>0.1808846572567509</v>
      </c>
      <c r="E159" s="810"/>
    </row>
    <row r="160" spans="2:5" s="207" customFormat="1">
      <c r="B160" s="212">
        <v>40410</v>
      </c>
      <c r="C160" s="214">
        <v>0.18946299999999999</v>
      </c>
      <c r="D160" s="213">
        <v>8.8763040534903123E-2</v>
      </c>
      <c r="E160" s="810"/>
    </row>
    <row r="161" spans="2:5" s="207" customFormat="1">
      <c r="B161" s="212">
        <v>40413</v>
      </c>
      <c r="C161" s="214">
        <v>0.46723399999999998</v>
      </c>
      <c r="D161" s="213">
        <v>0.11449690060130727</v>
      </c>
      <c r="E161" s="810"/>
    </row>
    <row r="162" spans="2:5" s="207" customFormat="1">
      <c r="B162" s="212">
        <v>40414</v>
      </c>
      <c r="C162" s="214">
        <v>1.039712</v>
      </c>
      <c r="D162" s="213">
        <v>1.504820360533679</v>
      </c>
      <c r="E162" s="810"/>
    </row>
    <row r="163" spans="2:5" s="207" customFormat="1">
      <c r="B163" s="212">
        <v>40415</v>
      </c>
      <c r="C163" s="214">
        <v>1.5371109999999999</v>
      </c>
      <c r="D163" s="213">
        <v>2.8150417308932103</v>
      </c>
      <c r="E163" s="810"/>
    </row>
    <row r="164" spans="2:5" s="207" customFormat="1">
      <c r="B164" s="212">
        <v>40416</v>
      </c>
      <c r="C164" s="214">
        <v>1.9496549999999999</v>
      </c>
      <c r="D164" s="213">
        <v>2.0330388899201854</v>
      </c>
      <c r="E164" s="810"/>
    </row>
    <row r="165" spans="2:5" s="207" customFormat="1">
      <c r="B165" s="212">
        <v>40417</v>
      </c>
      <c r="C165" s="214">
        <v>0.23827799999999999</v>
      </c>
      <c r="D165" s="213">
        <v>0.21386262422877009</v>
      </c>
      <c r="E165" s="810"/>
    </row>
    <row r="166" spans="2:5" s="207" customFormat="1">
      <c r="B166" s="212">
        <v>40421</v>
      </c>
      <c r="C166" s="214">
        <v>0.31062099999999998</v>
      </c>
      <c r="D166" s="213">
        <v>0.1639176987811917</v>
      </c>
      <c r="E166" s="810"/>
    </row>
    <row r="167" spans="2:5" s="207" customFormat="1">
      <c r="B167" s="212">
        <v>40422</v>
      </c>
      <c r="C167" s="214">
        <v>0.52446499999999996</v>
      </c>
      <c r="D167" s="213">
        <v>0.24598435443361155</v>
      </c>
      <c r="E167" s="810"/>
    </row>
    <row r="168" spans="2:5" s="207" customFormat="1">
      <c r="B168" s="212">
        <v>40423</v>
      </c>
      <c r="C168" s="214">
        <v>0.36559900000000001</v>
      </c>
      <c r="D168" s="213">
        <v>0.27752838054132217</v>
      </c>
      <c r="E168" s="810"/>
    </row>
    <row r="169" spans="2:5" s="207" customFormat="1">
      <c r="B169" s="212">
        <v>40424</v>
      </c>
      <c r="C169" s="214">
        <v>0.26031399999999999</v>
      </c>
      <c r="D169" s="213">
        <v>0.19915004882091578</v>
      </c>
      <c r="E169" s="810"/>
    </row>
    <row r="170" spans="2:5" s="207" customFormat="1">
      <c r="B170" s="212">
        <v>40427</v>
      </c>
      <c r="C170" s="214">
        <v>0.29496499999999998</v>
      </c>
      <c r="D170" s="213">
        <v>0.22365983194735278</v>
      </c>
      <c r="E170" s="810"/>
    </row>
    <row r="171" spans="2:5" s="207" customFormat="1">
      <c r="B171" s="212">
        <v>40428</v>
      </c>
      <c r="C171" s="214">
        <v>0.37423390000000001</v>
      </c>
      <c r="D171" s="213">
        <v>0.36824787057234798</v>
      </c>
      <c r="E171" s="810"/>
    </row>
    <row r="172" spans="2:5" s="207" customFormat="1">
      <c r="B172" s="212">
        <v>40429</v>
      </c>
      <c r="C172" s="214">
        <v>0.54842199999999997</v>
      </c>
      <c r="D172" s="213">
        <v>0.21215892965672556</v>
      </c>
      <c r="E172" s="810"/>
    </row>
    <row r="173" spans="2:5" s="207" customFormat="1">
      <c r="B173" s="212">
        <v>40430</v>
      </c>
      <c r="C173" s="214">
        <v>0.353265</v>
      </c>
      <c r="D173" s="213">
        <v>0.2263595373808954</v>
      </c>
      <c r="E173" s="810"/>
    </row>
    <row r="174" spans="2:5" s="207" customFormat="1">
      <c r="B174" s="212">
        <v>40431</v>
      </c>
      <c r="C174" s="214">
        <v>0.275146</v>
      </c>
      <c r="D174" s="213">
        <v>0.19371188819770935</v>
      </c>
      <c r="E174" s="810"/>
    </row>
    <row r="175" spans="2:5" s="207" customFormat="1">
      <c r="B175" s="212">
        <v>40434</v>
      </c>
      <c r="C175" s="214">
        <v>0.30314799999999997</v>
      </c>
      <c r="D175" s="213">
        <v>0.27403767122599831</v>
      </c>
      <c r="E175" s="810"/>
    </row>
    <row r="176" spans="2:5" s="207" customFormat="1">
      <c r="B176" s="212">
        <v>40435</v>
      </c>
      <c r="C176" s="214">
        <v>0.53722999999999999</v>
      </c>
      <c r="D176" s="213">
        <v>0.36332070312947279</v>
      </c>
      <c r="E176" s="810"/>
    </row>
    <row r="177" spans="2:5" s="207" customFormat="1">
      <c r="B177" s="212">
        <v>40436</v>
      </c>
      <c r="C177" s="214">
        <v>0.34185300000000002</v>
      </c>
      <c r="D177" s="213">
        <v>0.30889041093708547</v>
      </c>
      <c r="E177" s="810"/>
    </row>
    <row r="178" spans="2:5" s="207" customFormat="1">
      <c r="B178" s="212">
        <v>40437</v>
      </c>
      <c r="C178" s="214">
        <v>0.40916999999999998</v>
      </c>
      <c r="D178" s="213">
        <v>0.41705311328678141</v>
      </c>
      <c r="E178" s="810"/>
    </row>
    <row r="179" spans="2:5" s="207" customFormat="1">
      <c r="B179" s="212">
        <v>40438</v>
      </c>
      <c r="C179" s="214">
        <v>0.52505199999999996</v>
      </c>
      <c r="D179" s="213">
        <v>0.42987369827362015</v>
      </c>
      <c r="E179" s="810"/>
    </row>
    <row r="180" spans="2:5" s="207" customFormat="1">
      <c r="B180" s="212">
        <v>40441</v>
      </c>
      <c r="C180" s="214">
        <v>0.33293600000000001</v>
      </c>
      <c r="D180" s="213">
        <v>0.25403979512693975</v>
      </c>
      <c r="E180" s="810"/>
    </row>
    <row r="181" spans="2:5" s="207" customFormat="1">
      <c r="B181" s="212">
        <v>40442</v>
      </c>
      <c r="C181" s="214">
        <v>0.388907</v>
      </c>
      <c r="D181" s="213">
        <v>0.27950081039827801</v>
      </c>
      <c r="E181" s="810"/>
    </row>
    <row r="182" spans="2:5" s="207" customFormat="1">
      <c r="B182" s="212">
        <v>40443</v>
      </c>
      <c r="C182" s="214">
        <v>0.331428</v>
      </c>
      <c r="D182" s="213">
        <v>0.15041695768473018</v>
      </c>
      <c r="E182" s="810"/>
    </row>
    <row r="183" spans="2:5" s="207" customFormat="1">
      <c r="B183" s="212">
        <v>40444</v>
      </c>
      <c r="C183" s="214">
        <v>0.43602600000000002</v>
      </c>
      <c r="D183" s="213">
        <v>0.14243660045385012</v>
      </c>
      <c r="E183" s="810"/>
    </row>
    <row r="184" spans="2:5" s="207" customFormat="1">
      <c r="B184" s="212">
        <v>40445</v>
      </c>
      <c r="C184" s="214">
        <v>0.70799900000000004</v>
      </c>
      <c r="D184" s="213">
        <v>0.27076585850320395</v>
      </c>
      <c r="E184" s="810"/>
    </row>
    <row r="185" spans="2:5" s="207" customFormat="1">
      <c r="B185" s="212">
        <v>40449</v>
      </c>
      <c r="C185" s="214">
        <v>0.687033</v>
      </c>
      <c r="D185" s="213">
        <v>0.19143752280715221</v>
      </c>
      <c r="E185" s="810"/>
    </row>
    <row r="186" spans="2:5" s="207" customFormat="1">
      <c r="B186" s="212">
        <v>40448</v>
      </c>
      <c r="C186" s="214">
        <v>0.74383100000000002</v>
      </c>
      <c r="D186" s="213">
        <v>0.30373429013681374</v>
      </c>
      <c r="E186" s="810"/>
    </row>
    <row r="187" spans="2:5" s="207" customFormat="1">
      <c r="B187" s="212">
        <v>40450</v>
      </c>
      <c r="C187" s="214">
        <v>0.36578899999999998</v>
      </c>
      <c r="D187" s="213">
        <v>0.22225784228777976</v>
      </c>
      <c r="E187" s="810"/>
    </row>
    <row r="188" spans="2:5" s="207" customFormat="1">
      <c r="B188" s="212">
        <v>40451</v>
      </c>
      <c r="C188" s="214">
        <v>0.34926299999999999</v>
      </c>
      <c r="D188" s="213">
        <v>0.3180908284389834</v>
      </c>
      <c r="E188" s="810"/>
    </row>
    <row r="189" spans="2:5" s="207" customFormat="1">
      <c r="B189" s="212">
        <v>40452</v>
      </c>
      <c r="C189" s="214">
        <v>0.71329799999999999</v>
      </c>
      <c r="D189" s="215">
        <v>0.34212802071388454</v>
      </c>
      <c r="E189" s="810"/>
    </row>
    <row r="190" spans="2:5" s="207" customFormat="1">
      <c r="B190" s="212">
        <v>40455</v>
      </c>
      <c r="C190" s="214">
        <v>0.405088</v>
      </c>
      <c r="D190" s="215">
        <v>0.349072869435471</v>
      </c>
      <c r="E190" s="810"/>
    </row>
    <row r="191" spans="2:5" s="207" customFormat="1">
      <c r="B191" s="212">
        <v>40456</v>
      </c>
      <c r="C191" s="214">
        <v>0.67837000000000003</v>
      </c>
      <c r="D191" s="215">
        <v>0.57491206258308902</v>
      </c>
      <c r="E191" s="810"/>
    </row>
    <row r="192" spans="2:5" s="207" customFormat="1">
      <c r="B192" s="212">
        <v>40457</v>
      </c>
      <c r="C192" s="214">
        <v>0.60564899999999999</v>
      </c>
      <c r="D192" s="215">
        <v>0.54110580690069399</v>
      </c>
      <c r="E192" s="810"/>
    </row>
    <row r="193" spans="2:5" s="207" customFormat="1">
      <c r="B193" s="212">
        <v>40458</v>
      </c>
      <c r="C193" s="214">
        <v>0.446183</v>
      </c>
      <c r="D193" s="215">
        <v>0.53500365996781374</v>
      </c>
      <c r="E193" s="810"/>
    </row>
    <row r="194" spans="2:5" s="207" customFormat="1">
      <c r="B194" s="212">
        <v>40459</v>
      </c>
      <c r="C194" s="214">
        <v>0.45515099999999997</v>
      </c>
      <c r="D194" s="215">
        <v>0.35872836170995887</v>
      </c>
      <c r="E194" s="810"/>
    </row>
    <row r="195" spans="2:5" s="207" customFormat="1">
      <c r="B195" s="212">
        <v>40462</v>
      </c>
      <c r="C195" s="214">
        <v>0.47244399999999998</v>
      </c>
      <c r="D195" s="215">
        <v>0.36032757508490543</v>
      </c>
      <c r="E195" s="810"/>
    </row>
    <row r="196" spans="2:5" s="207" customFormat="1">
      <c r="B196" s="212">
        <v>40463</v>
      </c>
      <c r="C196" s="214">
        <v>0.480043</v>
      </c>
      <c r="D196" s="215">
        <v>0.4136055879555951</v>
      </c>
      <c r="E196" s="810"/>
    </row>
    <row r="197" spans="2:5" s="207" customFormat="1">
      <c r="B197" s="212">
        <v>40464</v>
      </c>
      <c r="C197" s="214">
        <v>0.56095300000000003</v>
      </c>
      <c r="D197" s="215">
        <v>0.42921547832472939</v>
      </c>
      <c r="E197" s="810"/>
    </row>
    <row r="198" spans="2:5" s="207" customFormat="1">
      <c r="B198" s="212">
        <v>40465</v>
      </c>
      <c r="C198" s="214">
        <v>0.60109900000000005</v>
      </c>
      <c r="D198" s="215">
        <v>0.43411641564958542</v>
      </c>
      <c r="E198" s="810"/>
    </row>
    <row r="199" spans="2:5" s="207" customFormat="1">
      <c r="B199" s="212">
        <v>40466</v>
      </c>
      <c r="C199" s="214">
        <v>0.426236</v>
      </c>
      <c r="D199" s="215">
        <v>0.31319293971504825</v>
      </c>
      <c r="E199" s="810"/>
    </row>
    <row r="200" spans="2:5" s="207" customFormat="1">
      <c r="B200" s="212">
        <v>40469</v>
      </c>
      <c r="C200" s="214">
        <v>0.46214499999999997</v>
      </c>
      <c r="D200" s="215">
        <v>0.19730020177434485</v>
      </c>
      <c r="E200" s="810"/>
    </row>
    <row r="201" spans="2:5" s="207" customFormat="1">
      <c r="B201" s="212">
        <v>40470</v>
      </c>
      <c r="C201" s="214">
        <v>0.421709</v>
      </c>
      <c r="D201" s="215">
        <v>0.26018815356347164</v>
      </c>
      <c r="E201" s="810"/>
    </row>
    <row r="202" spans="2:5" s="207" customFormat="1">
      <c r="B202" s="212">
        <v>40471</v>
      </c>
      <c r="C202" s="214">
        <v>0.34942600000000001</v>
      </c>
      <c r="D202" s="215">
        <v>0.20209007339132301</v>
      </c>
      <c r="E202" s="810"/>
    </row>
    <row r="203" spans="2:5" s="207" customFormat="1">
      <c r="B203" s="212">
        <v>40472</v>
      </c>
      <c r="C203" s="214">
        <v>0.86245000000000005</v>
      </c>
      <c r="D203" s="215">
        <v>0.3486439064354524</v>
      </c>
      <c r="E203" s="810"/>
    </row>
    <row r="204" spans="2:5" s="207" customFormat="1">
      <c r="B204" s="212">
        <v>40473</v>
      </c>
      <c r="C204" s="214">
        <v>0.85790699999999998</v>
      </c>
      <c r="D204" s="215">
        <v>0.16094475391307425</v>
      </c>
      <c r="E204" s="810"/>
    </row>
    <row r="205" spans="2:5" s="207" customFormat="1">
      <c r="B205" s="212">
        <v>40476</v>
      </c>
      <c r="C205" s="214">
        <v>0.51553439999999995</v>
      </c>
      <c r="D205" s="215">
        <v>0.17325874668502753</v>
      </c>
      <c r="E205" s="810"/>
    </row>
    <row r="206" spans="2:5" s="207" customFormat="1">
      <c r="B206" s="212">
        <v>40477</v>
      </c>
      <c r="C206" s="214">
        <v>0.50970000000000004</v>
      </c>
      <c r="D206" s="215">
        <v>0.22017474370186391</v>
      </c>
      <c r="E206" s="810"/>
    </row>
    <row r="207" spans="2:5" s="207" customFormat="1">
      <c r="B207" s="212">
        <v>40478</v>
      </c>
      <c r="C207" s="214">
        <v>0.7</v>
      </c>
      <c r="D207" s="215">
        <v>0.29081750680662133</v>
      </c>
      <c r="E207" s="810"/>
    </row>
    <row r="208" spans="2:5" s="207" customFormat="1">
      <c r="B208" s="212">
        <v>40479</v>
      </c>
      <c r="C208" s="214">
        <v>0.324515</v>
      </c>
      <c r="D208" s="215">
        <v>0.27602746865589689</v>
      </c>
      <c r="E208" s="810"/>
    </row>
    <row r="209" spans="2:5" s="207" customFormat="1">
      <c r="B209" s="212">
        <v>40480</v>
      </c>
      <c r="C209" s="214">
        <v>0.37268499999999999</v>
      </c>
      <c r="D209" s="215">
        <v>0.2548875783308423</v>
      </c>
      <c r="E209" s="810"/>
    </row>
    <row r="210" spans="2:5" s="207" customFormat="1">
      <c r="B210" s="212">
        <v>40483</v>
      </c>
      <c r="C210" s="214">
        <v>0.33588899999999999</v>
      </c>
      <c r="D210" s="215">
        <v>0.22490788120455071</v>
      </c>
      <c r="E210" s="810"/>
    </row>
    <row r="211" spans="2:5" s="207" customFormat="1">
      <c r="B211" s="212">
        <v>40485</v>
      </c>
      <c r="C211" s="214">
        <v>0.45840500000000001</v>
      </c>
      <c r="D211" s="215">
        <v>0.3467162070442617</v>
      </c>
      <c r="E211" s="810"/>
    </row>
    <row r="212" spans="2:5" s="207" customFormat="1">
      <c r="B212" s="212">
        <v>40486</v>
      </c>
      <c r="C212" s="214">
        <v>0.38615500000000003</v>
      </c>
      <c r="D212" s="215">
        <v>0.31685743239731551</v>
      </c>
      <c r="E212" s="810"/>
    </row>
    <row r="213" spans="2:5" s="207" customFormat="1">
      <c r="B213" s="212">
        <v>40487</v>
      </c>
      <c r="C213" s="214">
        <v>0.367143</v>
      </c>
      <c r="D213" s="215">
        <v>0.26781680693889304</v>
      </c>
      <c r="E213" s="810"/>
    </row>
    <row r="214" spans="2:5" s="207" customFormat="1">
      <c r="B214" s="212">
        <v>40490</v>
      </c>
      <c r="C214" s="214">
        <v>0.35024100000000002</v>
      </c>
      <c r="D214" s="215">
        <v>0.18905826538539178</v>
      </c>
      <c r="E214" s="810"/>
    </row>
    <row r="215" spans="2:5" s="207" customFormat="1">
      <c r="B215" s="212">
        <v>40491</v>
      </c>
      <c r="C215" s="214">
        <v>0.35898099999999999</v>
      </c>
      <c r="D215" s="215">
        <v>0.17326144905450569</v>
      </c>
      <c r="E215" s="810"/>
    </row>
    <row r="216" spans="2:5" s="207" customFormat="1">
      <c r="B216" s="212">
        <v>40492</v>
      </c>
      <c r="C216" s="214">
        <v>0.444131</v>
      </c>
      <c r="D216" s="215">
        <v>0.18210698697066371</v>
      </c>
      <c r="E216" s="810"/>
    </row>
    <row r="217" spans="2:5" s="207" customFormat="1">
      <c r="B217" s="212">
        <v>40493</v>
      </c>
      <c r="C217" s="214">
        <v>0.388596</v>
      </c>
      <c r="D217" s="215">
        <v>0.16406529166997488</v>
      </c>
      <c r="E217" s="810"/>
    </row>
    <row r="218" spans="2:5" s="207" customFormat="1">
      <c r="B218" s="212">
        <v>40494</v>
      </c>
      <c r="C218" s="214">
        <v>0.346472</v>
      </c>
      <c r="D218" s="215">
        <v>0.17178226239945754</v>
      </c>
      <c r="E218" s="810"/>
    </row>
    <row r="219" spans="2:5" s="207" customFormat="1">
      <c r="B219" s="212">
        <v>40497</v>
      </c>
      <c r="C219" s="214">
        <v>0.35474</v>
      </c>
      <c r="D219" s="215">
        <v>0.17571972668345648</v>
      </c>
      <c r="E219" s="810"/>
    </row>
    <row r="220" spans="2:5" s="207" customFormat="1">
      <c r="B220" s="212">
        <v>40499</v>
      </c>
      <c r="C220" s="214">
        <v>0.431446</v>
      </c>
      <c r="D220" s="215">
        <v>0.16242749523657257</v>
      </c>
      <c r="E220" s="810"/>
    </row>
    <row r="221" spans="2:5" s="207" customFormat="1">
      <c r="B221" s="212">
        <v>40500</v>
      </c>
      <c r="C221" s="214">
        <v>0.47910399999999997</v>
      </c>
      <c r="D221" s="215">
        <v>0.15976358226809934</v>
      </c>
      <c r="E221" s="810"/>
    </row>
    <row r="222" spans="2:5" s="207" customFormat="1">
      <c r="B222" s="212">
        <v>40501</v>
      </c>
      <c r="C222" s="214">
        <v>0.33506399999999997</v>
      </c>
      <c r="D222" s="215">
        <v>0.13870454091922607</v>
      </c>
      <c r="E222" s="810"/>
    </row>
    <row r="223" spans="2:5" s="207" customFormat="1">
      <c r="B223" s="212">
        <v>40504</v>
      </c>
      <c r="C223" s="214">
        <v>0.33600099999999999</v>
      </c>
      <c r="D223" s="215">
        <v>0.17028254575937324</v>
      </c>
      <c r="E223" s="810"/>
    </row>
    <row r="224" spans="2:5" s="207" customFormat="1">
      <c r="B224" s="212">
        <v>40506</v>
      </c>
      <c r="C224" s="214">
        <v>0.56776899999999997</v>
      </c>
      <c r="D224" s="215">
        <v>0.35720093908622808</v>
      </c>
      <c r="E224" s="810"/>
    </row>
    <row r="225" spans="2:5" s="207" customFormat="1">
      <c r="B225" s="212">
        <v>40507</v>
      </c>
      <c r="C225" s="214">
        <v>0.30002299999999998</v>
      </c>
      <c r="D225" s="215">
        <v>0.25670471639381398</v>
      </c>
      <c r="E225" s="810"/>
    </row>
    <row r="226" spans="2:5" s="207" customFormat="1">
      <c r="B226" s="212">
        <v>40508</v>
      </c>
      <c r="C226" s="214">
        <v>0.42546899999999999</v>
      </c>
      <c r="D226" s="215">
        <v>0.2598647271945671</v>
      </c>
      <c r="E226" s="810"/>
    </row>
    <row r="227" spans="2:5" s="207" customFormat="1">
      <c r="B227" s="212">
        <v>40511</v>
      </c>
      <c r="C227" s="214">
        <v>0.35103699999999999</v>
      </c>
      <c r="D227" s="215">
        <v>0.18231499730671741</v>
      </c>
      <c r="E227" s="810"/>
    </row>
    <row r="228" spans="2:5" s="207" customFormat="1">
      <c r="B228" s="212">
        <v>40512</v>
      </c>
      <c r="C228" s="214">
        <v>0.30969200000000002</v>
      </c>
      <c r="D228" s="215">
        <v>0.1636216401337969</v>
      </c>
      <c r="E228" s="810"/>
    </row>
    <row r="229" spans="2:5" s="207" customFormat="1">
      <c r="B229" s="212">
        <v>40513</v>
      </c>
      <c r="C229" s="214">
        <v>0.34884399999999999</v>
      </c>
      <c r="D229" s="215">
        <v>0.16305335647868757</v>
      </c>
      <c r="E229" s="810"/>
    </row>
    <row r="230" spans="2:5" s="207" customFormat="1">
      <c r="B230" s="212">
        <v>40514</v>
      </c>
      <c r="C230" s="214">
        <v>0.41929499999999997</v>
      </c>
      <c r="D230" s="215">
        <v>0.16588503262459889</v>
      </c>
      <c r="E230" s="810"/>
    </row>
    <row r="231" spans="2:5" s="207" customFormat="1">
      <c r="B231" s="212">
        <v>40515</v>
      </c>
      <c r="C231" s="214">
        <v>0.46744200000000002</v>
      </c>
      <c r="D231" s="215">
        <v>0.15023614654291143</v>
      </c>
      <c r="E231" s="810"/>
    </row>
    <row r="232" spans="2:5" s="207" customFormat="1">
      <c r="B232" s="212">
        <v>40518</v>
      </c>
      <c r="C232" s="214">
        <v>0.36449700000000002</v>
      </c>
      <c r="D232" s="215">
        <v>0.16686053808142273</v>
      </c>
      <c r="E232" s="810"/>
    </row>
    <row r="233" spans="2:5" s="207" customFormat="1">
      <c r="B233" s="212">
        <v>40519</v>
      </c>
      <c r="C233" s="214">
        <v>0.31217299999999998</v>
      </c>
      <c r="D233" s="215">
        <v>0.21191057107291522</v>
      </c>
      <c r="E233" s="810"/>
    </row>
    <row r="234" spans="2:5" s="207" customFormat="1">
      <c r="B234" s="212">
        <v>40520</v>
      </c>
      <c r="C234" s="214">
        <v>0.40180700000000003</v>
      </c>
      <c r="D234" s="215">
        <v>0.19533581112060175</v>
      </c>
      <c r="E234" s="810"/>
    </row>
    <row r="235" spans="2:5" s="207" customFormat="1">
      <c r="B235" s="212">
        <v>40521</v>
      </c>
      <c r="C235" s="214">
        <v>0.38586900000000002</v>
      </c>
      <c r="D235" s="215">
        <v>0.19519014840177826</v>
      </c>
      <c r="E235" s="810"/>
    </row>
    <row r="236" spans="2:5" s="207" customFormat="1">
      <c r="B236" s="212">
        <v>40522</v>
      </c>
      <c r="C236" s="214">
        <v>0.399619</v>
      </c>
      <c r="D236" s="215">
        <v>0.22576479089948207</v>
      </c>
      <c r="E236" s="810"/>
    </row>
    <row r="237" spans="2:5" s="207" customFormat="1">
      <c r="B237" s="212">
        <v>40525</v>
      </c>
      <c r="C237" s="214">
        <v>0.38995200000000002</v>
      </c>
      <c r="D237" s="215">
        <v>0.31052502692945777</v>
      </c>
      <c r="E237" s="810"/>
    </row>
    <row r="238" spans="2:5" s="207" customFormat="1">
      <c r="B238" s="212">
        <v>40527</v>
      </c>
      <c r="C238" s="214">
        <v>0.393179</v>
      </c>
      <c r="D238" s="215">
        <v>0.30459697822194587</v>
      </c>
      <c r="E238" s="810"/>
    </row>
    <row r="239" spans="2:5" s="207" customFormat="1">
      <c r="B239" s="212">
        <v>40532</v>
      </c>
      <c r="C239" s="214">
        <v>0.36476700000000001</v>
      </c>
      <c r="D239" s="215">
        <v>0.14680245202070358</v>
      </c>
      <c r="E239" s="810"/>
    </row>
    <row r="240" spans="2:5" s="207" customFormat="1">
      <c r="B240" s="212">
        <v>40533</v>
      </c>
      <c r="C240" s="214">
        <v>0.37821399999999999</v>
      </c>
      <c r="D240" s="215">
        <v>0.27690088962046544</v>
      </c>
      <c r="E240" s="810"/>
    </row>
    <row r="241" spans="2:6" s="207" customFormat="1">
      <c r="B241" s="212">
        <v>40534</v>
      </c>
      <c r="C241" s="214">
        <v>0.49089100000000002</v>
      </c>
      <c r="D241" s="215">
        <v>0.33182435329060506</v>
      </c>
      <c r="E241" s="810"/>
    </row>
    <row r="242" spans="2:6" s="207" customFormat="1">
      <c r="B242" s="212">
        <v>40535</v>
      </c>
      <c r="C242" s="214">
        <v>0.40423500000000001</v>
      </c>
      <c r="D242" s="215">
        <v>0.32863024143785319</v>
      </c>
      <c r="E242" s="810"/>
    </row>
    <row r="243" spans="2:6" s="207" customFormat="1">
      <c r="B243" s="212">
        <v>40536</v>
      </c>
      <c r="C243" s="214">
        <v>0.63153599999999999</v>
      </c>
      <c r="D243" s="215">
        <v>0.30741080412766636</v>
      </c>
      <c r="E243" s="810"/>
    </row>
    <row r="244" spans="2:6" s="207" customFormat="1">
      <c r="B244" s="212">
        <v>40539</v>
      </c>
      <c r="C244" s="214">
        <v>0.49979099999999999</v>
      </c>
      <c r="D244" s="215">
        <v>0.2252255694317995</v>
      </c>
      <c r="E244" s="810"/>
    </row>
    <row r="245" spans="2:6" s="207" customFormat="1">
      <c r="B245" s="212">
        <v>40540</v>
      </c>
      <c r="C245" s="214">
        <v>0.364039</v>
      </c>
      <c r="D245" s="215">
        <v>0.20102764813613641</v>
      </c>
      <c r="E245" s="810"/>
    </row>
    <row r="246" spans="2:6" s="207" customFormat="1">
      <c r="B246" s="212">
        <v>40541</v>
      </c>
      <c r="C246" s="214">
        <v>0.48397600000000002</v>
      </c>
      <c r="D246" s="215">
        <v>0.23771520395612283</v>
      </c>
      <c r="E246" s="810"/>
    </row>
    <row r="247" spans="2:6" s="207" customFormat="1">
      <c r="B247" s="212">
        <v>40542</v>
      </c>
      <c r="C247" s="214">
        <v>0.36616900000000002</v>
      </c>
      <c r="D247" s="215">
        <v>0.12394849434040249</v>
      </c>
      <c r="E247" s="810"/>
    </row>
    <row r="248" spans="2:6" s="207" customFormat="1">
      <c r="B248" s="212">
        <v>40543</v>
      </c>
      <c r="C248" s="214">
        <v>0.4</v>
      </c>
      <c r="D248" s="215">
        <v>0.16699950009365197</v>
      </c>
      <c r="E248" s="810"/>
    </row>
    <row r="249" spans="2:6" s="207" customFormat="1">
      <c r="B249" s="212">
        <v>40548</v>
      </c>
      <c r="C249" s="214">
        <v>0.42632500000000001</v>
      </c>
      <c r="D249" s="215">
        <v>0.25796257761123031</v>
      </c>
      <c r="E249" s="810"/>
      <c r="F249" s="811"/>
    </row>
    <row r="250" spans="2:6" s="207" customFormat="1">
      <c r="B250" s="212">
        <v>40549</v>
      </c>
      <c r="C250" s="214">
        <v>0.357068</v>
      </c>
      <c r="D250" s="215">
        <v>0.30589742216685417</v>
      </c>
      <c r="E250" s="810"/>
      <c r="F250" s="811"/>
    </row>
    <row r="251" spans="2:6" s="207" customFormat="1">
      <c r="B251" s="212">
        <v>40553</v>
      </c>
      <c r="C251" s="214">
        <v>0.46789700000000001</v>
      </c>
      <c r="D251" s="215">
        <v>0.33315956601131586</v>
      </c>
      <c r="E251" s="810"/>
      <c r="F251" s="811"/>
    </row>
    <row r="252" spans="2:6" s="207" customFormat="1">
      <c r="B252" s="212">
        <v>40554</v>
      </c>
      <c r="C252" s="214">
        <v>0.41019600000000001</v>
      </c>
      <c r="D252" s="215">
        <v>0.22599343547053866</v>
      </c>
      <c r="E252" s="810"/>
      <c r="F252" s="811"/>
    </row>
    <row r="253" spans="2:6" s="207" customFormat="1">
      <c r="B253" s="212">
        <v>40555</v>
      </c>
      <c r="C253" s="214">
        <v>0.37552600000000003</v>
      </c>
      <c r="D253" s="215">
        <v>0.2087102993400603</v>
      </c>
      <c r="E253" s="810"/>
      <c r="F253" s="811"/>
    </row>
    <row r="254" spans="2:6" s="207" customFormat="1">
      <c r="B254" s="212">
        <v>40556</v>
      </c>
      <c r="C254" s="214">
        <v>0.30814200000000003</v>
      </c>
      <c r="D254" s="215">
        <v>0.18638218947709453</v>
      </c>
      <c r="E254" s="810"/>
      <c r="F254" s="811"/>
    </row>
    <row r="255" spans="2:6" s="207" customFormat="1">
      <c r="B255" s="212">
        <v>40557</v>
      </c>
      <c r="C255" s="214">
        <v>0.33065699999999998</v>
      </c>
      <c r="D255" s="215">
        <v>0.24162187005849553</v>
      </c>
      <c r="E255" s="810"/>
      <c r="F255" s="811"/>
    </row>
    <row r="256" spans="2:6" s="207" customFormat="1">
      <c r="B256" s="212">
        <v>40560</v>
      </c>
      <c r="C256" s="214">
        <v>0.38861499999999999</v>
      </c>
      <c r="D256" s="215">
        <v>0.28089397075853978</v>
      </c>
      <c r="E256" s="810"/>
      <c r="F256" s="811"/>
    </row>
    <row r="257" spans="2:6" s="207" customFormat="1">
      <c r="B257" s="212">
        <v>40561</v>
      </c>
      <c r="C257" s="214">
        <v>0.37245600000000001</v>
      </c>
      <c r="D257" s="215">
        <v>0.39803349023055135</v>
      </c>
      <c r="E257" s="810"/>
      <c r="F257" s="811"/>
    </row>
    <row r="258" spans="2:6" s="207" customFormat="1">
      <c r="B258" s="212">
        <v>40562</v>
      </c>
      <c r="C258" s="214">
        <v>0.39599299999999998</v>
      </c>
      <c r="D258" s="215">
        <v>0.31771646296002559</v>
      </c>
      <c r="E258" s="810"/>
      <c r="F258" s="811"/>
    </row>
    <row r="259" spans="2:6" s="207" customFormat="1">
      <c r="B259" s="212">
        <v>40563</v>
      </c>
      <c r="C259" s="214">
        <v>0.33703699999999998</v>
      </c>
      <c r="D259" s="215">
        <v>0.22589781362291278</v>
      </c>
      <c r="E259" s="810"/>
      <c r="F259" s="811"/>
    </row>
    <row r="260" spans="2:6" s="207" customFormat="1">
      <c r="B260" s="212">
        <v>40564</v>
      </c>
      <c r="C260" s="214">
        <v>0.33107399999999998</v>
      </c>
      <c r="D260" s="215">
        <v>0.1035469144881634</v>
      </c>
      <c r="E260" s="810"/>
      <c r="F260" s="811"/>
    </row>
    <row r="261" spans="2:6" s="207" customFormat="1">
      <c r="B261" s="212">
        <v>40567</v>
      </c>
      <c r="C261" s="214">
        <v>0.43595099999999998</v>
      </c>
      <c r="D261" s="215">
        <v>0.2285558875588822</v>
      </c>
      <c r="E261" s="810"/>
      <c r="F261" s="811"/>
    </row>
    <row r="262" spans="2:6" s="207" customFormat="1">
      <c r="B262" s="212">
        <v>40568</v>
      </c>
      <c r="C262" s="214">
        <v>0.40182400000000001</v>
      </c>
      <c r="D262" s="215">
        <v>0.17833544961412168</v>
      </c>
      <c r="E262" s="810"/>
      <c r="F262" s="811"/>
    </row>
    <row r="263" spans="2:6" s="207" customFormat="1">
      <c r="B263" s="212">
        <v>40569</v>
      </c>
      <c r="C263" s="214">
        <v>0.38236199999999998</v>
      </c>
      <c r="D263" s="215">
        <v>0.20239230018163712</v>
      </c>
      <c r="E263" s="810"/>
      <c r="F263" s="811"/>
    </row>
    <row r="264" spans="2:6" s="207" customFormat="1">
      <c r="B264" s="212">
        <v>40570</v>
      </c>
      <c r="C264" s="214">
        <v>0.54024000000000005</v>
      </c>
      <c r="D264" s="215">
        <v>0.28644919097278077</v>
      </c>
      <c r="E264" s="810"/>
      <c r="F264" s="811"/>
    </row>
    <row r="265" spans="2:6" s="207" customFormat="1">
      <c r="B265" s="212">
        <v>40571</v>
      </c>
      <c r="C265" s="214">
        <v>0.34751100000000001</v>
      </c>
      <c r="D265" s="215">
        <v>0.17920611028741781</v>
      </c>
      <c r="E265" s="810"/>
      <c r="F265" s="811"/>
    </row>
    <row r="266" spans="2:6" s="207" customFormat="1">
      <c r="B266" s="212">
        <v>40574</v>
      </c>
      <c r="C266" s="214">
        <v>0.35705999999999999</v>
      </c>
      <c r="D266" s="215">
        <v>0.21114793648002395</v>
      </c>
      <c r="E266" s="810"/>
      <c r="F266" s="811"/>
    </row>
    <row r="267" spans="2:6" s="207" customFormat="1">
      <c r="B267" s="212">
        <v>40575</v>
      </c>
      <c r="C267" s="214">
        <v>0.42142400000000002</v>
      </c>
      <c r="D267" s="215">
        <v>0.24234419357270021</v>
      </c>
      <c r="E267" s="810"/>
      <c r="F267" s="811"/>
    </row>
    <row r="268" spans="2:6" s="207" customFormat="1">
      <c r="B268" s="212">
        <v>40576</v>
      </c>
      <c r="C268" s="214">
        <v>0.42791800000000002</v>
      </c>
      <c r="D268" s="215">
        <v>0.19019395915238302</v>
      </c>
      <c r="E268" s="810"/>
      <c r="F268" s="811"/>
    </row>
    <row r="269" spans="2:6" s="207" customFormat="1">
      <c r="B269" s="212">
        <v>40577</v>
      </c>
      <c r="C269" s="214">
        <v>0.43178800000000001</v>
      </c>
      <c r="D269" s="215">
        <v>0.17740904791091791</v>
      </c>
      <c r="E269" s="810"/>
      <c r="F269" s="811"/>
    </row>
    <row r="270" spans="2:6" s="207" customFormat="1">
      <c r="B270" s="212">
        <v>40578</v>
      </c>
      <c r="C270" s="214">
        <v>0.39002799999999999</v>
      </c>
      <c r="D270" s="215">
        <v>0.18984830027505856</v>
      </c>
      <c r="E270" s="810"/>
      <c r="F270" s="811"/>
    </row>
    <row r="271" spans="2:6" s="207" customFormat="1">
      <c r="B271" s="212">
        <v>40581</v>
      </c>
      <c r="C271" s="214">
        <v>0.36979699999999999</v>
      </c>
      <c r="D271" s="215">
        <v>0.17009768050583204</v>
      </c>
      <c r="E271" s="810"/>
      <c r="F271" s="811"/>
    </row>
    <row r="272" spans="2:6" s="207" customFormat="1">
      <c r="B272" s="212">
        <v>40582</v>
      </c>
      <c r="C272" s="214">
        <v>0.32695099999999999</v>
      </c>
      <c r="D272" s="215">
        <v>0.11611840900770487</v>
      </c>
      <c r="E272" s="810"/>
      <c r="F272" s="811"/>
    </row>
    <row r="273" spans="2:6" s="207" customFormat="1">
      <c r="B273" s="212">
        <v>40583</v>
      </c>
      <c r="C273" s="214">
        <v>0.29101399999999999</v>
      </c>
      <c r="D273" s="215">
        <v>9.6861111626780697E-2</v>
      </c>
      <c r="E273" s="810"/>
      <c r="F273" s="811"/>
    </row>
    <row r="274" spans="2:6" s="207" customFormat="1">
      <c r="B274" s="212">
        <v>40584</v>
      </c>
      <c r="C274" s="214">
        <v>0.37576399999999999</v>
      </c>
      <c r="D274" s="215">
        <v>0.15542188053057265</v>
      </c>
      <c r="E274" s="810"/>
      <c r="F274" s="811"/>
    </row>
    <row r="275" spans="2:6" s="207" customFormat="1">
      <c r="B275" s="212">
        <v>40585</v>
      </c>
      <c r="C275" s="214">
        <v>0.33248899999999998</v>
      </c>
      <c r="D275" s="215">
        <v>0.10881246391176656</v>
      </c>
      <c r="E275" s="810"/>
      <c r="F275" s="811"/>
    </row>
    <row r="276" spans="2:6" s="207" customFormat="1">
      <c r="B276" s="212">
        <v>40588</v>
      </c>
      <c r="C276" s="214">
        <v>0.32300400000000001</v>
      </c>
      <c r="D276" s="215">
        <v>0.10258428126868281</v>
      </c>
      <c r="E276" s="810"/>
      <c r="F276" s="811"/>
    </row>
    <row r="277" spans="2:6" s="207" customFormat="1">
      <c r="B277" s="212">
        <v>40589</v>
      </c>
      <c r="C277" s="214">
        <v>0.31697399999999998</v>
      </c>
      <c r="D277" s="215">
        <v>0.10256593474417722</v>
      </c>
      <c r="E277" s="810"/>
      <c r="F277" s="811"/>
    </row>
    <row r="278" spans="2:6" s="207" customFormat="1">
      <c r="B278" s="212">
        <v>40590</v>
      </c>
      <c r="C278" s="214">
        <v>0.30632300000000001</v>
      </c>
      <c r="D278" s="215">
        <v>0.19201670035692617</v>
      </c>
      <c r="E278" s="810"/>
      <c r="F278" s="811"/>
    </row>
    <row r="279" spans="2:6" s="207" customFormat="1">
      <c r="B279" s="212">
        <v>40591</v>
      </c>
      <c r="C279" s="214">
        <v>0.31352099999999999</v>
      </c>
      <c r="D279" s="215">
        <v>0.32681301463258483</v>
      </c>
      <c r="E279" s="810"/>
      <c r="F279" s="811"/>
    </row>
    <row r="280" spans="2:6" s="207" customFormat="1">
      <c r="B280" s="212">
        <v>40592</v>
      </c>
      <c r="C280" s="214">
        <v>0.54747699999999999</v>
      </c>
      <c r="D280" s="215">
        <v>0.24235098010747044</v>
      </c>
      <c r="E280" s="810"/>
      <c r="F280" s="811"/>
    </row>
    <row r="281" spans="2:6" s="207" customFormat="1">
      <c r="B281" s="212">
        <v>40595</v>
      </c>
      <c r="C281" s="214">
        <v>0.63409899999999997</v>
      </c>
      <c r="D281" s="215">
        <v>0.17568590102845502</v>
      </c>
      <c r="E281" s="810"/>
      <c r="F281" s="811"/>
    </row>
    <row r="282" spans="2:6" s="207" customFormat="1">
      <c r="B282" s="212">
        <v>40596</v>
      </c>
      <c r="C282" s="214">
        <v>0.56875699999999996</v>
      </c>
      <c r="D282" s="215">
        <v>0.10003836696212232</v>
      </c>
      <c r="E282" s="810"/>
      <c r="F282" s="811"/>
    </row>
    <row r="283" spans="2:6" s="207" customFormat="1">
      <c r="B283" s="212">
        <v>40597</v>
      </c>
      <c r="C283" s="214">
        <v>0.59359600000000001</v>
      </c>
      <c r="D283" s="215">
        <v>0.14095697501848919</v>
      </c>
      <c r="E283" s="810"/>
      <c r="F283" s="811"/>
    </row>
    <row r="284" spans="2:6" s="207" customFormat="1">
      <c r="B284" s="212">
        <v>40598</v>
      </c>
      <c r="C284" s="214">
        <v>0.65871999999999997</v>
      </c>
      <c r="D284" s="215">
        <v>0.3373859345482989</v>
      </c>
      <c r="E284" s="810"/>
      <c r="F284" s="811"/>
    </row>
    <row r="285" spans="2:6" s="207" customFormat="1">
      <c r="B285" s="212">
        <v>40599</v>
      </c>
      <c r="C285" s="214">
        <v>0.337005</v>
      </c>
      <c r="D285" s="215">
        <v>0.1364377953511629</v>
      </c>
      <c r="E285" s="810"/>
      <c r="F285" s="811"/>
    </row>
    <row r="286" spans="2:6" s="207" customFormat="1">
      <c r="B286" s="212">
        <v>40602</v>
      </c>
      <c r="C286" s="214">
        <v>0.33682800000000002</v>
      </c>
      <c r="D286" s="215">
        <v>0.16863703216897175</v>
      </c>
      <c r="E286" s="810"/>
      <c r="F286" s="811"/>
    </row>
    <row r="287" spans="2:6" s="207" customFormat="1">
      <c r="B287" s="212">
        <v>40603</v>
      </c>
      <c r="C287" s="214">
        <v>0.54715999999999998</v>
      </c>
      <c r="D287" s="215">
        <v>0.16379070780537927</v>
      </c>
      <c r="E287" s="810"/>
      <c r="F287" s="811"/>
    </row>
    <row r="288" spans="2:6" s="207" customFormat="1">
      <c r="B288" s="212">
        <v>40604</v>
      </c>
      <c r="C288" s="214">
        <v>0.40686699999999998</v>
      </c>
      <c r="D288" s="215">
        <v>0.1832000495793227</v>
      </c>
      <c r="E288" s="810"/>
      <c r="F288" s="811"/>
    </row>
    <row r="289" spans="2:6" s="207" customFormat="1">
      <c r="B289" s="212">
        <v>40605</v>
      </c>
      <c r="C289" s="214">
        <v>0.36543900000000001</v>
      </c>
      <c r="D289" s="215">
        <v>0.14287889231275824</v>
      </c>
      <c r="E289" s="810"/>
      <c r="F289" s="811"/>
    </row>
    <row r="290" spans="2:6" s="207" customFormat="1">
      <c r="B290" s="212">
        <v>40606</v>
      </c>
      <c r="C290" s="214">
        <v>0.277671</v>
      </c>
      <c r="D290" s="215">
        <v>0.10936119860142333</v>
      </c>
      <c r="E290" s="810"/>
      <c r="F290" s="811"/>
    </row>
    <row r="291" spans="2:6" s="207" customFormat="1">
      <c r="B291" s="212">
        <v>40607</v>
      </c>
      <c r="C291" s="214">
        <v>0.319776</v>
      </c>
      <c r="D291" s="215">
        <v>0.11711142870214217</v>
      </c>
      <c r="E291" s="810"/>
      <c r="F291" s="811"/>
    </row>
    <row r="292" spans="2:6" s="207" customFormat="1">
      <c r="B292" s="212">
        <v>40611</v>
      </c>
      <c r="C292" s="214">
        <v>0.42039799999999999</v>
      </c>
      <c r="D292" s="215">
        <v>0.20201936447493074</v>
      </c>
      <c r="E292" s="810"/>
      <c r="F292" s="811"/>
    </row>
    <row r="293" spans="2:6" s="207" customFormat="1">
      <c r="B293" s="212">
        <v>40612</v>
      </c>
      <c r="C293" s="214">
        <v>0.362979</v>
      </c>
      <c r="D293" s="215">
        <v>0.18811670668417149</v>
      </c>
      <c r="E293" s="810"/>
      <c r="F293" s="811"/>
    </row>
    <row r="294" spans="2:6" s="207" customFormat="1">
      <c r="B294" s="212">
        <v>40613</v>
      </c>
      <c r="C294" s="214">
        <v>0.32676699999999997</v>
      </c>
      <c r="D294" s="215">
        <v>0.15322441667965164</v>
      </c>
      <c r="E294" s="810"/>
      <c r="F294" s="811"/>
    </row>
    <row r="295" spans="2:6" s="207" customFormat="1">
      <c r="B295" s="212">
        <v>40616</v>
      </c>
      <c r="C295" s="214">
        <v>0.30084100000000003</v>
      </c>
      <c r="D295" s="215">
        <v>0.18496705787720025</v>
      </c>
      <c r="E295" s="810"/>
      <c r="F295" s="811"/>
    </row>
    <row r="296" spans="2:6" s="207" customFormat="1">
      <c r="B296" s="212">
        <v>40617</v>
      </c>
      <c r="C296" s="214">
        <v>0.27919899999999997</v>
      </c>
      <c r="D296" s="215">
        <v>0.21184801535122033</v>
      </c>
      <c r="E296" s="810"/>
      <c r="F296" s="811"/>
    </row>
    <row r="297" spans="2:6" s="207" customFormat="1">
      <c r="B297" s="212">
        <v>40618</v>
      </c>
      <c r="C297" s="214">
        <v>0.29566199999999998</v>
      </c>
      <c r="D297" s="215">
        <v>0.21393380359679837</v>
      </c>
      <c r="E297" s="810"/>
      <c r="F297" s="811"/>
    </row>
    <row r="298" spans="2:6" s="207" customFormat="1">
      <c r="B298" s="212">
        <v>40619</v>
      </c>
      <c r="C298" s="214">
        <v>0.36405399999999999</v>
      </c>
      <c r="D298" s="215">
        <v>0.27271357210341129</v>
      </c>
      <c r="E298" s="810"/>
      <c r="F298" s="811"/>
    </row>
    <row r="299" spans="2:6" s="207" customFormat="1">
      <c r="B299" s="212">
        <v>40620</v>
      </c>
      <c r="C299" s="214">
        <v>0.35394999999999999</v>
      </c>
      <c r="D299" s="215">
        <v>0.33287228482320025</v>
      </c>
      <c r="E299" s="810"/>
      <c r="F299" s="811"/>
    </row>
    <row r="300" spans="2:6" s="207" customFormat="1">
      <c r="B300" s="212">
        <v>40626</v>
      </c>
      <c r="C300" s="214">
        <v>0.48363200000000001</v>
      </c>
      <c r="D300" s="215">
        <v>0.12353730247042925</v>
      </c>
      <c r="E300" s="810"/>
      <c r="F300" s="811"/>
    </row>
    <row r="301" spans="2:6" s="207" customFormat="1">
      <c r="B301" s="212">
        <v>40627</v>
      </c>
      <c r="C301" s="214">
        <v>0.25736999999999999</v>
      </c>
      <c r="D301" s="215">
        <v>8.3767362520809976E-2</v>
      </c>
      <c r="E301" s="810"/>
      <c r="F301" s="811"/>
    </row>
    <row r="302" spans="2:6" s="207" customFormat="1">
      <c r="B302" s="212">
        <v>40630</v>
      </c>
      <c r="C302" s="214">
        <v>0.42847600000000002</v>
      </c>
      <c r="D302" s="215">
        <v>7.4499424980357332E-2</v>
      </c>
      <c r="E302" s="810"/>
      <c r="F302" s="811"/>
    </row>
    <row r="303" spans="2:6" s="207" customFormat="1">
      <c r="B303" s="212">
        <v>40631</v>
      </c>
      <c r="C303" s="214">
        <v>0.32313399999999998</v>
      </c>
      <c r="D303" s="215">
        <v>0.25230568154130412</v>
      </c>
      <c r="E303" s="810"/>
      <c r="F303" s="811"/>
    </row>
    <row r="304" spans="2:6" s="207" customFormat="1">
      <c r="B304" s="212">
        <v>40632</v>
      </c>
      <c r="C304" s="214">
        <v>0.29125699999999999</v>
      </c>
      <c r="D304" s="215">
        <v>0.13988713717651399</v>
      </c>
      <c r="E304" s="810"/>
      <c r="F304" s="811"/>
    </row>
    <row r="305" spans="2:6" s="207" customFormat="1">
      <c r="B305" s="212">
        <v>40633</v>
      </c>
      <c r="C305" s="214">
        <v>0.32776300000000003</v>
      </c>
      <c r="D305" s="215">
        <v>5.7337774096919529E-2</v>
      </c>
      <c r="E305" s="810"/>
      <c r="F305" s="811"/>
    </row>
    <row r="306" spans="2:6" s="207" customFormat="1">
      <c r="B306" s="212">
        <v>40634</v>
      </c>
      <c r="C306" s="214">
        <v>0.32199800000000001</v>
      </c>
      <c r="D306" s="215">
        <v>9.4820052505761393E-2</v>
      </c>
      <c r="E306" s="810"/>
      <c r="F306" s="811"/>
    </row>
    <row r="307" spans="2:6" s="207" customFormat="1">
      <c r="B307" s="212">
        <v>40637</v>
      </c>
      <c r="C307" s="214">
        <v>0.431062</v>
      </c>
      <c r="D307" s="215">
        <v>0.18073880421159688</v>
      </c>
      <c r="E307" s="810"/>
      <c r="F307" s="811"/>
    </row>
    <row r="308" spans="2:6" s="207" customFormat="1">
      <c r="B308" s="212">
        <v>40638</v>
      </c>
      <c r="C308" s="214">
        <v>0.31999100000000003</v>
      </c>
      <c r="D308" s="215">
        <v>0.30928159631383267</v>
      </c>
      <c r="E308" s="810"/>
      <c r="F308" s="811"/>
    </row>
    <row r="309" spans="2:6" s="207" customFormat="1">
      <c r="B309" s="212">
        <v>40639</v>
      </c>
      <c r="C309" s="214">
        <v>0.284165</v>
      </c>
      <c r="D309" s="215">
        <v>0.14487256410590638</v>
      </c>
      <c r="E309" s="810"/>
      <c r="F309" s="811"/>
    </row>
    <row r="310" spans="2:6" s="207" customFormat="1">
      <c r="B310" s="212">
        <v>40640</v>
      </c>
      <c r="C310" s="214">
        <v>0.36405700000000002</v>
      </c>
      <c r="D310" s="215">
        <v>0.15406869122361158</v>
      </c>
      <c r="E310" s="810"/>
      <c r="F310" s="811"/>
    </row>
    <row r="311" spans="2:6" s="207" customFormat="1">
      <c r="B311" s="212">
        <v>40641</v>
      </c>
      <c r="C311" s="214">
        <v>0.28376699999999999</v>
      </c>
      <c r="D311" s="215">
        <v>0.10066779170213047</v>
      </c>
      <c r="E311" s="810"/>
      <c r="F311" s="811"/>
    </row>
    <row r="312" spans="2:6" s="207" customFormat="1">
      <c r="B312" s="212">
        <v>40644</v>
      </c>
      <c r="C312" s="214">
        <v>0.306809</v>
      </c>
      <c r="D312" s="215">
        <v>9.1082197958436098E-2</v>
      </c>
      <c r="E312" s="810"/>
      <c r="F312" s="811"/>
    </row>
    <row r="313" spans="2:6" s="207" customFormat="1">
      <c r="B313" s="212">
        <v>40645</v>
      </c>
      <c r="C313" s="214">
        <v>0.38719199999999998</v>
      </c>
      <c r="D313" s="215">
        <v>7.4213706511343805E-2</v>
      </c>
      <c r="E313" s="810"/>
      <c r="F313" s="811"/>
    </row>
    <row r="314" spans="2:6" s="207" customFormat="1">
      <c r="B314" s="212">
        <v>40646</v>
      </c>
      <c r="C314" s="214">
        <v>0.31789499999999998</v>
      </c>
      <c r="D314" s="215">
        <v>0.10358897815059753</v>
      </c>
      <c r="E314" s="810"/>
      <c r="F314" s="811"/>
    </row>
    <row r="315" spans="2:6" s="207" customFormat="1">
      <c r="B315" s="212">
        <v>40647</v>
      </c>
      <c r="C315" s="214">
        <v>0.34890199999999999</v>
      </c>
      <c r="D315" s="215">
        <v>0.12901725225836</v>
      </c>
      <c r="E315" s="810"/>
      <c r="F315" s="811"/>
    </row>
    <row r="316" spans="2:6" s="207" customFormat="1">
      <c r="B316" s="212">
        <v>40648</v>
      </c>
      <c r="C316" s="214">
        <v>0.29084199999999999</v>
      </c>
      <c r="D316" s="215">
        <v>0.16507167327956615</v>
      </c>
      <c r="E316" s="810"/>
      <c r="F316" s="811"/>
    </row>
    <row r="317" spans="2:6" s="207" customFormat="1">
      <c r="B317" s="212">
        <v>40651</v>
      </c>
      <c r="C317" s="214">
        <v>0.35960700000000001</v>
      </c>
      <c r="D317" s="215">
        <v>0.14032765820788395</v>
      </c>
      <c r="E317" s="810"/>
      <c r="F317" s="811"/>
    </row>
    <row r="318" spans="2:6" s="207" customFormat="1">
      <c r="B318" s="212">
        <v>40652</v>
      </c>
      <c r="C318" s="214">
        <v>0.29677399999999998</v>
      </c>
      <c r="D318" s="215">
        <v>0.12626206145089655</v>
      </c>
      <c r="E318" s="810"/>
      <c r="F318" s="811"/>
    </row>
    <row r="319" spans="2:6" s="207" customFormat="1">
      <c r="B319" s="212">
        <v>40653</v>
      </c>
      <c r="C319" s="214">
        <v>0.22655500000000001</v>
      </c>
      <c r="D319" s="215">
        <v>0.1008363193122209</v>
      </c>
      <c r="E319" s="810"/>
      <c r="F319" s="811"/>
    </row>
    <row r="320" spans="2:6" s="207" customFormat="1">
      <c r="B320" s="212">
        <v>40654</v>
      </c>
      <c r="C320" s="214">
        <v>0.31244300000000003</v>
      </c>
      <c r="D320" s="215">
        <v>9.4253571118572396E-2</v>
      </c>
      <c r="E320" s="810"/>
      <c r="F320" s="811"/>
    </row>
    <row r="321" spans="2:6" s="207" customFormat="1">
      <c r="B321" s="212">
        <v>40655</v>
      </c>
      <c r="C321" s="214">
        <v>0.53826399999999996</v>
      </c>
      <c r="D321" s="215">
        <v>8.2383665237516848E-2</v>
      </c>
      <c r="E321" s="810"/>
      <c r="F321" s="811"/>
    </row>
    <row r="322" spans="2:6" s="207" customFormat="1">
      <c r="B322" s="212">
        <v>40658</v>
      </c>
      <c r="C322" s="214">
        <v>0.44306600000000002</v>
      </c>
      <c r="D322" s="215">
        <v>0.14422477067624662</v>
      </c>
      <c r="E322" s="810"/>
      <c r="F322" s="811"/>
    </row>
    <row r="323" spans="2:6" s="207" customFormat="1">
      <c r="B323" s="212">
        <v>40659</v>
      </c>
      <c r="C323" s="214">
        <v>0.323656</v>
      </c>
      <c r="D323" s="215">
        <v>9.4456807395242634E-2</v>
      </c>
      <c r="E323" s="810"/>
      <c r="F323" s="811"/>
    </row>
    <row r="324" spans="2:6" s="207" customFormat="1">
      <c r="B324" s="212">
        <v>40660</v>
      </c>
      <c r="C324" s="214">
        <v>0.32587100000000002</v>
      </c>
      <c r="D324" s="215">
        <v>0.20285195229095185</v>
      </c>
      <c r="E324" s="810"/>
      <c r="F324" s="811"/>
    </row>
    <row r="325" spans="2:6" s="207" customFormat="1">
      <c r="B325" s="212">
        <v>40661</v>
      </c>
      <c r="C325" s="214">
        <v>0.26287300000000002</v>
      </c>
      <c r="D325" s="215">
        <v>8.1076267843630992E-2</v>
      </c>
      <c r="E325" s="810"/>
      <c r="F325" s="811"/>
    </row>
    <row r="326" spans="2:6" s="207" customFormat="1">
      <c r="B326" s="212">
        <v>40662</v>
      </c>
      <c r="C326" s="214">
        <v>0.20757</v>
      </c>
      <c r="D326" s="215">
        <v>8.237086481441E-2</v>
      </c>
      <c r="E326" s="810"/>
      <c r="F326" s="811"/>
    </row>
    <row r="327" spans="2:6" s="207" customFormat="1">
      <c r="B327" s="212">
        <v>40666</v>
      </c>
      <c r="C327" s="214">
        <v>0.33121899999999999</v>
      </c>
      <c r="D327" s="215">
        <v>0.10739467937060215</v>
      </c>
      <c r="E327" s="810"/>
      <c r="F327" s="811"/>
    </row>
    <row r="328" spans="2:6" s="207" customFormat="1">
      <c r="B328" s="212">
        <v>40667</v>
      </c>
      <c r="C328" s="214">
        <v>0.31346299999999999</v>
      </c>
      <c r="D328" s="215">
        <v>9.1778872587032503E-2</v>
      </c>
      <c r="E328" s="810"/>
      <c r="F328" s="811"/>
    </row>
    <row r="329" spans="2:6" s="207" customFormat="1">
      <c r="B329" s="212">
        <v>40668</v>
      </c>
      <c r="C329" s="214">
        <v>0.26819100000000001</v>
      </c>
      <c r="D329" s="215">
        <v>0.11710896537252924</v>
      </c>
      <c r="E329" s="810"/>
      <c r="F329" s="811"/>
    </row>
    <row r="330" spans="2:6" s="207" customFormat="1">
      <c r="B330" s="212">
        <v>40669</v>
      </c>
      <c r="C330" s="214">
        <v>0.25029000000000001</v>
      </c>
      <c r="D330" s="215">
        <v>6.0107779457738805E-2</v>
      </c>
      <c r="E330" s="810"/>
      <c r="F330" s="811"/>
    </row>
    <row r="331" spans="2:6" s="207" customFormat="1">
      <c r="B331" s="212">
        <v>40673</v>
      </c>
      <c r="C331" s="214">
        <v>0.303921</v>
      </c>
      <c r="D331" s="215">
        <v>0.13903301650441002</v>
      </c>
      <c r="E331" s="810"/>
      <c r="F331" s="811"/>
    </row>
    <row r="332" spans="2:6" s="207" customFormat="1">
      <c r="B332" s="212">
        <v>40674</v>
      </c>
      <c r="C332" s="214">
        <v>0.27737200000000001</v>
      </c>
      <c r="D332" s="215">
        <v>0.19727606004340714</v>
      </c>
      <c r="E332" s="810"/>
      <c r="F332" s="811"/>
    </row>
    <row r="333" spans="2:6" s="207" customFormat="1">
      <c r="B333" s="212">
        <v>40675</v>
      </c>
      <c r="C333" s="214">
        <v>0.29339799999999999</v>
      </c>
      <c r="D333" s="215">
        <v>0.14229067198664408</v>
      </c>
      <c r="E333" s="810"/>
      <c r="F333" s="811"/>
    </row>
    <row r="334" spans="2:6" s="207" customFormat="1">
      <c r="B334" s="212">
        <v>40676</v>
      </c>
      <c r="C334" s="214">
        <v>0.26381900000000003</v>
      </c>
      <c r="D334" s="215">
        <v>7.3710699220278869E-2</v>
      </c>
      <c r="E334" s="810"/>
      <c r="F334" s="811"/>
    </row>
    <row r="335" spans="2:6" s="207" customFormat="1">
      <c r="B335" s="212">
        <v>40679</v>
      </c>
      <c r="C335" s="214">
        <v>0.27083299999999999</v>
      </c>
      <c r="D335" s="215">
        <v>0.32728380355706954</v>
      </c>
      <c r="E335" s="810"/>
      <c r="F335" s="811"/>
    </row>
    <row r="336" spans="2:6" s="207" customFormat="1">
      <c r="B336" s="212">
        <v>40680</v>
      </c>
      <c r="C336" s="214">
        <v>0.33996500000000002</v>
      </c>
      <c r="D336" s="215">
        <v>0.27913900028113775</v>
      </c>
      <c r="E336" s="810"/>
      <c r="F336" s="811"/>
    </row>
    <row r="337" spans="2:6" s="207" customFormat="1">
      <c r="B337" s="212">
        <v>40681</v>
      </c>
      <c r="C337" s="214">
        <v>0.28443200000000002</v>
      </c>
      <c r="D337" s="215">
        <v>0.22014556308646566</v>
      </c>
      <c r="E337" s="810"/>
      <c r="F337" s="811"/>
    </row>
    <row r="338" spans="2:6" s="207" customFormat="1">
      <c r="B338" s="212">
        <v>40682</v>
      </c>
      <c r="C338" s="214">
        <v>0.30947999999999998</v>
      </c>
      <c r="D338" s="215">
        <v>0.11796193441376514</v>
      </c>
      <c r="E338" s="810"/>
      <c r="F338" s="811"/>
    </row>
    <row r="339" spans="2:6" s="207" customFormat="1">
      <c r="B339" s="212">
        <v>40683</v>
      </c>
      <c r="C339" s="214">
        <v>0.30618800000000002</v>
      </c>
      <c r="D339" s="215">
        <v>0.1506096455829771</v>
      </c>
      <c r="E339" s="810"/>
      <c r="F339" s="811"/>
    </row>
    <row r="340" spans="2:6" s="207" customFormat="1">
      <c r="B340" s="212">
        <v>40686</v>
      </c>
      <c r="C340" s="214">
        <v>0.30890899999999999</v>
      </c>
      <c r="D340" s="215">
        <v>0.35488867946036307</v>
      </c>
      <c r="E340" s="810"/>
      <c r="F340" s="811"/>
    </row>
    <row r="341" spans="2:6" s="207" customFormat="1">
      <c r="B341" s="212">
        <v>40687</v>
      </c>
      <c r="C341" s="214">
        <v>0.55341300000000004</v>
      </c>
      <c r="D341" s="215">
        <v>0.5411570265686293</v>
      </c>
      <c r="E341" s="810"/>
      <c r="F341" s="811"/>
    </row>
    <row r="342" spans="2:6" s="207" customFormat="1">
      <c r="B342" s="212">
        <v>40688</v>
      </c>
      <c r="C342" s="214">
        <v>0.58788099999999999</v>
      </c>
      <c r="D342" s="215">
        <v>1.5571071502322522</v>
      </c>
      <c r="E342" s="810"/>
      <c r="F342" s="811"/>
    </row>
    <row r="343" spans="2:6" s="207" customFormat="1">
      <c r="B343" s="212">
        <v>40689</v>
      </c>
      <c r="C343" s="214">
        <v>1.879518</v>
      </c>
      <c r="D343" s="215">
        <v>1.7536999652732861</v>
      </c>
      <c r="E343" s="810"/>
      <c r="F343" s="811"/>
    </row>
    <row r="344" spans="2:6" s="207" customFormat="1">
      <c r="B344" s="212">
        <v>40690</v>
      </c>
      <c r="C344" s="214">
        <v>1.4889650000000001</v>
      </c>
      <c r="D344" s="215">
        <v>1.7756090359961267</v>
      </c>
      <c r="E344" s="810"/>
      <c r="F344" s="811"/>
    </row>
    <row r="345" spans="2:6" s="207" customFormat="1">
      <c r="B345" s="212">
        <v>40693</v>
      </c>
      <c r="C345" s="214">
        <v>0.25557999999999997</v>
      </c>
      <c r="D345" s="215">
        <v>0.13778137734583817</v>
      </c>
      <c r="E345" s="810"/>
      <c r="F345" s="811"/>
    </row>
    <row r="346" spans="2:6" s="207" customFormat="1">
      <c r="B346" s="212">
        <v>40694</v>
      </c>
      <c r="C346" s="214">
        <v>0.256749</v>
      </c>
      <c r="D346" s="215">
        <v>0.15331792472689171</v>
      </c>
      <c r="E346" s="810"/>
      <c r="F346" s="811"/>
    </row>
    <row r="347" spans="2:6" s="207" customFormat="1">
      <c r="B347" s="212">
        <v>40695</v>
      </c>
      <c r="C347" s="214">
        <v>0.31193799999999999</v>
      </c>
      <c r="D347" s="215">
        <v>0.19242467144585859</v>
      </c>
      <c r="E347" s="810"/>
      <c r="F347" s="811"/>
    </row>
    <row r="348" spans="2:6" s="207" customFormat="1">
      <c r="B348" s="212">
        <v>40696</v>
      </c>
      <c r="C348" s="214">
        <v>0.35319499999999998</v>
      </c>
      <c r="D348" s="215">
        <v>0.19905354825178173</v>
      </c>
      <c r="E348" s="810"/>
      <c r="F348" s="811"/>
    </row>
    <row r="349" spans="2:6" s="207" customFormat="1">
      <c r="B349" s="212">
        <v>40697</v>
      </c>
      <c r="C349" s="214">
        <v>0.28779399999999999</v>
      </c>
      <c r="D349" s="215">
        <v>0.15246846813730461</v>
      </c>
      <c r="E349" s="810"/>
      <c r="F349" s="811"/>
    </row>
    <row r="350" spans="2:6" s="207" customFormat="1">
      <c r="B350" s="212">
        <v>40700</v>
      </c>
      <c r="C350" s="214">
        <v>0.25693899999999997</v>
      </c>
      <c r="D350" s="215">
        <v>0.14527542615729061</v>
      </c>
      <c r="E350" s="810"/>
      <c r="F350" s="811"/>
    </row>
    <row r="351" spans="2:6" s="207" customFormat="1">
      <c r="B351" s="212">
        <v>40701</v>
      </c>
      <c r="C351" s="214">
        <v>0.24111199999999999</v>
      </c>
      <c r="D351" s="215">
        <v>9.0096385435499887E-2</v>
      </c>
      <c r="E351" s="810"/>
      <c r="F351" s="811"/>
    </row>
    <row r="352" spans="2:6" s="207" customFormat="1">
      <c r="B352" s="212">
        <v>40702</v>
      </c>
      <c r="C352" s="214">
        <v>0.267986</v>
      </c>
      <c r="D352" s="215">
        <v>0.18588802642184452</v>
      </c>
      <c r="E352" s="810"/>
      <c r="F352" s="811"/>
    </row>
    <row r="353" spans="2:6" s="207" customFormat="1">
      <c r="B353" s="212">
        <v>40703</v>
      </c>
      <c r="C353" s="214">
        <v>0.26426500000000003</v>
      </c>
      <c r="D353" s="215">
        <v>0.21422751190595213</v>
      </c>
      <c r="E353" s="810"/>
      <c r="F353" s="811"/>
    </row>
    <row r="354" spans="2:6" s="207" customFormat="1">
      <c r="B354" s="212">
        <v>40704</v>
      </c>
      <c r="C354" s="214">
        <v>0.30456499999999997</v>
      </c>
      <c r="D354" s="215">
        <v>0.20470119987684257</v>
      </c>
      <c r="E354" s="810"/>
      <c r="F354" s="811"/>
    </row>
    <row r="355" spans="2:6" s="207" customFormat="1">
      <c r="B355" s="212">
        <v>40707</v>
      </c>
      <c r="C355" s="214">
        <v>0.26651900000000001</v>
      </c>
      <c r="D355" s="215">
        <v>0.14547478585357129</v>
      </c>
      <c r="E355" s="810"/>
      <c r="F355" s="811"/>
    </row>
    <row r="356" spans="2:6" s="207" customFormat="1">
      <c r="B356" s="212">
        <v>40708</v>
      </c>
      <c r="C356" s="214">
        <v>0.25547999999999998</v>
      </c>
      <c r="D356" s="215">
        <v>0.16855419681960909</v>
      </c>
      <c r="E356" s="810"/>
      <c r="F356" s="811"/>
    </row>
    <row r="357" spans="2:6" s="207" customFormat="1">
      <c r="B357" s="212">
        <v>40709</v>
      </c>
      <c r="C357" s="214">
        <v>0.27105800000000002</v>
      </c>
      <c r="D357" s="215">
        <v>0.34199841829634964</v>
      </c>
      <c r="E357" s="810"/>
      <c r="F357" s="811"/>
    </row>
    <row r="358" spans="2:6" s="207" customFormat="1">
      <c r="B358" s="212">
        <v>40710</v>
      </c>
      <c r="C358" s="214">
        <v>0.25343399999999999</v>
      </c>
      <c r="D358" s="215">
        <v>0.18103196541799538</v>
      </c>
      <c r="E358" s="810"/>
      <c r="F358" s="811"/>
    </row>
    <row r="359" spans="2:6" s="207" customFormat="1">
      <c r="B359" s="212">
        <v>40711</v>
      </c>
      <c r="C359" s="214">
        <v>0.27261600000000002</v>
      </c>
      <c r="D359" s="215">
        <v>0.22260071843084525</v>
      </c>
      <c r="E359" s="810"/>
      <c r="F359" s="811"/>
    </row>
    <row r="360" spans="2:6" s="207" customFormat="1">
      <c r="B360" s="212">
        <v>40714</v>
      </c>
      <c r="C360" s="214">
        <v>0.27177899999999999</v>
      </c>
      <c r="D360" s="215">
        <v>0.19162634238307769</v>
      </c>
      <c r="E360" s="810"/>
      <c r="F360" s="811"/>
    </row>
    <row r="361" spans="2:6" s="207" customFormat="1">
      <c r="B361" s="212">
        <v>40715</v>
      </c>
      <c r="C361" s="214">
        <v>0.25344699999999998</v>
      </c>
      <c r="D361" s="215">
        <v>0.18648812026953515</v>
      </c>
      <c r="E361" s="810"/>
      <c r="F361" s="811"/>
    </row>
    <row r="362" spans="2:6" s="207" customFormat="1">
      <c r="B362" s="212">
        <v>40716</v>
      </c>
      <c r="C362" s="214">
        <v>0.35487400000000002</v>
      </c>
      <c r="D362" s="215">
        <v>0.12698133297601735</v>
      </c>
      <c r="E362" s="810"/>
      <c r="F362" s="811"/>
    </row>
    <row r="363" spans="2:6" s="207" customFormat="1">
      <c r="B363" s="212">
        <v>40717</v>
      </c>
      <c r="C363" s="214">
        <v>0.45046000000000003</v>
      </c>
      <c r="D363" s="215">
        <v>0.13042329468092509</v>
      </c>
      <c r="E363" s="810"/>
      <c r="F363" s="811"/>
    </row>
    <row r="364" spans="2:6" s="207" customFormat="1">
      <c r="B364" s="212">
        <v>40718</v>
      </c>
      <c r="C364" s="214">
        <v>0.64004000000000005</v>
      </c>
      <c r="D364" s="215">
        <v>0.11803130030959648</v>
      </c>
      <c r="E364" s="810"/>
      <c r="F364" s="811"/>
    </row>
    <row r="365" spans="2:6" s="207" customFormat="1">
      <c r="B365" s="212">
        <v>40721</v>
      </c>
      <c r="C365" s="214">
        <v>0.52013399999999999</v>
      </c>
      <c r="D365" s="215">
        <v>0.11825281630212665</v>
      </c>
      <c r="E365" s="810"/>
      <c r="F365" s="811"/>
    </row>
    <row r="366" spans="2:6" s="207" customFormat="1">
      <c r="B366" s="212">
        <v>40722</v>
      </c>
      <c r="C366" s="214">
        <v>0.340312</v>
      </c>
      <c r="D366" s="215">
        <v>0.24635951416260299</v>
      </c>
      <c r="E366" s="810"/>
      <c r="F366" s="811"/>
    </row>
    <row r="367" spans="2:6" s="207" customFormat="1">
      <c r="B367" s="212">
        <v>40723</v>
      </c>
      <c r="C367" s="214">
        <v>0.235428</v>
      </c>
      <c r="D367" s="215">
        <v>0.11648077136536442</v>
      </c>
      <c r="E367" s="810"/>
      <c r="F367" s="811"/>
    </row>
    <row r="368" spans="2:6" s="207" customFormat="1">
      <c r="B368" s="212">
        <v>40724</v>
      </c>
      <c r="C368" s="214">
        <v>0.27480500000000002</v>
      </c>
      <c r="D368" s="215">
        <v>0.13039737549657851</v>
      </c>
      <c r="E368" s="810"/>
      <c r="F368" s="811"/>
    </row>
    <row r="369" spans="2:6" s="207" customFormat="1">
      <c r="B369" s="212">
        <v>40725</v>
      </c>
      <c r="C369" s="214">
        <v>0.25939600000000002</v>
      </c>
      <c r="D369" s="215">
        <v>0.1342631656947785</v>
      </c>
      <c r="E369" s="810"/>
      <c r="F369" s="811"/>
    </row>
    <row r="370" spans="2:6" s="207" customFormat="1">
      <c r="B370" s="212">
        <v>40728</v>
      </c>
      <c r="C370" s="214">
        <v>0.26306400000000002</v>
      </c>
      <c r="D370" s="215">
        <v>0.17827143360464953</v>
      </c>
      <c r="E370" s="810"/>
      <c r="F370" s="811"/>
    </row>
    <row r="371" spans="2:6" s="207" customFormat="1">
      <c r="B371" s="212">
        <v>40729</v>
      </c>
      <c r="C371" s="214">
        <v>0.26411600000000002</v>
      </c>
      <c r="D371" s="215">
        <v>0.47378419561933349</v>
      </c>
      <c r="E371" s="810"/>
      <c r="F371" s="811"/>
    </row>
    <row r="372" spans="2:6" s="207" customFormat="1">
      <c r="B372" s="212">
        <v>40731</v>
      </c>
      <c r="C372" s="214">
        <v>0.25855400000000001</v>
      </c>
      <c r="D372" s="215">
        <v>0.17509612795960663</v>
      </c>
      <c r="E372" s="810"/>
      <c r="F372" s="811"/>
    </row>
    <row r="373" spans="2:6" s="207" customFormat="1">
      <c r="B373" s="212">
        <v>40732</v>
      </c>
      <c r="C373" s="214">
        <v>0.249721</v>
      </c>
      <c r="D373" s="215">
        <v>0.10372700624422292</v>
      </c>
      <c r="E373" s="810"/>
      <c r="F373" s="811"/>
    </row>
    <row r="374" spans="2:6" s="207" customFormat="1">
      <c r="B374" s="212">
        <v>40735</v>
      </c>
      <c r="C374" s="214">
        <v>0.30057899999999999</v>
      </c>
      <c r="D374" s="215">
        <v>0.11646051536556054</v>
      </c>
      <c r="E374" s="810"/>
      <c r="F374" s="811"/>
    </row>
    <row r="375" spans="2:6" s="207" customFormat="1">
      <c r="B375" s="212">
        <v>40736</v>
      </c>
      <c r="C375" s="214">
        <v>0.29744300000000001</v>
      </c>
      <c r="D375" s="215">
        <v>0.1636213789737096</v>
      </c>
      <c r="E375" s="810"/>
      <c r="F375" s="811"/>
    </row>
    <row r="376" spans="2:6" s="207" customFormat="1">
      <c r="B376" s="212">
        <v>40737</v>
      </c>
      <c r="C376" s="214">
        <v>0.304867</v>
      </c>
      <c r="D376" s="215">
        <v>0.22033142736601197</v>
      </c>
      <c r="E376" s="810"/>
      <c r="F376" s="811"/>
    </row>
    <row r="377" spans="2:6" s="207" customFormat="1">
      <c r="B377" s="212">
        <v>40738</v>
      </c>
      <c r="C377" s="214">
        <v>0.30521199999999998</v>
      </c>
      <c r="D377" s="215">
        <v>0.18307992174832632</v>
      </c>
      <c r="E377" s="810"/>
      <c r="F377" s="811"/>
    </row>
    <row r="378" spans="2:6" s="207" customFormat="1">
      <c r="B378" s="212">
        <v>40739</v>
      </c>
      <c r="C378" s="214">
        <v>0.26307599999999998</v>
      </c>
      <c r="D378" s="215">
        <v>0.12834552133528657</v>
      </c>
      <c r="E378" s="810"/>
      <c r="F378" s="811"/>
    </row>
    <row r="379" spans="2:6" s="207" customFormat="1">
      <c r="B379" s="212">
        <v>40742</v>
      </c>
      <c r="C379" s="214">
        <v>0.26761400000000002</v>
      </c>
      <c r="D379" s="215">
        <v>0.12280982347364787</v>
      </c>
      <c r="E379" s="810"/>
      <c r="F379" s="811"/>
    </row>
    <row r="380" spans="2:6" s="207" customFormat="1">
      <c r="B380" s="212">
        <v>40743</v>
      </c>
      <c r="C380" s="214">
        <v>0.297767</v>
      </c>
      <c r="D380" s="215">
        <v>0.14452254755417535</v>
      </c>
      <c r="E380" s="810"/>
      <c r="F380" s="811"/>
    </row>
    <row r="381" spans="2:6" s="207" customFormat="1">
      <c r="B381" s="212">
        <v>40744</v>
      </c>
      <c r="C381" s="214">
        <v>0.26996999999999999</v>
      </c>
      <c r="D381" s="215">
        <v>0.26686668269616726</v>
      </c>
      <c r="E381" s="810"/>
      <c r="F381" s="811"/>
    </row>
    <row r="382" spans="2:6" s="207" customFormat="1">
      <c r="B382" s="212">
        <v>40745</v>
      </c>
      <c r="C382" s="214">
        <v>0.28683900000000001</v>
      </c>
      <c r="D382" s="215">
        <v>0.32741109948506419</v>
      </c>
      <c r="E382" s="810"/>
      <c r="F382" s="811"/>
    </row>
    <row r="383" spans="2:6" s="207" customFormat="1">
      <c r="B383" s="212">
        <v>40746</v>
      </c>
      <c r="C383" s="214">
        <v>0.34970600000000002</v>
      </c>
      <c r="D383" s="215">
        <v>0.18315696344847782</v>
      </c>
      <c r="E383" s="810"/>
      <c r="F383" s="811"/>
    </row>
    <row r="384" spans="2:6" s="207" customFormat="1">
      <c r="B384" s="212">
        <v>40749</v>
      </c>
      <c r="C384" s="214">
        <v>0.28744500000000001</v>
      </c>
      <c r="D384" s="215">
        <v>0.11119864160624349</v>
      </c>
      <c r="E384" s="810"/>
      <c r="F384" s="811"/>
    </row>
    <row r="385" spans="2:6" s="207" customFormat="1">
      <c r="B385" s="212">
        <v>40750</v>
      </c>
      <c r="C385" s="214">
        <v>0.35960599999999998</v>
      </c>
      <c r="D385" s="215">
        <v>0.13479375125492721</v>
      </c>
      <c r="E385" s="810"/>
      <c r="F385" s="811"/>
    </row>
    <row r="386" spans="2:6" s="207" customFormat="1">
      <c r="B386" s="212">
        <v>40751</v>
      </c>
      <c r="C386" s="214">
        <v>0.27920499999999998</v>
      </c>
      <c r="D386" s="215">
        <v>0.15921981509073874</v>
      </c>
      <c r="E386" s="810"/>
      <c r="F386" s="811"/>
    </row>
    <row r="387" spans="2:6" s="207" customFormat="1">
      <c r="B387" s="212">
        <v>40752</v>
      </c>
      <c r="C387" s="214">
        <v>0.20371800000000001</v>
      </c>
      <c r="D387" s="215">
        <v>5.9903172969953906E-2</v>
      </c>
      <c r="E387" s="810"/>
      <c r="F387" s="811"/>
    </row>
    <row r="388" spans="2:6" s="207" customFormat="1">
      <c r="B388" s="212">
        <v>40753</v>
      </c>
      <c r="C388" s="214">
        <v>0.23482600000000001</v>
      </c>
      <c r="D388" s="215">
        <v>0.22106606861904285</v>
      </c>
      <c r="E388" s="810"/>
      <c r="F388" s="811"/>
    </row>
    <row r="389" spans="2:6" s="207" customFormat="1">
      <c r="B389" s="212">
        <v>40756</v>
      </c>
      <c r="C389" s="214">
        <v>0.26207999999999998</v>
      </c>
      <c r="D389" s="215">
        <v>0.13342851488862878</v>
      </c>
      <c r="E389" s="810"/>
      <c r="F389" s="811"/>
    </row>
    <row r="390" spans="2:6" s="207" customFormat="1">
      <c r="B390" s="212">
        <v>40757</v>
      </c>
      <c r="C390" s="214">
        <v>0.27546799999999999</v>
      </c>
      <c r="D390" s="215">
        <v>0.26526683307052668</v>
      </c>
      <c r="E390" s="810"/>
      <c r="F390" s="811"/>
    </row>
    <row r="391" spans="2:6" s="207" customFormat="1">
      <c r="B391" s="212">
        <v>40758</v>
      </c>
      <c r="C391" s="214">
        <v>0.25</v>
      </c>
      <c r="D391" s="215">
        <v>0.15499286369735304</v>
      </c>
      <c r="E391" s="810"/>
      <c r="F391" s="811"/>
    </row>
    <row r="392" spans="2:6" s="207" customFormat="1">
      <c r="B392" s="212">
        <v>40759</v>
      </c>
      <c r="C392" s="214">
        <v>0.270403</v>
      </c>
      <c r="D392" s="215">
        <v>0.34592711018880667</v>
      </c>
      <c r="E392" s="810"/>
      <c r="F392" s="811"/>
    </row>
    <row r="393" spans="2:6" s="207" customFormat="1">
      <c r="B393" s="212">
        <v>40760</v>
      </c>
      <c r="C393" s="214">
        <v>0.25772899999999999</v>
      </c>
      <c r="D393" s="215">
        <v>0.20283905839279087</v>
      </c>
      <c r="E393" s="810"/>
      <c r="F393" s="811"/>
    </row>
    <row r="394" spans="2:6" s="207" customFormat="1">
      <c r="B394" s="212">
        <v>40763</v>
      </c>
      <c r="C394" s="214">
        <v>0.28111399999999998</v>
      </c>
      <c r="D394" s="215">
        <v>0.51197463853895875</v>
      </c>
      <c r="E394" s="810"/>
      <c r="F394" s="811"/>
    </row>
    <row r="395" spans="2:6" s="207" customFormat="1">
      <c r="B395" s="212">
        <v>40764</v>
      </c>
      <c r="C395" s="214">
        <v>0.82662599999999997</v>
      </c>
      <c r="D395" s="215">
        <v>2.3670772094107368</v>
      </c>
      <c r="E395" s="810"/>
      <c r="F395" s="811"/>
    </row>
    <row r="396" spans="2:6" s="207" customFormat="1">
      <c r="B396" s="212">
        <v>40765</v>
      </c>
      <c r="C396" s="214">
        <v>1.6522650000000001</v>
      </c>
      <c r="D396" s="215">
        <v>4.6873675678073834</v>
      </c>
      <c r="E396" s="810"/>
      <c r="F396" s="811"/>
    </row>
    <row r="397" spans="2:6" s="207" customFormat="1">
      <c r="B397" s="212">
        <v>40766</v>
      </c>
      <c r="C397" s="214">
        <v>2.0433309999999998</v>
      </c>
      <c r="D397" s="215">
        <v>2.7033716084294395</v>
      </c>
      <c r="E397" s="810"/>
      <c r="F397" s="811"/>
    </row>
    <row r="398" spans="2:6" s="207" customFormat="1">
      <c r="B398" s="212">
        <v>40767</v>
      </c>
      <c r="C398" s="214">
        <v>0.72123599999999999</v>
      </c>
      <c r="D398" s="215">
        <v>0.72171511393303511</v>
      </c>
      <c r="E398" s="810"/>
      <c r="F398" s="811"/>
    </row>
    <row r="399" spans="2:6" s="207" customFormat="1">
      <c r="B399" s="212">
        <v>40770</v>
      </c>
      <c r="C399" s="214">
        <v>0.49274499999999999</v>
      </c>
      <c r="D399" s="215">
        <v>0.32024753299213926</v>
      </c>
      <c r="E399" s="810"/>
      <c r="F399" s="811"/>
    </row>
    <row r="400" spans="2:6" s="207" customFormat="1">
      <c r="B400" s="212">
        <v>40771</v>
      </c>
      <c r="C400" s="214">
        <v>0.52654500000000004</v>
      </c>
      <c r="D400" s="215">
        <v>0.70927411435679166</v>
      </c>
      <c r="E400" s="810"/>
      <c r="F400" s="811"/>
    </row>
    <row r="401" spans="2:6" s="207" customFormat="1">
      <c r="B401" s="212">
        <v>40772</v>
      </c>
      <c r="C401" s="214">
        <v>0.95966700000000005</v>
      </c>
      <c r="D401" s="215">
        <v>0.96730607247624623</v>
      </c>
      <c r="E401" s="810"/>
      <c r="F401" s="811"/>
    </row>
    <row r="402" spans="2:6" s="207" customFormat="1">
      <c r="B402" s="212">
        <v>40773</v>
      </c>
      <c r="C402" s="214">
        <v>1.0643590000000001</v>
      </c>
      <c r="D402" s="215">
        <v>1.3085321124916223</v>
      </c>
      <c r="E402" s="810"/>
      <c r="F402" s="811"/>
    </row>
    <row r="403" spans="2:6" s="207" customFormat="1">
      <c r="B403" s="212">
        <v>40774</v>
      </c>
      <c r="C403" s="214">
        <v>0.80342199999999997</v>
      </c>
      <c r="D403" s="215">
        <v>0.6770287774353474</v>
      </c>
      <c r="E403" s="810"/>
      <c r="F403" s="811"/>
    </row>
    <row r="404" spans="2:6" s="207" customFormat="1">
      <c r="B404" s="212">
        <v>40777</v>
      </c>
      <c r="C404" s="214">
        <v>0.71226400000000001</v>
      </c>
      <c r="D404" s="215">
        <v>0.34638192817051783</v>
      </c>
      <c r="E404" s="810"/>
      <c r="F404" s="811"/>
    </row>
    <row r="405" spans="2:6" s="207" customFormat="1">
      <c r="B405" s="212">
        <v>40778</v>
      </c>
      <c r="C405" s="214">
        <v>0.72638199999999997</v>
      </c>
      <c r="D405" s="215">
        <v>0.45872186208045002</v>
      </c>
      <c r="E405" s="810"/>
      <c r="F405" s="811"/>
    </row>
    <row r="406" spans="2:6" s="207" customFormat="1">
      <c r="B406" s="212">
        <v>40779</v>
      </c>
      <c r="C406" s="214">
        <v>0.88235300000000005</v>
      </c>
      <c r="D406" s="215">
        <v>1.2113742246721473</v>
      </c>
      <c r="E406" s="810"/>
      <c r="F406" s="811"/>
    </row>
    <row r="407" spans="2:6" s="207" customFormat="1">
      <c r="B407" s="212">
        <v>40780</v>
      </c>
      <c r="C407" s="214">
        <v>1.8127260000000001</v>
      </c>
      <c r="D407" s="215">
        <v>1.583747269689094</v>
      </c>
      <c r="E407" s="810"/>
      <c r="F407" s="811"/>
    </row>
    <row r="408" spans="2:6" s="207" customFormat="1">
      <c r="B408" s="212">
        <v>40781</v>
      </c>
      <c r="C408" s="214">
        <v>1.588605</v>
      </c>
      <c r="D408" s="215">
        <v>0.81846478717527427</v>
      </c>
      <c r="E408" s="810"/>
      <c r="F408" s="811"/>
    </row>
    <row r="409" spans="2:6" s="207" customFormat="1">
      <c r="B409" s="212">
        <v>40782</v>
      </c>
      <c r="C409" s="214">
        <v>0.41857800000000001</v>
      </c>
      <c r="D409" s="215">
        <v>0.23294832906587065</v>
      </c>
      <c r="E409" s="810"/>
      <c r="F409" s="811"/>
    </row>
    <row r="410" spans="2:6" s="207" customFormat="1">
      <c r="B410" s="212">
        <v>40786</v>
      </c>
      <c r="C410" s="214">
        <v>0.51659200000000005</v>
      </c>
      <c r="D410" s="215">
        <v>0.40772850993287585</v>
      </c>
      <c r="E410" s="810"/>
      <c r="F410" s="811"/>
    </row>
    <row r="411" spans="2:6" s="207" customFormat="1">
      <c r="B411" s="212">
        <v>40787</v>
      </c>
      <c r="C411" s="214">
        <v>0.49660900000000002</v>
      </c>
      <c r="D411" s="215">
        <v>0.40719491883479902</v>
      </c>
      <c r="E411" s="810"/>
      <c r="F411" s="811"/>
    </row>
    <row r="412" spans="2:6" s="207" customFormat="1">
      <c r="B412" s="212">
        <v>40788</v>
      </c>
      <c r="C412" s="214">
        <v>0.34204200000000001</v>
      </c>
      <c r="D412" s="215">
        <v>0.11937526129539754</v>
      </c>
      <c r="E412" s="810"/>
      <c r="F412" s="811"/>
    </row>
    <row r="413" spans="2:6" s="207" customFormat="1">
      <c r="B413" s="212">
        <v>40791</v>
      </c>
      <c r="C413" s="214">
        <v>0.262214</v>
      </c>
      <c r="D413" s="215">
        <v>0.1304333672882424</v>
      </c>
      <c r="E413" s="810"/>
      <c r="F413" s="811"/>
    </row>
    <row r="414" spans="2:6" s="207" customFormat="1">
      <c r="B414" s="212">
        <v>40792</v>
      </c>
      <c r="C414" s="214">
        <v>0.25</v>
      </c>
      <c r="D414" s="215">
        <v>0.12986404231662219</v>
      </c>
      <c r="E414" s="810"/>
      <c r="F414" s="811"/>
    </row>
    <row r="415" spans="2:6" s="207" customFormat="1">
      <c r="B415" s="212">
        <v>40793</v>
      </c>
      <c r="C415" s="214">
        <v>0.31736199999999998</v>
      </c>
      <c r="D415" s="215">
        <v>0.20017008438475917</v>
      </c>
      <c r="E415" s="810"/>
      <c r="F415" s="811"/>
    </row>
    <row r="416" spans="2:6" s="207" customFormat="1">
      <c r="B416" s="212">
        <v>40794</v>
      </c>
      <c r="C416" s="214">
        <v>0.43076900000000001</v>
      </c>
      <c r="D416" s="215">
        <v>0.27258278254147111</v>
      </c>
      <c r="E416" s="810"/>
      <c r="F416" s="811"/>
    </row>
    <row r="417" spans="2:6" s="207" customFormat="1">
      <c r="B417" s="212">
        <v>40795</v>
      </c>
      <c r="C417" s="214">
        <v>0.38696999999999998</v>
      </c>
      <c r="D417" s="215">
        <v>0.11683904540347761</v>
      </c>
      <c r="E417" s="810"/>
      <c r="F417" s="811"/>
    </row>
    <row r="418" spans="2:6" s="207" customFormat="1">
      <c r="B418" s="212">
        <v>40798</v>
      </c>
      <c r="C418" s="214">
        <v>0.272455</v>
      </c>
      <c r="D418" s="215">
        <v>0.12884669343381622</v>
      </c>
      <c r="E418" s="810"/>
      <c r="F418" s="811"/>
    </row>
    <row r="419" spans="2:6" s="207" customFormat="1">
      <c r="B419" s="212">
        <v>40799</v>
      </c>
      <c r="C419" s="214">
        <v>0.38930300000000001</v>
      </c>
      <c r="D419" s="215">
        <v>0.12801500291329909</v>
      </c>
      <c r="E419" s="810"/>
      <c r="F419" s="811"/>
    </row>
    <row r="420" spans="2:6" s="207" customFormat="1">
      <c r="B420" s="212">
        <v>40800</v>
      </c>
      <c r="C420" s="214">
        <v>0.26637899999999998</v>
      </c>
      <c r="D420" s="215">
        <v>0.1404446403046494</v>
      </c>
      <c r="E420" s="810"/>
      <c r="F420" s="811"/>
    </row>
    <row r="421" spans="2:6" s="207" customFormat="1">
      <c r="B421" s="212">
        <v>40801</v>
      </c>
      <c r="C421" s="214">
        <v>0.32995400000000003</v>
      </c>
      <c r="D421" s="215">
        <v>0.11453319928989385</v>
      </c>
      <c r="E421" s="810"/>
      <c r="F421" s="811"/>
    </row>
    <row r="422" spans="2:6" s="207" customFormat="1">
      <c r="B422" s="212">
        <v>40802</v>
      </c>
      <c r="C422" s="214">
        <v>0.26312999999999998</v>
      </c>
      <c r="D422" s="215">
        <v>8.260496044404729E-2</v>
      </c>
      <c r="E422" s="810"/>
      <c r="F422" s="811"/>
    </row>
    <row r="423" spans="2:6" s="207" customFormat="1">
      <c r="B423" s="212">
        <v>40805</v>
      </c>
      <c r="C423" s="214">
        <v>0.26028400000000002</v>
      </c>
      <c r="D423" s="215">
        <v>9.4435017373663027E-2</v>
      </c>
      <c r="E423" s="810"/>
      <c r="F423" s="811"/>
    </row>
    <row r="424" spans="2:6" s="207" customFormat="1">
      <c r="B424" s="212">
        <v>40806</v>
      </c>
      <c r="C424" s="214">
        <v>0.42480800000000002</v>
      </c>
      <c r="D424" s="215">
        <v>0.13297546224969833</v>
      </c>
      <c r="E424" s="810"/>
      <c r="F424" s="811"/>
    </row>
    <row r="425" spans="2:6" s="207" customFormat="1">
      <c r="B425" s="212">
        <v>40807</v>
      </c>
      <c r="C425" s="214">
        <v>0.31357600000000002</v>
      </c>
      <c r="D425" s="215">
        <v>0.10683830000609987</v>
      </c>
      <c r="E425" s="810"/>
      <c r="F425" s="811"/>
    </row>
    <row r="426" spans="2:6" s="207" customFormat="1">
      <c r="B426" s="212">
        <v>40808</v>
      </c>
      <c r="C426" s="214">
        <v>0.20691100000000001</v>
      </c>
      <c r="D426" s="215">
        <v>0.37142961000807495</v>
      </c>
      <c r="E426" s="810"/>
      <c r="F426" s="811"/>
    </row>
    <row r="427" spans="2:6" s="207" customFormat="1">
      <c r="B427" s="212">
        <v>40809</v>
      </c>
      <c r="C427" s="214">
        <v>1.2233350000000001</v>
      </c>
      <c r="D427" s="215">
        <v>1.4544774115614951</v>
      </c>
      <c r="E427" s="810"/>
      <c r="F427" s="811"/>
    </row>
    <row r="428" spans="2:6" s="207" customFormat="1">
      <c r="B428" s="212">
        <v>40812</v>
      </c>
      <c r="C428" s="214">
        <v>2.6731919999999998</v>
      </c>
      <c r="D428" s="215">
        <v>2.563295174924995</v>
      </c>
      <c r="E428" s="810"/>
      <c r="F428" s="811"/>
    </row>
    <row r="429" spans="2:6" s="207" customFormat="1">
      <c r="B429" s="212">
        <v>40813</v>
      </c>
      <c r="C429" s="214">
        <v>2.6594139999999999</v>
      </c>
      <c r="D429" s="215">
        <v>1.6679718116053985</v>
      </c>
      <c r="E429" s="810"/>
      <c r="F429" s="811"/>
    </row>
    <row r="430" spans="2:6" s="207" customFormat="1">
      <c r="B430" s="212">
        <v>40814</v>
      </c>
      <c r="C430" s="214">
        <v>1.6381429999999999</v>
      </c>
      <c r="D430" s="215">
        <v>0.44020447618056419</v>
      </c>
      <c r="E430" s="810"/>
      <c r="F430" s="811"/>
    </row>
    <row r="431" spans="2:6" s="207" customFormat="1">
      <c r="B431" s="212">
        <v>40815</v>
      </c>
      <c r="C431" s="214">
        <v>0.28137499999999999</v>
      </c>
      <c r="D431" s="215">
        <v>0.11909073212921621</v>
      </c>
      <c r="E431" s="810"/>
      <c r="F431" s="811"/>
    </row>
    <row r="432" spans="2:6" s="207" customFormat="1">
      <c r="B432" s="212">
        <v>40816</v>
      </c>
      <c r="C432" s="214">
        <v>0.26116499999999998</v>
      </c>
      <c r="D432" s="215">
        <v>0.4437835296123761</v>
      </c>
      <c r="E432" s="810"/>
      <c r="F432" s="811"/>
    </row>
    <row r="433" spans="2:6" s="207" customFormat="1">
      <c r="B433" s="212">
        <v>40819</v>
      </c>
      <c r="C433" s="214">
        <v>0.82750100000000004</v>
      </c>
      <c r="D433" s="215">
        <v>0.74821659931325535</v>
      </c>
      <c r="E433" s="810"/>
      <c r="F433" s="811"/>
    </row>
    <row r="434" spans="2:6" s="207" customFormat="1">
      <c r="B434" s="212">
        <v>40820</v>
      </c>
      <c r="C434" s="214">
        <v>1.0359670000000001</v>
      </c>
      <c r="D434" s="215">
        <v>0.99985916179776446</v>
      </c>
      <c r="E434" s="810"/>
      <c r="F434" s="811"/>
    </row>
    <row r="435" spans="2:6" s="207" customFormat="1">
      <c r="B435" s="212">
        <v>40821</v>
      </c>
      <c r="C435" s="214">
        <v>1.3715269999999999</v>
      </c>
      <c r="D435" s="215">
        <v>2.6945999999999999</v>
      </c>
      <c r="E435" s="810"/>
      <c r="F435" s="811"/>
    </row>
    <row r="436" spans="2:6" s="207" customFormat="1">
      <c r="B436" s="212">
        <v>40822</v>
      </c>
      <c r="C436" s="214">
        <v>1.716567</v>
      </c>
      <c r="D436" s="215">
        <v>2.496312267822002</v>
      </c>
      <c r="E436" s="810"/>
      <c r="F436" s="811"/>
    </row>
    <row r="437" spans="2:6" s="207" customFormat="1">
      <c r="B437" s="212">
        <v>40823</v>
      </c>
      <c r="C437" s="214">
        <v>1.707301</v>
      </c>
      <c r="D437" s="215">
        <v>2.659141922962124</v>
      </c>
      <c r="E437" s="810"/>
      <c r="F437" s="811"/>
    </row>
    <row r="438" spans="2:6" s="207" customFormat="1">
      <c r="B438" s="212">
        <v>40826</v>
      </c>
      <c r="C438" s="214">
        <v>0.83509100000000003</v>
      </c>
      <c r="D438" s="215">
        <v>0.75678319873605926</v>
      </c>
      <c r="E438" s="810"/>
      <c r="F438" s="811"/>
    </row>
    <row r="439" spans="2:6" s="207" customFormat="1">
      <c r="B439" s="212">
        <v>40827</v>
      </c>
      <c r="C439" s="214">
        <v>0.79985799999999996</v>
      </c>
      <c r="D439" s="215">
        <v>0.68380257091171215</v>
      </c>
      <c r="E439" s="810"/>
      <c r="F439" s="811"/>
    </row>
    <row r="440" spans="2:6" s="207" customFormat="1">
      <c r="B440" s="212">
        <v>40828</v>
      </c>
      <c r="C440" s="214">
        <v>0.95101999999999998</v>
      </c>
      <c r="D440" s="215">
        <v>0.74282143538855983</v>
      </c>
      <c r="E440" s="810"/>
      <c r="F440" s="811"/>
    </row>
    <row r="441" spans="2:6" s="207" customFormat="1">
      <c r="B441" s="212">
        <v>40829</v>
      </c>
      <c r="C441" s="214">
        <v>0.72896000000000005</v>
      </c>
      <c r="D441" s="215">
        <v>1.7561378594694359</v>
      </c>
      <c r="E441" s="810"/>
      <c r="F441" s="811"/>
    </row>
    <row r="442" spans="2:6" s="207" customFormat="1">
      <c r="B442" s="212">
        <v>40830</v>
      </c>
      <c r="C442" s="214">
        <v>1.2880549999999999</v>
      </c>
      <c r="D442" s="215">
        <v>1.9128374312854604</v>
      </c>
      <c r="E442" s="810"/>
      <c r="F442" s="811"/>
    </row>
    <row r="443" spans="2:6" s="207" customFormat="1">
      <c r="B443" s="212">
        <v>40833</v>
      </c>
      <c r="C443" s="214">
        <v>1.474494</v>
      </c>
      <c r="D443" s="215">
        <v>1.2115289259521294</v>
      </c>
      <c r="E443" s="810"/>
      <c r="F443" s="811"/>
    </row>
    <row r="444" spans="2:6" s="207" customFormat="1">
      <c r="B444" s="212">
        <v>40834</v>
      </c>
      <c r="C444" s="214">
        <v>1.1598489999999999</v>
      </c>
      <c r="D444" s="215">
        <v>1.6206019315003279</v>
      </c>
      <c r="E444" s="810"/>
      <c r="F444" s="811"/>
    </row>
    <row r="445" spans="2:6" s="207" customFormat="1">
      <c r="B445" s="212">
        <v>40835</v>
      </c>
      <c r="C445" s="214">
        <v>0.98918399999999995</v>
      </c>
      <c r="D445" s="215">
        <v>1.7743743478081786</v>
      </c>
      <c r="E445" s="810"/>
      <c r="F445" s="811"/>
    </row>
    <row r="446" spans="2:6" s="207" customFormat="1">
      <c r="B446" s="212">
        <v>40836</v>
      </c>
      <c r="C446" s="214">
        <v>1.00749</v>
      </c>
      <c r="D446" s="215">
        <v>0.71008875705827235</v>
      </c>
      <c r="E446" s="810"/>
      <c r="F446" s="811"/>
    </row>
    <row r="447" spans="2:6" s="207" customFormat="1">
      <c r="B447" s="212">
        <v>40837</v>
      </c>
      <c r="C447" s="214">
        <v>0.36812600000000001</v>
      </c>
      <c r="D447" s="215">
        <v>0.39</v>
      </c>
      <c r="E447" s="810"/>
      <c r="F447" s="811"/>
    </row>
    <row r="448" spans="2:6" s="207" customFormat="1">
      <c r="B448" s="212">
        <v>40840</v>
      </c>
      <c r="C448" s="214">
        <v>0.78704700000000005</v>
      </c>
      <c r="D448" s="215">
        <v>0.33700668886440666</v>
      </c>
      <c r="E448" s="810"/>
      <c r="F448" s="811"/>
    </row>
    <row r="449" spans="2:6" s="207" customFormat="1">
      <c r="B449" s="212">
        <v>40841</v>
      </c>
      <c r="C449" s="214">
        <v>0.70241399999999998</v>
      </c>
      <c r="D449" s="215">
        <v>0.11654535194519174</v>
      </c>
      <c r="E449" s="810"/>
      <c r="F449" s="811"/>
    </row>
    <row r="450" spans="2:6" s="207" customFormat="1">
      <c r="B450" s="212">
        <v>40842</v>
      </c>
      <c r="C450" s="214">
        <v>0.48925800000000003</v>
      </c>
      <c r="D450" s="215">
        <v>0.11851994866394133</v>
      </c>
      <c r="E450" s="810"/>
      <c r="F450" s="811"/>
    </row>
    <row r="451" spans="2:6" s="207" customFormat="1">
      <c r="B451" s="212">
        <v>40843</v>
      </c>
      <c r="C451" s="214">
        <v>0.94566600000000001</v>
      </c>
      <c r="D451" s="215">
        <v>0.6685424939896476</v>
      </c>
      <c r="E451" s="810"/>
      <c r="F451" s="811"/>
    </row>
    <row r="452" spans="2:6" s="207" customFormat="1">
      <c r="B452" s="212">
        <v>40844</v>
      </c>
      <c r="C452" s="214">
        <v>0.3</v>
      </c>
      <c r="D452" s="215">
        <v>8.0523940382130496E-2</v>
      </c>
      <c r="E452" s="810"/>
      <c r="F452" s="811"/>
    </row>
    <row r="453" spans="2:6" s="207" customFormat="1">
      <c r="B453" s="212">
        <v>40847</v>
      </c>
      <c r="C453" s="214">
        <v>0.30512800000000001</v>
      </c>
      <c r="D453" s="215">
        <v>0.24832543162666149</v>
      </c>
      <c r="E453" s="810"/>
      <c r="F453" s="811"/>
    </row>
    <row r="454" spans="2:6" s="207" customFormat="1">
      <c r="B454" s="212">
        <v>40848</v>
      </c>
      <c r="C454" s="214">
        <v>0.217199</v>
      </c>
      <c r="D454" s="215">
        <v>0.1526780019235843</v>
      </c>
      <c r="E454" s="810"/>
      <c r="F454" s="811"/>
    </row>
    <row r="455" spans="2:6" s="207" customFormat="1">
      <c r="B455" s="212">
        <v>40849</v>
      </c>
      <c r="C455" s="214">
        <v>0.258384</v>
      </c>
      <c r="D455" s="215">
        <v>0.12404295498304008</v>
      </c>
      <c r="E455" s="810"/>
      <c r="F455" s="811"/>
    </row>
    <row r="456" spans="2:6" s="207" customFormat="1">
      <c r="B456" s="212">
        <v>40850</v>
      </c>
      <c r="C456" s="214">
        <v>0.246499</v>
      </c>
      <c r="D456" s="215">
        <v>0.18977387492618697</v>
      </c>
      <c r="E456" s="810"/>
      <c r="F456" s="811"/>
    </row>
    <row r="457" spans="2:6" s="207" customFormat="1">
      <c r="B457" s="212">
        <v>40851</v>
      </c>
      <c r="C457" s="214">
        <v>0.169626</v>
      </c>
      <c r="D457" s="215">
        <v>9.675023221681589E-2</v>
      </c>
      <c r="E457" s="810"/>
      <c r="F457" s="811"/>
    </row>
    <row r="458" spans="2:6" s="207" customFormat="1">
      <c r="B458" s="212">
        <v>40854</v>
      </c>
      <c r="C458" s="214">
        <v>0.145066</v>
      </c>
      <c r="D458" s="215">
        <v>5.1114153995359943E-2</v>
      </c>
      <c r="E458" s="810"/>
      <c r="F458" s="811"/>
    </row>
    <row r="459" spans="2:6" s="207" customFormat="1">
      <c r="B459" s="212">
        <v>40855</v>
      </c>
      <c r="C459" s="214">
        <v>0.13120100000000001</v>
      </c>
      <c r="D459" s="215">
        <v>9.8106464105364666E-2</v>
      </c>
      <c r="E459" s="810"/>
      <c r="F459" s="811"/>
    </row>
    <row r="460" spans="2:6" s="207" customFormat="1">
      <c r="B460" s="212">
        <v>40856</v>
      </c>
      <c r="C460" s="214">
        <v>0.134182</v>
      </c>
      <c r="D460" s="215">
        <v>9.4013075083997907E-2</v>
      </c>
      <c r="E460" s="810"/>
      <c r="F460" s="811"/>
    </row>
    <row r="461" spans="2:6" s="207" customFormat="1">
      <c r="B461" s="212">
        <v>40857</v>
      </c>
      <c r="C461" s="214">
        <v>0.13606799999999999</v>
      </c>
      <c r="D461" s="215">
        <v>0.16820402924476821</v>
      </c>
      <c r="E461" s="810"/>
      <c r="F461" s="811"/>
    </row>
    <row r="462" spans="2:6" s="207" customFormat="1">
      <c r="B462" s="212">
        <v>40858</v>
      </c>
      <c r="C462" s="214">
        <v>0.17386099999999999</v>
      </c>
      <c r="D462" s="215">
        <v>6.9788545098876345E-2</v>
      </c>
      <c r="E462" s="810"/>
      <c r="F462" s="811"/>
    </row>
    <row r="463" spans="2:6" s="207" customFormat="1">
      <c r="B463" s="212">
        <v>40861</v>
      </c>
      <c r="C463" s="214">
        <v>0.116713</v>
      </c>
      <c r="D463" s="215">
        <v>5.7901220137695567E-2</v>
      </c>
      <c r="E463" s="810"/>
      <c r="F463" s="811"/>
    </row>
    <row r="464" spans="2:6" s="207" customFormat="1">
      <c r="B464" s="212">
        <v>40862</v>
      </c>
      <c r="C464" s="214">
        <v>0.136632</v>
      </c>
      <c r="D464" s="215">
        <v>0.10287405207168004</v>
      </c>
      <c r="E464" s="810"/>
      <c r="F464" s="811"/>
    </row>
    <row r="465" spans="2:6" s="207" customFormat="1">
      <c r="B465" s="212">
        <v>40863</v>
      </c>
      <c r="C465" s="214">
        <v>0.120115</v>
      </c>
      <c r="D465" s="215">
        <v>9.4445611285833328E-2</v>
      </c>
      <c r="E465" s="810"/>
      <c r="F465" s="811"/>
    </row>
    <row r="466" spans="2:6" s="207" customFormat="1">
      <c r="B466" s="212">
        <v>40864</v>
      </c>
      <c r="C466" s="214">
        <v>0.124822</v>
      </c>
      <c r="D466" s="215">
        <v>8.5321761858310544E-2</v>
      </c>
      <c r="E466" s="810"/>
      <c r="F466" s="811"/>
    </row>
    <row r="467" spans="2:6" s="207" customFormat="1">
      <c r="B467" s="212">
        <v>40865</v>
      </c>
      <c r="C467" s="214">
        <v>0.124014</v>
      </c>
      <c r="D467" s="215">
        <v>0.11900928281186916</v>
      </c>
      <c r="E467" s="810"/>
      <c r="F467" s="811"/>
    </row>
    <row r="468" spans="2:6" s="207" customFormat="1">
      <c r="B468" s="212">
        <v>40868</v>
      </c>
      <c r="C468" s="214">
        <v>0.135742</v>
      </c>
      <c r="D468" s="215">
        <v>0.11122194872502048</v>
      </c>
      <c r="E468" s="810"/>
      <c r="F468" s="811"/>
    </row>
    <row r="469" spans="2:6" s="207" customFormat="1">
      <c r="B469" s="212">
        <v>40869</v>
      </c>
      <c r="C469" s="214">
        <v>0.145507</v>
      </c>
      <c r="D469" s="215">
        <v>1.2833491439819804</v>
      </c>
      <c r="E469" s="810"/>
      <c r="F469" s="811"/>
    </row>
    <row r="470" spans="2:6" s="207" customFormat="1">
      <c r="B470" s="212">
        <v>40870</v>
      </c>
      <c r="C470" s="214">
        <v>0.50008699999999995</v>
      </c>
      <c r="D470" s="215">
        <v>1.3196482577073734</v>
      </c>
      <c r="E470" s="810"/>
      <c r="F470" s="811"/>
    </row>
    <row r="471" spans="2:6" s="207" customFormat="1">
      <c r="B471" s="212">
        <v>40871</v>
      </c>
      <c r="C471" s="214">
        <v>3.3314339999999998</v>
      </c>
      <c r="D471" s="215">
        <v>6.8658269766507889</v>
      </c>
      <c r="E471" s="810"/>
      <c r="F471" s="811"/>
    </row>
    <row r="472" spans="2:6" s="207" customFormat="1">
      <c r="B472" s="212">
        <v>40872</v>
      </c>
      <c r="C472" s="214">
        <v>3.4843459999999999</v>
      </c>
      <c r="D472" s="215">
        <v>5.9406108971126752</v>
      </c>
      <c r="E472" s="810"/>
      <c r="F472" s="811"/>
    </row>
    <row r="473" spans="2:6" s="207" customFormat="1">
      <c r="B473" s="212">
        <v>40875</v>
      </c>
      <c r="C473" s="214">
        <v>1.0496049999999999</v>
      </c>
      <c r="D473" s="215">
        <v>3.5299471592945069</v>
      </c>
      <c r="E473" s="810"/>
      <c r="F473" s="811"/>
    </row>
    <row r="474" spans="2:6" s="207" customFormat="1">
      <c r="B474" s="212">
        <v>40876</v>
      </c>
      <c r="C474" s="214">
        <v>0.339173</v>
      </c>
      <c r="D474" s="215">
        <v>0.9925972236539562</v>
      </c>
      <c r="E474" s="810"/>
      <c r="F474" s="811"/>
    </row>
    <row r="475" spans="2:6" s="207" customFormat="1">
      <c r="B475" s="212">
        <v>40877</v>
      </c>
      <c r="C475" s="214">
        <v>0.16035199999999999</v>
      </c>
      <c r="D475" s="215">
        <v>9.8654326454068422E-2</v>
      </c>
      <c r="E475" s="810"/>
      <c r="F475" s="811"/>
    </row>
    <row r="476" spans="2:6" s="207" customFormat="1">
      <c r="B476" s="212">
        <v>40878.634444444448</v>
      </c>
      <c r="C476" s="214">
        <v>0.17202799999999999</v>
      </c>
      <c r="D476" s="215">
        <v>0.103766</v>
      </c>
      <c r="E476" s="810"/>
      <c r="F476" s="811"/>
    </row>
    <row r="477" spans="2:6" s="207" customFormat="1">
      <c r="B477" s="212">
        <v>40879.707754629628</v>
      </c>
      <c r="C477" s="214">
        <v>0.13292599999999999</v>
      </c>
      <c r="D477" s="215">
        <v>8.5421999999999998E-2</v>
      </c>
      <c r="E477" s="810"/>
      <c r="F477" s="811"/>
    </row>
    <row r="478" spans="2:6" s="207" customFormat="1">
      <c r="B478" s="212">
        <v>40882.647418981483</v>
      </c>
      <c r="C478" s="214">
        <v>0.14154700000000001</v>
      </c>
      <c r="D478" s="215">
        <v>8.7945999999999996E-2</v>
      </c>
      <c r="E478" s="810"/>
      <c r="F478" s="811"/>
    </row>
    <row r="479" spans="2:6" s="207" customFormat="1">
      <c r="B479" s="212">
        <v>40883.681608796294</v>
      </c>
      <c r="C479" s="214">
        <v>0.128411</v>
      </c>
      <c r="D479" s="215">
        <v>9.2310000000000003E-2</v>
      </c>
      <c r="E479" s="810"/>
      <c r="F479" s="811"/>
    </row>
    <row r="480" spans="2:6" s="207" customFormat="1">
      <c r="B480" s="212">
        <v>40884.707638888889</v>
      </c>
      <c r="C480" s="214">
        <v>0.11597399999999999</v>
      </c>
      <c r="D480" s="215">
        <v>7.0240999999999998E-2</v>
      </c>
      <c r="E480" s="810"/>
      <c r="F480" s="811"/>
    </row>
    <row r="481" spans="2:6" s="207" customFormat="1">
      <c r="B481" s="212">
        <v>40885.669189814813</v>
      </c>
      <c r="C481" s="214">
        <v>0.122089</v>
      </c>
      <c r="D481" s="215">
        <v>4.2705E-2</v>
      </c>
      <c r="E481" s="810"/>
      <c r="F481" s="811"/>
    </row>
    <row r="482" spans="2:6" s="207" customFormat="1">
      <c r="B482" s="212">
        <v>40886.707650462966</v>
      </c>
      <c r="C482" s="214">
        <v>0.139461</v>
      </c>
      <c r="D482" s="215">
        <v>2.7931999999999998E-2</v>
      </c>
      <c r="E482" s="810"/>
      <c r="F482" s="811"/>
    </row>
    <row r="483" spans="2:6" s="207" customFormat="1">
      <c r="B483" s="212">
        <v>40889.677557870367</v>
      </c>
      <c r="C483" s="214">
        <v>0.104528</v>
      </c>
      <c r="D483" s="215">
        <v>0.106382</v>
      </c>
      <c r="E483" s="810"/>
      <c r="F483" s="811"/>
    </row>
    <row r="484" spans="2:6" s="207" customFormat="1">
      <c r="B484" s="212">
        <v>40890.681076388886</v>
      </c>
      <c r="C484" s="214">
        <v>0.11572200000000001</v>
      </c>
      <c r="D484" s="215">
        <v>6.0227000000000003E-2</v>
      </c>
      <c r="E484" s="810"/>
      <c r="F484" s="811"/>
    </row>
    <row r="485" spans="2:6" s="207" customFormat="1">
      <c r="B485" s="212">
        <v>40891.695787037039</v>
      </c>
      <c r="C485" s="214">
        <v>0.411663</v>
      </c>
      <c r="D485" s="215">
        <v>0.54730800000000002</v>
      </c>
      <c r="E485" s="810"/>
      <c r="F485" s="811"/>
    </row>
    <row r="486" spans="2:6" s="207" customFormat="1">
      <c r="B486" s="212">
        <v>40892.70752314815</v>
      </c>
      <c r="C486" s="214">
        <v>0.18218200000000001</v>
      </c>
      <c r="D486" s="215">
        <v>0.126802</v>
      </c>
      <c r="E486" s="810"/>
      <c r="F486" s="811"/>
    </row>
    <row r="487" spans="2:6" s="207" customFormat="1">
      <c r="B487" s="212">
        <v>40897.707766203705</v>
      </c>
      <c r="C487" s="214">
        <v>0.14554</v>
      </c>
      <c r="D487" s="215">
        <v>0.14825199999999999</v>
      </c>
      <c r="E487" s="810"/>
      <c r="F487" s="811"/>
    </row>
    <row r="488" spans="2:6" s="207" customFormat="1">
      <c r="B488" s="212">
        <v>40898.707650462966</v>
      </c>
      <c r="C488" s="214">
        <v>0.20649500000000001</v>
      </c>
      <c r="D488" s="215">
        <v>0.19415099999999999</v>
      </c>
      <c r="E488" s="810"/>
      <c r="F488" s="811"/>
    </row>
    <row r="489" spans="2:6" s="207" customFormat="1">
      <c r="B489" s="212">
        <v>40899.668692129628</v>
      </c>
      <c r="C489" s="214">
        <v>0.85932699999999995</v>
      </c>
      <c r="D489" s="215">
        <v>0.44838099999999997</v>
      </c>
      <c r="E489" s="810"/>
      <c r="F489" s="811"/>
    </row>
    <row r="490" spans="2:6" s="207" customFormat="1">
      <c r="B490" s="212">
        <v>40900.692395833335</v>
      </c>
      <c r="C490" s="214">
        <v>0.97626599999999997</v>
      </c>
      <c r="D490" s="215">
        <v>0.30158299999999999</v>
      </c>
      <c r="E490" s="810"/>
      <c r="F490" s="811"/>
    </row>
    <row r="491" spans="2:6" s="207" customFormat="1">
      <c r="B491" s="212">
        <v>40903.707638888889</v>
      </c>
      <c r="C491" s="214">
        <v>1.0495049999999999</v>
      </c>
      <c r="D491" s="215">
        <v>0.136851</v>
      </c>
      <c r="E491" s="810"/>
      <c r="F491" s="811"/>
    </row>
    <row r="492" spans="2:6" s="207" customFormat="1">
      <c r="B492" s="212">
        <v>40904.707650462966</v>
      </c>
      <c r="C492" s="214">
        <v>1.0439879999999999</v>
      </c>
      <c r="D492" s="215">
        <v>3.2689999999999997E-2</v>
      </c>
      <c r="E492" s="810"/>
      <c r="F492" s="811"/>
    </row>
    <row r="493" spans="2:6" s="207" customFormat="1">
      <c r="B493" s="212">
        <v>40905.707870370374</v>
      </c>
      <c r="C493" s="214">
        <v>1.5114300000000001</v>
      </c>
      <c r="D493" s="215">
        <v>1.079375</v>
      </c>
      <c r="E493" s="810"/>
      <c r="F493" s="811"/>
    </row>
    <row r="494" spans="2:6" s="207" customFormat="1">
      <c r="B494" s="212">
        <v>40906.707662037035</v>
      </c>
      <c r="C494" s="214">
        <v>0.74707599999999996</v>
      </c>
      <c r="D494" s="215">
        <v>1.2100850000000001</v>
      </c>
      <c r="E494" s="810"/>
      <c r="F494" s="811"/>
    </row>
    <row r="495" spans="2:6" s="207" customFormat="1" ht="13.5" thickBot="1">
      <c r="B495" s="212">
        <v>40907.707881944443</v>
      </c>
      <c r="C495" s="214">
        <v>1.0932299999999999</v>
      </c>
      <c r="D495" s="215">
        <v>0.94359499999999996</v>
      </c>
      <c r="E495" s="810"/>
      <c r="F495" s="812"/>
    </row>
    <row r="496" spans="2:6" s="207" customFormat="1">
      <c r="B496" s="212">
        <v>40912.707638888889</v>
      </c>
      <c r="C496" s="215">
        <v>0.26575500000000002</v>
      </c>
      <c r="D496" s="215">
        <v>0.34898200000000001</v>
      </c>
    </row>
    <row r="497" spans="2:4" s="207" customFormat="1">
      <c r="B497" s="212">
        <v>40913.707638888889</v>
      </c>
      <c r="C497" s="215">
        <v>0.17246700000000001</v>
      </c>
      <c r="D497" s="215">
        <v>8.6222999999999994E-2</v>
      </c>
    </row>
    <row r="498" spans="2:4" s="207" customFormat="1">
      <c r="B498" s="212">
        <v>40914.707638888889</v>
      </c>
      <c r="C498" s="215">
        <v>0.16025300000000001</v>
      </c>
      <c r="D498" s="215">
        <v>8.7176000000000003E-2</v>
      </c>
    </row>
    <row r="499" spans="2:4" s="207" customFormat="1">
      <c r="B499" s="212">
        <v>40917.691666666666</v>
      </c>
      <c r="C499" s="215">
        <v>0.14652799999999999</v>
      </c>
      <c r="D499" s="215">
        <v>5.9365000000000001E-2</v>
      </c>
    </row>
    <row r="500" spans="2:4" s="207" customFormat="1">
      <c r="B500" s="212">
        <v>40918.707638888889</v>
      </c>
      <c r="C500" s="215">
        <v>0.13663400000000001</v>
      </c>
      <c r="D500" s="215">
        <v>6.6822999999999994E-2</v>
      </c>
    </row>
    <row r="501" spans="2:4" s="207" customFormat="1">
      <c r="B501" s="212">
        <v>40919.695138888892</v>
      </c>
      <c r="C501" s="215">
        <v>0.133516</v>
      </c>
      <c r="D501" s="215">
        <v>6.3532000000000005E-2</v>
      </c>
    </row>
    <row r="502" spans="2:4" s="207" customFormat="1">
      <c r="B502" s="212">
        <v>40920.707638888889</v>
      </c>
      <c r="C502" s="215">
        <v>0.19364400000000001</v>
      </c>
      <c r="D502" s="215">
        <v>5.5959000000000002E-2</v>
      </c>
    </row>
    <row r="503" spans="2:4" s="207" customFormat="1">
      <c r="B503" s="212">
        <v>40921.707638888889</v>
      </c>
      <c r="C503" s="215">
        <v>0.190275</v>
      </c>
      <c r="D503" s="215">
        <v>4.6545000000000003E-2</v>
      </c>
    </row>
    <row r="504" spans="2:4" s="207" customFormat="1">
      <c r="B504" s="212">
        <v>40924.707638888889</v>
      </c>
      <c r="C504" s="215">
        <v>0.276781</v>
      </c>
      <c r="D504" s="215">
        <v>8.7503999999999998E-2</v>
      </c>
    </row>
    <row r="505" spans="2:4" s="207" customFormat="1">
      <c r="B505" s="212">
        <v>40925.707638888889</v>
      </c>
      <c r="C505" s="215">
        <v>0.30375000000000002</v>
      </c>
      <c r="D505" s="215">
        <v>0.13587399999999999</v>
      </c>
    </row>
    <row r="506" spans="2:4" s="207" customFormat="1">
      <c r="B506" s="212">
        <v>40926.707638888889</v>
      </c>
      <c r="C506" s="215">
        <v>0.20400299999999999</v>
      </c>
      <c r="D506" s="215">
        <v>9.6811999999999995E-2</v>
      </c>
    </row>
    <row r="507" spans="2:4" s="207" customFormat="1">
      <c r="B507" s="212">
        <v>40927.707638888889</v>
      </c>
      <c r="C507" s="215">
        <v>0.19448599999999999</v>
      </c>
      <c r="D507" s="215">
        <v>7.8784000000000007E-2</v>
      </c>
    </row>
    <row r="508" spans="2:4" s="207" customFormat="1">
      <c r="B508" s="212">
        <v>40928.707638888889</v>
      </c>
      <c r="C508" s="215">
        <v>0.19620499999999999</v>
      </c>
      <c r="D508" s="215">
        <v>7.3072999999999999E-2</v>
      </c>
    </row>
    <row r="509" spans="2:4" s="207" customFormat="1">
      <c r="B509" s="212">
        <v>40931.707638888889</v>
      </c>
      <c r="C509" s="215">
        <v>0.30408800000000002</v>
      </c>
      <c r="D509" s="215">
        <v>6.4748E-2</v>
      </c>
    </row>
    <row r="510" spans="2:4" s="207" customFormat="1">
      <c r="B510" s="212">
        <v>40932.707638888889</v>
      </c>
      <c r="C510" s="215">
        <v>1</v>
      </c>
      <c r="D510" s="215">
        <v>5.6023999999999997E-2</v>
      </c>
    </row>
    <row r="511" spans="2:4" s="207" customFormat="1">
      <c r="B511" s="212">
        <v>40933.707638888889</v>
      </c>
      <c r="C511" s="215">
        <v>0.85289400000000004</v>
      </c>
      <c r="D511" s="215">
        <v>5.7827000000000003E-2</v>
      </c>
    </row>
    <row r="512" spans="2:4" s="207" customFormat="1">
      <c r="B512" s="212">
        <v>40934.707638888889</v>
      </c>
      <c r="C512" s="215">
        <v>0.61691499999999999</v>
      </c>
      <c r="D512" s="215">
        <v>4.7847000000000001E-2</v>
      </c>
    </row>
    <row r="513" spans="2:4" s="207" customFormat="1">
      <c r="B513" s="212">
        <v>40935.707638888889</v>
      </c>
      <c r="C513" s="215">
        <v>0.31247999999999998</v>
      </c>
      <c r="D513" s="215">
        <v>0.42263800000000001</v>
      </c>
    </row>
    <row r="514" spans="2:4" s="207" customFormat="1">
      <c r="B514" s="212">
        <v>40938.685416666667</v>
      </c>
      <c r="C514" s="215">
        <v>0.22555900000000001</v>
      </c>
      <c r="D514" s="215">
        <v>0.123858</v>
      </c>
    </row>
    <row r="515" spans="2:4" s="207" customFormat="1">
      <c r="B515" s="212">
        <v>40939.707638888889</v>
      </c>
      <c r="C515" s="215">
        <v>0.31653300000000001</v>
      </c>
      <c r="D515" s="215">
        <v>9.2945E-2</v>
      </c>
    </row>
    <row r="516" spans="2:4" s="207" customFormat="1">
      <c r="B516" s="212">
        <v>40940</v>
      </c>
      <c r="C516" s="215">
        <v>0.65323380225015937</v>
      </c>
      <c r="D516" s="215">
        <v>0.119908</v>
      </c>
    </row>
    <row r="517" spans="2:4" s="207" customFormat="1">
      <c r="B517" s="212">
        <v>40941</v>
      </c>
      <c r="C517" s="215">
        <v>0.2407572548556173</v>
      </c>
      <c r="D517" s="215">
        <v>0.12617799999999998</v>
      </c>
    </row>
    <row r="518" spans="2:4" s="207" customFormat="1">
      <c r="B518" s="212">
        <v>40942</v>
      </c>
      <c r="C518" s="215">
        <v>0.15816731915810367</v>
      </c>
      <c r="D518" s="215">
        <v>4.8330999999999999E-2</v>
      </c>
    </row>
    <row r="519" spans="2:4" s="207" customFormat="1">
      <c r="B519" s="212">
        <v>40945</v>
      </c>
      <c r="C519" s="215">
        <v>0.28588121920502718</v>
      </c>
      <c r="D519" s="215">
        <v>8.1541108935532541E-2</v>
      </c>
    </row>
    <row r="520" spans="2:4" s="207" customFormat="1">
      <c r="B520" s="212">
        <v>40946</v>
      </c>
      <c r="C520" s="215">
        <v>0.26333794688826656</v>
      </c>
      <c r="D520" s="215">
        <v>8.035663057569184E-2</v>
      </c>
    </row>
    <row r="521" spans="2:4" s="207" customFormat="1">
      <c r="B521" s="212">
        <v>40947</v>
      </c>
      <c r="C521" s="215">
        <v>0.31407523416297123</v>
      </c>
      <c r="D521" s="215">
        <v>0.16716106417064933</v>
      </c>
    </row>
    <row r="522" spans="2:4" s="207" customFormat="1">
      <c r="B522" s="212">
        <v>40948</v>
      </c>
      <c r="C522" s="215">
        <v>0.30653235823724095</v>
      </c>
      <c r="D522" s="215">
        <v>0.1032562572132935</v>
      </c>
    </row>
    <row r="523" spans="2:4" s="207" customFormat="1">
      <c r="B523" s="212">
        <v>40949</v>
      </c>
      <c r="C523" s="215">
        <v>0.19204829997025605</v>
      </c>
      <c r="D523" s="215">
        <v>7.3646952253271059E-2</v>
      </c>
    </row>
    <row r="524" spans="2:4" s="207" customFormat="1">
      <c r="B524" s="212">
        <v>40952</v>
      </c>
      <c r="C524" s="215">
        <v>0.17262350677924077</v>
      </c>
      <c r="D524" s="215">
        <v>6.2059724520413813E-2</v>
      </c>
    </row>
    <row r="525" spans="2:4" s="207" customFormat="1">
      <c r="B525" s="212">
        <v>40953</v>
      </c>
      <c r="C525" s="215">
        <v>0.1832569547122527</v>
      </c>
      <c r="D525" s="215">
        <v>7.9726477371120499E-2</v>
      </c>
    </row>
    <row r="526" spans="2:4" s="207" customFormat="1">
      <c r="B526" s="212">
        <v>40954</v>
      </c>
      <c r="C526" s="215">
        <v>0.20470301452030124</v>
      </c>
      <c r="D526" s="215">
        <v>6.9702501426971541E-2</v>
      </c>
    </row>
    <row r="527" spans="2:4" s="207" customFormat="1">
      <c r="B527" s="212">
        <v>40955</v>
      </c>
      <c r="C527" s="215">
        <v>0.20841380154339428</v>
      </c>
      <c r="D527" s="215">
        <v>9.6785891778018093E-2</v>
      </c>
    </row>
    <row r="528" spans="2:4" s="207" customFormat="1">
      <c r="B528" s="212">
        <v>40956</v>
      </c>
      <c r="C528" s="215">
        <v>0.26801221599322322</v>
      </c>
      <c r="D528" s="215">
        <v>9.9750955295059437E-2</v>
      </c>
    </row>
    <row r="529" spans="2:4" s="207" customFormat="1">
      <c r="B529" s="212">
        <v>40959</v>
      </c>
      <c r="C529" s="215">
        <v>0.18098343095789074</v>
      </c>
      <c r="D529" s="215">
        <v>0.10255122051688334</v>
      </c>
    </row>
    <row r="530" spans="2:4" s="207" customFormat="1">
      <c r="B530" s="212">
        <v>40960</v>
      </c>
      <c r="C530" s="215">
        <v>0.54831983670355711</v>
      </c>
      <c r="D530" s="215">
        <v>0.14800730204509524</v>
      </c>
    </row>
    <row r="531" spans="2:4" s="207" customFormat="1">
      <c r="B531" s="212">
        <v>40961</v>
      </c>
      <c r="C531" s="215">
        <v>0.80421712103647558</v>
      </c>
      <c r="D531" s="215">
        <v>9.0660584586528953E-2</v>
      </c>
    </row>
    <row r="532" spans="2:4" s="207" customFormat="1">
      <c r="B532" s="212">
        <v>40962</v>
      </c>
      <c r="C532" s="215">
        <v>0.79445989659763472</v>
      </c>
      <c r="D532" s="215">
        <v>0.17372015848470046</v>
      </c>
    </row>
    <row r="533" spans="2:4" s="207" customFormat="1">
      <c r="B533" s="212">
        <v>40963</v>
      </c>
      <c r="C533" s="215">
        <v>0.77444249504273088</v>
      </c>
      <c r="D533" s="215">
        <v>0.32020532304116905</v>
      </c>
    </row>
    <row r="534" spans="2:4" s="207" customFormat="1">
      <c r="B534" s="212">
        <v>40966</v>
      </c>
      <c r="C534" s="215">
        <v>1.3680264919995002</v>
      </c>
      <c r="D534" s="215">
        <v>1.5285978542271064</v>
      </c>
    </row>
    <row r="535" spans="2:4" s="207" customFormat="1">
      <c r="B535" s="212">
        <v>40967</v>
      </c>
      <c r="C535" s="215">
        <v>0.24799531374672223</v>
      </c>
      <c r="D535" s="215">
        <v>0.15661764303001813</v>
      </c>
    </row>
    <row r="536" spans="2:4" s="207" customFormat="1">
      <c r="B536" s="212">
        <v>40968</v>
      </c>
      <c r="C536" s="215">
        <v>0.20438020424670628</v>
      </c>
      <c r="D536" s="215">
        <v>8.2974371690620552E-2</v>
      </c>
    </row>
    <row r="537" spans="2:4" s="207" customFormat="1">
      <c r="B537" s="212">
        <v>40969</v>
      </c>
      <c r="C537" s="215">
        <v>0.2</v>
      </c>
      <c r="D537" s="215">
        <v>0.1</v>
      </c>
    </row>
    <row r="538" spans="2:4" s="207" customFormat="1">
      <c r="B538" s="212">
        <v>40970</v>
      </c>
      <c r="C538" s="215">
        <v>0.16</v>
      </c>
      <c r="D538" s="215">
        <v>0.12</v>
      </c>
    </row>
    <row r="539" spans="2:4" s="207" customFormat="1">
      <c r="B539" s="212">
        <v>40973</v>
      </c>
      <c r="C539" s="215">
        <v>0.23</v>
      </c>
      <c r="D539" s="215">
        <v>0.08</v>
      </c>
    </row>
    <row r="540" spans="2:4" s="207" customFormat="1">
      <c r="B540" s="212">
        <v>40974</v>
      </c>
      <c r="C540" s="215">
        <v>0.19</v>
      </c>
      <c r="D540" s="215">
        <v>0.27</v>
      </c>
    </row>
    <row r="541" spans="2:4" s="207" customFormat="1">
      <c r="B541" s="212">
        <v>40975</v>
      </c>
      <c r="C541" s="215">
        <v>0.21</v>
      </c>
      <c r="D541" s="215">
        <v>0.17</v>
      </c>
    </row>
    <row r="542" spans="2:4" s="207" customFormat="1">
      <c r="B542" s="212">
        <v>40979</v>
      </c>
      <c r="C542" s="215">
        <v>0.14000000000000001</v>
      </c>
      <c r="D542" s="215">
        <v>0.17</v>
      </c>
    </row>
    <row r="543" spans="2:4" s="207" customFormat="1">
      <c r="B543" s="212">
        <v>40980</v>
      </c>
      <c r="C543" s="215">
        <v>0.22</v>
      </c>
      <c r="D543" s="215">
        <v>0.26</v>
      </c>
    </row>
    <row r="544" spans="2:4" s="207" customFormat="1">
      <c r="B544" s="212">
        <v>40981</v>
      </c>
      <c r="C544" s="215">
        <v>0.24</v>
      </c>
      <c r="D544" s="215">
        <v>0.14000000000000001</v>
      </c>
    </row>
    <row r="545" spans="2:4" s="207" customFormat="1">
      <c r="B545" s="212">
        <v>40982</v>
      </c>
      <c r="C545" s="215">
        <v>0.22</v>
      </c>
      <c r="D545" s="215">
        <v>0.13</v>
      </c>
    </row>
    <row r="546" spans="2:4" s="207" customFormat="1">
      <c r="B546" s="212">
        <v>40983</v>
      </c>
      <c r="C546" s="215">
        <v>0.18</v>
      </c>
      <c r="D546" s="215">
        <v>0.12</v>
      </c>
    </row>
    <row r="547" spans="2:4" s="207" customFormat="1">
      <c r="B547" s="212">
        <v>40984</v>
      </c>
      <c r="C547" s="215">
        <v>0.18</v>
      </c>
      <c r="D547" s="215">
        <v>0.06</v>
      </c>
    </row>
    <row r="548" spans="2:4" s="207" customFormat="1">
      <c r="B548" s="212">
        <v>40987</v>
      </c>
      <c r="C548" s="215">
        <v>0.17</v>
      </c>
      <c r="D548" s="215">
        <v>7.0000000000000007E-2</v>
      </c>
    </row>
    <row r="549" spans="2:4" s="207" customFormat="1">
      <c r="B549" s="212">
        <v>40988</v>
      </c>
      <c r="C549" s="215">
        <v>0.12</v>
      </c>
      <c r="D549" s="215">
        <v>0.11</v>
      </c>
    </row>
    <row r="550" spans="2:4" s="207" customFormat="1">
      <c r="B550" s="212">
        <v>40994</v>
      </c>
      <c r="C550" s="215">
        <v>0.52</v>
      </c>
      <c r="D550" s="215">
        <v>0.06</v>
      </c>
    </row>
    <row r="551" spans="2:4" s="207" customFormat="1">
      <c r="B551" s="212">
        <v>40995</v>
      </c>
      <c r="C551" s="215">
        <v>0.64</v>
      </c>
      <c r="D551" s="215">
        <v>0.03</v>
      </c>
    </row>
    <row r="552" spans="2:4" s="207" customFormat="1">
      <c r="B552" s="212">
        <v>40996</v>
      </c>
      <c r="C552" s="215">
        <v>0.57999999999999996</v>
      </c>
      <c r="D552" s="215">
        <v>0.3</v>
      </c>
    </row>
    <row r="553" spans="2:4" s="207" customFormat="1">
      <c r="B553" s="212">
        <v>40997</v>
      </c>
      <c r="C553" s="215">
        <v>0.15</v>
      </c>
      <c r="D553" s="215">
        <v>0.11</v>
      </c>
    </row>
    <row r="554" spans="2:4" s="207" customFormat="1">
      <c r="B554" s="212">
        <v>40998</v>
      </c>
      <c r="C554" s="215">
        <v>0.12</v>
      </c>
      <c r="D554" s="215">
        <v>0.05</v>
      </c>
    </row>
    <row r="555" spans="2:4" s="207" customFormat="1">
      <c r="B555" s="212">
        <v>41001</v>
      </c>
      <c r="C555" s="215">
        <v>0.20543557242937374</v>
      </c>
      <c r="D555" s="215">
        <v>2.6197719489203918E-2</v>
      </c>
    </row>
    <row r="556" spans="2:4" s="207" customFormat="1">
      <c r="B556" s="212">
        <v>41002</v>
      </c>
      <c r="C556" s="215">
        <v>0.19153057688980957</v>
      </c>
      <c r="D556" s="215">
        <v>2.883494952441764E-2</v>
      </c>
    </row>
    <row r="557" spans="2:4" s="207" customFormat="1">
      <c r="B557" s="212">
        <v>41003</v>
      </c>
      <c r="C557" s="215">
        <v>0.17</v>
      </c>
      <c r="D557" s="215">
        <v>0.1391746228678874</v>
      </c>
    </row>
    <row r="558" spans="2:4" s="207" customFormat="1">
      <c r="B558" s="212">
        <v>41004</v>
      </c>
      <c r="C558" s="215">
        <v>0.1409829899630734</v>
      </c>
      <c r="D558" s="215">
        <v>5.8237422536297746E-2</v>
      </c>
    </row>
    <row r="559" spans="2:4" s="207" customFormat="1">
      <c r="B559" s="212">
        <v>41005</v>
      </c>
      <c r="C559" s="215">
        <v>0.14702268408935909</v>
      </c>
      <c r="D559" s="215">
        <v>0.14055360219178045</v>
      </c>
    </row>
    <row r="560" spans="2:4" s="207" customFormat="1">
      <c r="B560" s="212">
        <v>41008</v>
      </c>
      <c r="C560" s="215">
        <v>0.16074005026652369</v>
      </c>
      <c r="D560" s="215">
        <v>5.4256955280136097E-2</v>
      </c>
    </row>
    <row r="561" spans="2:4" s="207" customFormat="1">
      <c r="B561" s="212">
        <v>41009</v>
      </c>
      <c r="C561" s="215">
        <v>0.14190170492507478</v>
      </c>
      <c r="D561" s="215">
        <v>0.31038236584307333</v>
      </c>
    </row>
    <row r="562" spans="2:4" s="207" customFormat="1">
      <c r="B562" s="212">
        <v>41010</v>
      </c>
      <c r="C562" s="215">
        <v>0.31296765345529975</v>
      </c>
      <c r="D562" s="215">
        <v>0.31390530725669558</v>
      </c>
    </row>
    <row r="563" spans="2:4" s="207" customFormat="1">
      <c r="B563" s="212">
        <v>41011</v>
      </c>
      <c r="C563" s="215">
        <v>0.17096774427963485</v>
      </c>
      <c r="D563" s="215">
        <v>0.77895606231493175</v>
      </c>
    </row>
    <row r="564" spans="2:4" s="207" customFormat="1">
      <c r="B564" s="212">
        <v>41012</v>
      </c>
      <c r="C564" s="215">
        <v>0.20394198371116448</v>
      </c>
      <c r="D564" s="215">
        <v>0.27316372778762066</v>
      </c>
    </row>
    <row r="565" spans="2:4" s="207" customFormat="1">
      <c r="B565" s="212">
        <v>41015</v>
      </c>
      <c r="C565" s="215">
        <v>0.20586021485915565</v>
      </c>
      <c r="D565" s="215">
        <v>7.1317433760355764E-2</v>
      </c>
    </row>
    <row r="566" spans="2:4" s="207" customFormat="1">
      <c r="B566" s="212">
        <v>41016</v>
      </c>
      <c r="C566" s="215">
        <v>0.77123633400003211</v>
      </c>
      <c r="D566" s="215">
        <v>0.3820781905797927</v>
      </c>
    </row>
    <row r="567" spans="2:4" s="207" customFormat="1">
      <c r="B567" s="212">
        <v>41017</v>
      </c>
      <c r="C567" s="215">
        <v>0.17025769772601823</v>
      </c>
      <c r="D567" s="215">
        <v>0.17927927878934807</v>
      </c>
    </row>
    <row r="568" spans="2:4" s="207" customFormat="1">
      <c r="B568" s="212">
        <v>41018</v>
      </c>
      <c r="C568" s="215">
        <v>0.1301412827561628</v>
      </c>
      <c r="D568" s="215">
        <v>0.11419071071966466</v>
      </c>
    </row>
    <row r="569" spans="2:4" s="207" customFormat="1">
      <c r="B569" s="212">
        <v>41019</v>
      </c>
      <c r="C569" s="215">
        <v>0.16906537419234702</v>
      </c>
      <c r="D569" s="215">
        <v>4.709126354294739E-2</v>
      </c>
    </row>
    <row r="570" spans="2:4" s="207" customFormat="1">
      <c r="B570" s="212">
        <v>41022</v>
      </c>
      <c r="C570" s="215">
        <v>0.41529237995779911</v>
      </c>
      <c r="D570" s="215">
        <v>4.0464397618412411E-2</v>
      </c>
    </row>
    <row r="571" spans="2:4" s="207" customFormat="1">
      <c r="B571" s="212">
        <v>41023</v>
      </c>
      <c r="C571" s="215">
        <v>0.26982385450573143</v>
      </c>
      <c r="D571" s="215">
        <v>5.3231126034220998E-2</v>
      </c>
    </row>
    <row r="572" spans="2:4" s="207" customFormat="1">
      <c r="B572" s="212">
        <v>41024</v>
      </c>
      <c r="C572" s="215">
        <v>0.47393554954279282</v>
      </c>
      <c r="D572" s="215">
        <v>4.3241457699518267E-2</v>
      </c>
    </row>
    <row r="573" spans="2:4" s="207" customFormat="1">
      <c r="B573" s="212">
        <v>41025</v>
      </c>
      <c r="C573" s="215">
        <v>0.6662162119366174</v>
      </c>
      <c r="D573" s="215">
        <v>0.47312134838365694</v>
      </c>
    </row>
    <row r="574" spans="2:4" s="207" customFormat="1">
      <c r="B574" s="212">
        <v>41026</v>
      </c>
      <c r="C574" s="215">
        <v>0.13759537440714911</v>
      </c>
      <c r="D574" s="215">
        <v>0.13887287967511081</v>
      </c>
    </row>
    <row r="575" spans="2:4" s="207" customFormat="1">
      <c r="B575" s="212">
        <v>41027</v>
      </c>
      <c r="C575" s="215">
        <v>0.16355900000000001</v>
      </c>
      <c r="D575" s="215">
        <v>0.24834646775535393</v>
      </c>
    </row>
    <row r="576" spans="2:4" s="207" customFormat="1">
      <c r="B576" s="212">
        <v>41031</v>
      </c>
      <c r="C576" s="215">
        <v>0.21</v>
      </c>
      <c r="D576" s="215">
        <v>0.12240772949765283</v>
      </c>
    </row>
    <row r="577" spans="2:4" s="207" customFormat="1">
      <c r="B577" s="212">
        <v>41032</v>
      </c>
      <c r="C577" s="215">
        <v>0.20118121549188589</v>
      </c>
      <c r="D577" s="215">
        <v>0.22931906972929642</v>
      </c>
    </row>
    <row r="578" spans="2:4" s="207" customFormat="1">
      <c r="B578" s="212">
        <v>41033</v>
      </c>
      <c r="C578" s="215">
        <v>0.12441501451601504</v>
      </c>
      <c r="D578" s="215">
        <v>9.9465910528381149E-2</v>
      </c>
    </row>
    <row r="579" spans="2:4" s="207" customFormat="1">
      <c r="B579" s="212">
        <v>41036</v>
      </c>
      <c r="C579" s="215">
        <v>0.15300920322264908</v>
      </c>
      <c r="D579" s="215">
        <v>8.7135163276342381E-2</v>
      </c>
    </row>
    <row r="580" spans="2:4" s="207" customFormat="1">
      <c r="B580" s="212">
        <v>41037</v>
      </c>
      <c r="C580" s="215">
        <v>0.15456584136298229</v>
      </c>
      <c r="D580" s="215">
        <v>0.10451503775496074</v>
      </c>
    </row>
    <row r="581" spans="2:4" s="207" customFormat="1">
      <c r="B581" s="212">
        <v>41039</v>
      </c>
      <c r="C581" s="215">
        <v>0.29156899862664931</v>
      </c>
      <c r="D581" s="215">
        <v>0.10369280796139471</v>
      </c>
    </row>
    <row r="582" spans="2:4" s="207" customFormat="1">
      <c r="B582" s="212">
        <v>41040</v>
      </c>
      <c r="C582" s="215">
        <v>0.12894412056002105</v>
      </c>
      <c r="D582" s="215">
        <v>8.6479904310198349E-2</v>
      </c>
    </row>
    <row r="583" spans="2:4" s="207" customFormat="1">
      <c r="B583" s="212">
        <v>41043</v>
      </c>
      <c r="C583" s="215">
        <v>0.25</v>
      </c>
      <c r="D583" s="215">
        <v>0.14569070432781012</v>
      </c>
    </row>
    <row r="584" spans="2:4" s="207" customFormat="1">
      <c r="B584" s="212">
        <v>41044</v>
      </c>
      <c r="C584" s="215">
        <v>0.1895037817503083</v>
      </c>
      <c r="D584" s="215">
        <v>0.11894273768758276</v>
      </c>
    </row>
    <row r="585" spans="2:4" s="207" customFormat="1">
      <c r="B585" s="212">
        <v>41045</v>
      </c>
      <c r="C585" s="215">
        <v>0.15736842171712795</v>
      </c>
      <c r="D585" s="215">
        <v>0.16170925297781186</v>
      </c>
    </row>
    <row r="586" spans="2:4" s="207" customFormat="1">
      <c r="B586" s="212">
        <v>41046</v>
      </c>
      <c r="C586" s="215">
        <v>0.22177532827598739</v>
      </c>
      <c r="D586" s="215">
        <v>0.25668920504817422</v>
      </c>
    </row>
    <row r="587" spans="2:4" s="207" customFormat="1">
      <c r="B587" s="212">
        <v>41047</v>
      </c>
      <c r="C587" s="215">
        <v>0.18619893490401024</v>
      </c>
      <c r="D587" s="215">
        <v>7.4155018726613259E-2</v>
      </c>
    </row>
    <row r="588" spans="2:4" s="207" customFormat="1">
      <c r="B588" s="212">
        <v>41050</v>
      </c>
      <c r="C588" s="215">
        <v>0.17191797207913684</v>
      </c>
      <c r="D588" s="215">
        <v>0.15565564355923872</v>
      </c>
    </row>
    <row r="589" spans="2:4" s="207" customFormat="1">
      <c r="B589" s="212">
        <v>41051</v>
      </c>
      <c r="C589" s="215">
        <v>0.33404479194257392</v>
      </c>
      <c r="D589" s="215">
        <v>0.72044322122386451</v>
      </c>
    </row>
    <row r="590" spans="2:4" s="207" customFormat="1">
      <c r="B590" s="212">
        <v>41052</v>
      </c>
      <c r="C590" s="215">
        <v>4.7848979773585825</v>
      </c>
      <c r="D590" s="215">
        <v>5.3677091085910922</v>
      </c>
    </row>
    <row r="591" spans="2:4" s="207" customFormat="1">
      <c r="B591" s="212">
        <v>41053</v>
      </c>
      <c r="C591" s="215">
        <v>4.086579432591753</v>
      </c>
      <c r="D591" s="215">
        <v>9.6152316962594711</v>
      </c>
    </row>
    <row r="592" spans="2:4" s="207" customFormat="1">
      <c r="B592" s="212">
        <v>41054</v>
      </c>
      <c r="C592" s="215">
        <v>3.3841388425795498</v>
      </c>
      <c r="D592" s="215">
        <v>2.437883016667425</v>
      </c>
    </row>
    <row r="593" spans="2:4" s="207" customFormat="1">
      <c r="B593" s="212">
        <v>41057</v>
      </c>
      <c r="C593" s="215">
        <v>2.0142208474416718</v>
      </c>
      <c r="D593" s="215">
        <v>0.48536074266897816</v>
      </c>
    </row>
    <row r="594" spans="2:4" s="207" customFormat="1">
      <c r="B594" s="212">
        <v>41058</v>
      </c>
      <c r="C594" s="215">
        <v>1.9330133271384367</v>
      </c>
      <c r="D594" s="215">
        <v>2.1416455199356221</v>
      </c>
    </row>
    <row r="595" spans="2:4" s="207" customFormat="1">
      <c r="B595" s="212">
        <v>41059</v>
      </c>
      <c r="C595" s="215">
        <v>0.29000410960118339</v>
      </c>
      <c r="D595" s="215">
        <v>0.13855000841780535</v>
      </c>
    </row>
    <row r="596" spans="2:4" s="207" customFormat="1">
      <c r="B596" s="212">
        <v>41060</v>
      </c>
      <c r="C596" s="215">
        <v>0.17787456289399373</v>
      </c>
      <c r="D596" s="215">
        <v>9.9574984691502902E-2</v>
      </c>
    </row>
    <row r="597" spans="2:4" s="207" customFormat="1">
      <c r="B597" s="212">
        <v>41061</v>
      </c>
      <c r="C597" s="215">
        <v>0.17665526702972267</v>
      </c>
      <c r="D597" s="215">
        <v>0.13681054956021629</v>
      </c>
    </row>
    <row r="598" spans="2:4" s="207" customFormat="1">
      <c r="B598" s="212">
        <v>41064</v>
      </c>
      <c r="C598" s="215">
        <v>0.45708331746115766</v>
      </c>
      <c r="D598" s="215">
        <v>0.38635870172532283</v>
      </c>
    </row>
    <row r="599" spans="2:4" s="207" customFormat="1">
      <c r="B599" s="212">
        <v>41065</v>
      </c>
      <c r="C599" s="215">
        <v>0.68337150300463834</v>
      </c>
      <c r="D599" s="215">
        <v>0.64284514737099152</v>
      </c>
    </row>
    <row r="600" spans="2:4" s="207" customFormat="1">
      <c r="B600" s="212">
        <v>41066</v>
      </c>
      <c r="C600" s="215">
        <v>0.98001336754471569</v>
      </c>
      <c r="D600" s="215">
        <v>0.73832622525800151</v>
      </c>
    </row>
    <row r="601" spans="2:4" s="207" customFormat="1">
      <c r="B601" s="212">
        <v>41067</v>
      </c>
      <c r="C601" s="215">
        <v>0.53003785103261791</v>
      </c>
      <c r="D601" s="215">
        <v>0.5149266085199351</v>
      </c>
    </row>
    <row r="602" spans="2:4" s="207" customFormat="1">
      <c r="B602" s="212">
        <v>41068</v>
      </c>
      <c r="C602" s="215">
        <v>0.76267954326641341</v>
      </c>
      <c r="D602" s="215">
        <v>0.65422832150357202</v>
      </c>
    </row>
    <row r="603" spans="2:4" s="207" customFormat="1">
      <c r="B603" s="212">
        <v>41071</v>
      </c>
      <c r="C603" s="215">
        <v>0.67599835743805436</v>
      </c>
      <c r="D603" s="215">
        <v>0.88070471570533237</v>
      </c>
    </row>
    <row r="604" spans="2:4" s="207" customFormat="1">
      <c r="B604" s="212">
        <v>41072</v>
      </c>
      <c r="C604" s="215">
        <v>0.93034341977165746</v>
      </c>
      <c r="D604" s="215">
        <v>0.96195307619507009</v>
      </c>
    </row>
    <row r="605" spans="2:4" s="207" customFormat="1">
      <c r="B605" s="212">
        <v>41073</v>
      </c>
      <c r="C605" s="215">
        <v>0.78055921830432329</v>
      </c>
      <c r="D605" s="215">
        <v>0.85953360537897849</v>
      </c>
    </row>
    <row r="606" spans="2:4" s="207" customFormat="1">
      <c r="B606" s="212">
        <v>41074</v>
      </c>
      <c r="C606" s="215">
        <v>0.47403667976364644</v>
      </c>
      <c r="D606" s="215">
        <v>0.36966413845308305</v>
      </c>
    </row>
    <row r="607" spans="2:4" s="207" customFormat="1">
      <c r="B607" s="212">
        <v>41075</v>
      </c>
      <c r="C607" s="215">
        <v>0.41001762186058949</v>
      </c>
      <c r="D607" s="215">
        <v>0.1188518667276328</v>
      </c>
    </row>
    <row r="608" spans="2:4" s="207" customFormat="1">
      <c r="B608" s="212">
        <v>41078</v>
      </c>
      <c r="C608" s="215">
        <v>0.24054335907102908</v>
      </c>
      <c r="D608" s="215">
        <v>0.30904051467943144</v>
      </c>
    </row>
    <row r="609" spans="2:4" s="207" customFormat="1">
      <c r="B609" s="212">
        <v>41079</v>
      </c>
      <c r="C609" s="215">
        <v>0.36332913213979712</v>
      </c>
      <c r="D609" s="215">
        <v>0.26469746397800153</v>
      </c>
    </row>
    <row r="610" spans="2:4" s="207" customFormat="1">
      <c r="B610" s="212">
        <v>41080</v>
      </c>
      <c r="C610" s="215">
        <v>0.41293348507899524</v>
      </c>
      <c r="D610" s="215">
        <v>0.43803712883137141</v>
      </c>
    </row>
    <row r="611" spans="2:4" s="207" customFormat="1">
      <c r="B611" s="212">
        <v>41081</v>
      </c>
      <c r="C611" s="215">
        <v>0.4450502317581399</v>
      </c>
      <c r="D611" s="215">
        <v>0.46344070065883292</v>
      </c>
    </row>
    <row r="612" spans="2:4" s="207" customFormat="1">
      <c r="B612" s="212">
        <v>41082</v>
      </c>
      <c r="C612" s="215">
        <v>1.2443767007835882</v>
      </c>
      <c r="D612" s="215">
        <v>0.41652462661726147</v>
      </c>
    </row>
    <row r="613" spans="2:4" s="207" customFormat="1">
      <c r="B613" s="212">
        <v>41085</v>
      </c>
      <c r="C613" s="215">
        <v>1.1146859221063266</v>
      </c>
      <c r="D613" s="215">
        <v>0.35425274228204606</v>
      </c>
    </row>
    <row r="614" spans="2:4" s="207" customFormat="1">
      <c r="B614" s="212">
        <v>41086</v>
      </c>
      <c r="C614" s="215">
        <v>1.4898164229011097</v>
      </c>
      <c r="D614" s="215">
        <v>0.24230377311526932</v>
      </c>
    </row>
    <row r="615" spans="2:4" s="207" customFormat="1">
      <c r="B615" s="212">
        <v>41087</v>
      </c>
      <c r="C615" s="215">
        <v>1.634553513945421</v>
      </c>
      <c r="D615" s="215">
        <v>2.4340099271482374</v>
      </c>
    </row>
    <row r="616" spans="2:4" s="207" customFormat="1">
      <c r="B616" s="212">
        <v>41088</v>
      </c>
      <c r="C616" s="215">
        <v>0.39085076141020469</v>
      </c>
      <c r="D616" s="215">
        <v>0.24198222982159404</v>
      </c>
    </row>
    <row r="617" spans="2:4" s="207" customFormat="1">
      <c r="B617" s="212">
        <v>41089</v>
      </c>
      <c r="C617" s="215">
        <v>0.30043579505695017</v>
      </c>
      <c r="D617" s="215">
        <v>0.22809494626079702</v>
      </c>
    </row>
    <row r="618" spans="2:4" s="207" customFormat="1">
      <c r="B618" s="212">
        <v>41092</v>
      </c>
      <c r="C618" s="215">
        <v>0.29946702822332005</v>
      </c>
      <c r="D618" s="215">
        <v>0.31899454105202574</v>
      </c>
    </row>
    <row r="619" spans="2:4" s="207" customFormat="1">
      <c r="B619" s="212">
        <v>41093</v>
      </c>
      <c r="C619" s="215">
        <v>0.37266305270640537</v>
      </c>
      <c r="D619" s="215">
        <v>0.47643119072573809</v>
      </c>
    </row>
    <row r="620" spans="2:4" s="207" customFormat="1">
      <c r="B620" s="212">
        <v>41094</v>
      </c>
      <c r="C620" s="215">
        <v>0.32011876459200139</v>
      </c>
      <c r="D620" s="215">
        <v>0.57169922492776049</v>
      </c>
    </row>
    <row r="621" spans="2:4" s="207" customFormat="1">
      <c r="B621" s="212">
        <v>41095</v>
      </c>
      <c r="C621" s="215">
        <v>0.38023179714147076</v>
      </c>
      <c r="D621" s="215">
        <v>0.3755628257623399</v>
      </c>
    </row>
    <row r="622" spans="2:4" s="207" customFormat="1">
      <c r="B622" s="212">
        <v>41099</v>
      </c>
      <c r="C622" s="215">
        <v>0.9463116241706947</v>
      </c>
      <c r="D622" s="215">
        <v>0.6052754791484013</v>
      </c>
    </row>
    <row r="623" spans="2:4" s="207" customFormat="1">
      <c r="B623" s="212">
        <v>41100</v>
      </c>
      <c r="C623" s="215">
        <v>1.1997010594272457</v>
      </c>
      <c r="D623" s="215">
        <v>0.78409018357364846</v>
      </c>
    </row>
    <row r="624" spans="2:4" s="207" customFormat="1">
      <c r="B624" s="212">
        <v>41101</v>
      </c>
      <c r="C624" s="215">
        <v>0.58514050434180298</v>
      </c>
      <c r="D624" s="215">
        <v>0.44385840844946306</v>
      </c>
    </row>
    <row r="625" spans="2:4" s="207" customFormat="1">
      <c r="B625" s="212">
        <v>41102</v>
      </c>
      <c r="C625" s="215">
        <v>0.46014738154278217</v>
      </c>
      <c r="D625" s="215">
        <v>0.32907047470990147</v>
      </c>
    </row>
    <row r="626" spans="2:4" s="207" customFormat="1">
      <c r="B626" s="212">
        <v>41103</v>
      </c>
      <c r="C626" s="215">
        <v>0.46242047985129375</v>
      </c>
      <c r="D626" s="215">
        <v>0.27716587693574413</v>
      </c>
    </row>
    <row r="627" spans="2:4" s="207" customFormat="1">
      <c r="B627" s="212">
        <v>41106</v>
      </c>
      <c r="C627" s="215">
        <v>0.58089128549858871</v>
      </c>
      <c r="D627" s="215">
        <v>0.12110970775706353</v>
      </c>
    </row>
    <row r="628" spans="2:4" s="207" customFormat="1">
      <c r="B628" s="212">
        <v>41107</v>
      </c>
      <c r="C628" s="215">
        <v>0.66496849190255136</v>
      </c>
      <c r="D628" s="215">
        <v>0.45803397101159216</v>
      </c>
    </row>
    <row r="629" spans="2:4" s="207" customFormat="1">
      <c r="B629" s="212">
        <v>41108</v>
      </c>
      <c r="C629" s="215">
        <v>0.4316655993990538</v>
      </c>
      <c r="D629" s="215">
        <v>0.39222841775968897</v>
      </c>
    </row>
    <row r="630" spans="2:4" s="207" customFormat="1">
      <c r="B630" s="212">
        <v>41109</v>
      </c>
      <c r="C630" s="215">
        <v>0.50222336911898369</v>
      </c>
      <c r="D630" s="215">
        <v>0.25544341871629056</v>
      </c>
    </row>
    <row r="631" spans="2:4" s="207" customFormat="1">
      <c r="B631" s="212">
        <v>41110</v>
      </c>
      <c r="C631" s="215">
        <v>0.37497418663773358</v>
      </c>
      <c r="D631" s="215">
        <v>0.16655359583831728</v>
      </c>
    </row>
    <row r="632" spans="2:4" s="207" customFormat="1">
      <c r="B632" s="212">
        <v>41113</v>
      </c>
      <c r="C632" s="215">
        <v>0.56462689958445944</v>
      </c>
      <c r="D632" s="215">
        <v>0.25753534390927457</v>
      </c>
    </row>
    <row r="633" spans="2:4" s="207" customFormat="1">
      <c r="B633" s="212">
        <v>41114</v>
      </c>
      <c r="C633" s="215">
        <v>0.87999998833271076</v>
      </c>
      <c r="D633" s="215">
        <v>0.20585252575485305</v>
      </c>
    </row>
    <row r="634" spans="2:4" s="207" customFormat="1">
      <c r="B634" s="212">
        <v>41115</v>
      </c>
      <c r="C634" s="215">
        <v>1.7082789093702246</v>
      </c>
      <c r="D634" s="215">
        <v>0.12515989001978139</v>
      </c>
    </row>
    <row r="635" spans="2:4" s="207" customFormat="1">
      <c r="B635" s="212">
        <v>41116</v>
      </c>
      <c r="C635" s="215">
        <v>2.495371019153815</v>
      </c>
      <c r="D635" s="215">
        <v>7.259964692177151E-2</v>
      </c>
    </row>
    <row r="636" spans="2:4" s="207" customFormat="1">
      <c r="B636" s="212">
        <v>41117</v>
      </c>
      <c r="C636" s="215">
        <v>2.630244096052555</v>
      </c>
      <c r="D636" s="215">
        <v>1.2650272713585728</v>
      </c>
    </row>
    <row r="637" spans="2:4" s="207" customFormat="1">
      <c r="B637" s="212">
        <v>41120</v>
      </c>
      <c r="C637" s="215">
        <v>0.68655678426427103</v>
      </c>
      <c r="D637" s="215">
        <v>0.38971590228331321</v>
      </c>
    </row>
    <row r="638" spans="2:4" s="207" customFormat="1">
      <c r="B638" s="212">
        <v>41121</v>
      </c>
      <c r="C638" s="215">
        <v>0.38038567482674179</v>
      </c>
      <c r="D638" s="215">
        <v>0.26734535325993097</v>
      </c>
    </row>
    <row r="639" spans="2:4" s="207" customFormat="1">
      <c r="B639" s="212">
        <v>41122</v>
      </c>
      <c r="C639" s="215">
        <v>0.40121681006250853</v>
      </c>
      <c r="D639" s="215">
        <v>0.30266666989881952</v>
      </c>
    </row>
    <row r="640" spans="2:4" s="207" customFormat="1">
      <c r="B640" s="212">
        <v>41123</v>
      </c>
      <c r="C640" s="215">
        <v>0.60177952614612507</v>
      </c>
      <c r="D640" s="215">
        <v>0.32980455723108254</v>
      </c>
    </row>
    <row r="641" spans="2:4" s="207" customFormat="1">
      <c r="B641" s="212">
        <v>41124</v>
      </c>
      <c r="C641" s="215">
        <v>0.75073306454449229</v>
      </c>
      <c r="D641" s="215">
        <v>0.24573173747519525</v>
      </c>
    </row>
    <row r="642" spans="2:4" s="207" customFormat="1">
      <c r="B642" s="212">
        <v>41127</v>
      </c>
      <c r="C642" s="215">
        <v>0.41316533481243112</v>
      </c>
      <c r="D642" s="215">
        <v>0.28537839675682841</v>
      </c>
    </row>
    <row r="643" spans="2:4" s="207" customFormat="1">
      <c r="B643" s="212">
        <v>41128</v>
      </c>
      <c r="C643" s="215">
        <v>0.44228265032152481</v>
      </c>
      <c r="D643" s="215">
        <v>0.23724499868331994</v>
      </c>
    </row>
    <row r="644" spans="2:4" s="207" customFormat="1">
      <c r="B644" s="212">
        <v>41129</v>
      </c>
      <c r="C644" s="215">
        <v>0.33824748466172755</v>
      </c>
      <c r="D644" s="215">
        <v>0.25327450483925973</v>
      </c>
    </row>
    <row r="645" spans="2:4" s="207" customFormat="1">
      <c r="B645" s="212">
        <v>41130</v>
      </c>
      <c r="C645" s="215">
        <v>0.9677634074853424</v>
      </c>
      <c r="D645" s="215">
        <v>0.52488812277204644</v>
      </c>
    </row>
    <row r="646" spans="2:4" s="207" customFormat="1">
      <c r="B646" s="212">
        <v>41131</v>
      </c>
      <c r="C646" s="215">
        <v>0.89849698756406116</v>
      </c>
      <c r="D646" s="215">
        <v>0.40211927600026576</v>
      </c>
    </row>
    <row r="647" spans="2:4" s="207" customFormat="1">
      <c r="B647" s="212">
        <v>41134</v>
      </c>
      <c r="C647" s="215">
        <v>0.58037949965056346</v>
      </c>
      <c r="D647" s="215">
        <v>0.37916098634471157</v>
      </c>
    </row>
    <row r="648" spans="2:4" s="207" customFormat="1">
      <c r="B648" s="212">
        <v>41135</v>
      </c>
      <c r="C648" s="215">
        <v>0.85848503190147452</v>
      </c>
      <c r="D648" s="215">
        <v>0.66007535938251249</v>
      </c>
    </row>
    <row r="649" spans="2:4" s="207" customFormat="1">
      <c r="B649" s="212">
        <v>41136</v>
      </c>
      <c r="C649" s="215">
        <v>0.88353207125083377</v>
      </c>
      <c r="D649" s="215">
        <v>0.57587582121565128</v>
      </c>
    </row>
    <row r="650" spans="2:4" s="207" customFormat="1">
      <c r="B650" s="212">
        <v>41137</v>
      </c>
      <c r="C650" s="215">
        <v>0.81104352626905973</v>
      </c>
      <c r="D650" s="215">
        <v>0.3896814353948268</v>
      </c>
    </row>
    <row r="651" spans="2:4" s="207" customFormat="1">
      <c r="B651" s="212">
        <v>41138</v>
      </c>
      <c r="C651" s="215">
        <v>1.9979566541376095</v>
      </c>
      <c r="D651" s="215">
        <v>0.62759988108842479</v>
      </c>
    </row>
    <row r="652" spans="2:4" s="207" customFormat="1">
      <c r="B652" s="212">
        <v>41141</v>
      </c>
      <c r="C652" s="215">
        <v>1.2020964590667811</v>
      </c>
      <c r="D652" s="215">
        <v>0.45312702555401024</v>
      </c>
    </row>
    <row r="653" spans="2:4" s="207" customFormat="1">
      <c r="B653" s="212">
        <v>41142</v>
      </c>
      <c r="C653" s="215">
        <v>1.8373335495646461</v>
      </c>
      <c r="D653" s="215">
        <v>0.79392546346892989</v>
      </c>
    </row>
    <row r="654" spans="2:4" s="207" customFormat="1">
      <c r="B654" s="212">
        <v>41143</v>
      </c>
      <c r="C654" s="215">
        <v>1</v>
      </c>
      <c r="D654" s="215">
        <v>2.0846351293461503</v>
      </c>
    </row>
    <row r="655" spans="2:4" s="207" customFormat="1">
      <c r="B655" s="212">
        <v>41144</v>
      </c>
      <c r="C655" s="215">
        <v>5.4910013700860976</v>
      </c>
      <c r="D655" s="215">
        <v>9.0692897554266452</v>
      </c>
    </row>
    <row r="656" spans="2:4" s="207" customFormat="1">
      <c r="B656" s="212">
        <v>41145</v>
      </c>
      <c r="C656" s="215">
        <v>5.1802164619473938</v>
      </c>
      <c r="D656" s="215">
        <v>6.295972264459472</v>
      </c>
    </row>
    <row r="657" spans="2:16" s="207" customFormat="1">
      <c r="B657" s="212">
        <v>41148</v>
      </c>
      <c r="C657" s="215">
        <v>5.6413912499711518</v>
      </c>
      <c r="D657" s="215">
        <v>13.149839310508794</v>
      </c>
    </row>
    <row r="658" spans="2:16" s="207" customFormat="1">
      <c r="B658" s="212">
        <v>41149</v>
      </c>
      <c r="C658" s="215">
        <v>1.8072676370932217</v>
      </c>
      <c r="D658" s="215">
        <v>4.6726242577501296</v>
      </c>
    </row>
    <row r="659" spans="2:16" s="207" customFormat="1">
      <c r="B659" s="212">
        <v>41150</v>
      </c>
      <c r="C659" s="215">
        <v>0.75883252178174387</v>
      </c>
      <c r="D659" s="215">
        <v>0.48846734753935223</v>
      </c>
    </row>
    <row r="660" spans="2:16" s="207" customFormat="1">
      <c r="B660" s="212">
        <v>41152</v>
      </c>
      <c r="C660" s="215">
        <v>0.74380726947322018</v>
      </c>
      <c r="D660" s="215">
        <v>0.70206847750778689</v>
      </c>
    </row>
    <row r="661" spans="2:16" s="207" customFormat="1">
      <c r="B661" s="212">
        <v>41155.707777777781</v>
      </c>
      <c r="C661" s="215">
        <v>0.83357800000000004</v>
      </c>
      <c r="D661" s="215">
        <v>0.92373000000000005</v>
      </c>
      <c r="F661" s="216"/>
      <c r="G661" s="217"/>
      <c r="H661" s="217"/>
    </row>
    <row r="662" spans="2:16" s="207" customFormat="1">
      <c r="B662" s="212">
        <v>41156.692847222221</v>
      </c>
      <c r="C662" s="215">
        <v>1.6946699999999999</v>
      </c>
      <c r="D662" s="215">
        <v>1.813374</v>
      </c>
      <c r="F662" s="216"/>
      <c r="G662" s="217"/>
      <c r="H662" s="217"/>
    </row>
    <row r="663" spans="2:16" s="207" customFormat="1">
      <c r="B663" s="212">
        <v>41157.70758101852</v>
      </c>
      <c r="C663" s="215">
        <v>2.7783410000000002</v>
      </c>
      <c r="D663" s="215">
        <v>2.945773</v>
      </c>
      <c r="F663" s="216"/>
      <c r="G663" s="217"/>
      <c r="H663" s="217"/>
    </row>
    <row r="664" spans="2:16" s="207" customFormat="1">
      <c r="B664" s="212">
        <v>41158.69734953704</v>
      </c>
      <c r="C664" s="215">
        <v>2.9428109999999998</v>
      </c>
      <c r="D664" s="215">
        <v>1.4058809999999999</v>
      </c>
      <c r="F664" s="216"/>
      <c r="G664" s="217"/>
      <c r="H664" s="217"/>
    </row>
    <row r="665" spans="2:16" s="207" customFormat="1">
      <c r="B665" s="212">
        <v>41159.707650462966</v>
      </c>
      <c r="C665" s="215">
        <v>2.403521</v>
      </c>
      <c r="D665" s="215">
        <v>0.43724099999999999</v>
      </c>
      <c r="F665" s="216"/>
      <c r="G665" s="217"/>
      <c r="H665" s="217"/>
    </row>
    <row r="666" spans="2:16" s="207" customFormat="1">
      <c r="B666" s="212">
        <v>41162.647800925923</v>
      </c>
      <c r="C666" s="215">
        <v>0.98109500000000005</v>
      </c>
      <c r="D666" s="215">
        <v>0.27367200000000003</v>
      </c>
      <c r="E666" s="813"/>
      <c r="F666" s="216"/>
      <c r="G666" s="814"/>
      <c r="H666" s="217"/>
      <c r="I666" s="218"/>
      <c r="J666" s="218"/>
      <c r="K666" s="218"/>
      <c r="L666" s="218"/>
      <c r="M666" s="219"/>
      <c r="N666" s="219"/>
      <c r="O666" s="219"/>
      <c r="P666" s="219"/>
    </row>
    <row r="667" spans="2:16" s="207" customFormat="1">
      <c r="B667" s="212">
        <v>41163.674560185187</v>
      </c>
      <c r="C667" s="215">
        <v>0.85232799999999997</v>
      </c>
      <c r="D667" s="215">
        <v>0.15764</v>
      </c>
      <c r="E667" s="813"/>
      <c r="F667" s="216"/>
      <c r="G667" s="814"/>
      <c r="H667" s="217"/>
      <c r="I667" s="218"/>
      <c r="J667" s="218"/>
      <c r="K667" s="218"/>
      <c r="L667" s="218"/>
      <c r="M667" s="219"/>
      <c r="N667" s="219"/>
      <c r="O667" s="219"/>
      <c r="P667" s="219"/>
    </row>
    <row r="668" spans="2:16" s="207" customFormat="1">
      <c r="B668" s="212">
        <v>41164.712731481479</v>
      </c>
      <c r="C668" s="215">
        <v>0.59629500000000002</v>
      </c>
      <c r="D668" s="215">
        <v>0.2</v>
      </c>
      <c r="E668" s="813"/>
      <c r="F668" s="216"/>
      <c r="G668" s="814"/>
      <c r="H668" s="217"/>
      <c r="I668" s="218"/>
      <c r="J668" s="218"/>
      <c r="K668" s="218"/>
      <c r="L668" s="218"/>
      <c r="M668" s="219"/>
      <c r="N668" s="219"/>
      <c r="O668" s="219"/>
      <c r="P668" s="219"/>
    </row>
    <row r="669" spans="2:16" s="207" customFormat="1">
      <c r="B669" s="212">
        <v>41165.707777777781</v>
      </c>
      <c r="C669" s="215">
        <v>0.82337400000000005</v>
      </c>
      <c r="D669" s="215">
        <v>0.1</v>
      </c>
      <c r="E669" s="813"/>
      <c r="F669" s="216"/>
      <c r="G669" s="814"/>
      <c r="H669" s="217"/>
      <c r="I669" s="218"/>
      <c r="J669" s="218"/>
      <c r="K669" s="218"/>
      <c r="L669" s="218"/>
      <c r="M669" s="219"/>
      <c r="N669" s="219"/>
      <c r="O669" s="219"/>
      <c r="P669" s="219"/>
    </row>
    <row r="670" spans="2:16" s="207" customFormat="1">
      <c r="B670" s="212">
        <v>41166.707777777781</v>
      </c>
      <c r="C670" s="215">
        <v>0.80550200000000005</v>
      </c>
      <c r="D670" s="215">
        <v>0.25390600000000002</v>
      </c>
      <c r="E670" s="813"/>
      <c r="F670" s="216"/>
      <c r="G670" s="814"/>
      <c r="H670" s="217"/>
      <c r="I670" s="218"/>
      <c r="J670" s="218"/>
      <c r="K670" s="218"/>
      <c r="L670" s="218"/>
      <c r="M670" s="219"/>
      <c r="N670" s="219"/>
      <c r="O670" s="219"/>
      <c r="P670" s="219"/>
    </row>
    <row r="671" spans="2:16" s="207" customFormat="1">
      <c r="B671" s="212">
        <v>41169.688587962963</v>
      </c>
      <c r="C671" s="215">
        <v>1.4760500000000001</v>
      </c>
      <c r="D671" s="215">
        <v>0.54795899999999997</v>
      </c>
      <c r="E671" s="813"/>
      <c r="F671" s="216"/>
      <c r="G671" s="814"/>
      <c r="H671" s="217"/>
      <c r="I671" s="218"/>
      <c r="J671" s="218"/>
      <c r="K671" s="218"/>
      <c r="L671" s="218"/>
      <c r="M671" s="219"/>
      <c r="N671" s="219"/>
      <c r="O671" s="219"/>
      <c r="P671" s="219"/>
    </row>
    <row r="672" spans="2:16" s="207" customFormat="1">
      <c r="B672" s="212">
        <v>41170.70758101852</v>
      </c>
      <c r="C672" s="215">
        <v>1.073736</v>
      </c>
      <c r="D672" s="215">
        <v>0.47443099999999999</v>
      </c>
      <c r="E672" s="813"/>
      <c r="F672" s="216"/>
      <c r="G672" s="814"/>
      <c r="H672" s="217"/>
      <c r="I672" s="218"/>
      <c r="J672" s="218"/>
      <c r="K672" s="218"/>
      <c r="L672" s="218"/>
      <c r="M672" s="219"/>
      <c r="N672" s="219"/>
      <c r="O672" s="219"/>
      <c r="P672" s="219"/>
    </row>
    <row r="673" spans="2:16" s="207" customFormat="1">
      <c r="B673" s="212">
        <v>41171.695648148147</v>
      </c>
      <c r="C673" s="215">
        <v>1.4474880000000001</v>
      </c>
      <c r="D673" s="215">
        <v>0.54101699999999997</v>
      </c>
      <c r="E673" s="813"/>
      <c r="F673" s="216"/>
      <c r="G673" s="814"/>
      <c r="H673" s="217"/>
      <c r="I673" s="218"/>
      <c r="J673" s="218"/>
      <c r="K673" s="218"/>
      <c r="L673" s="218"/>
      <c r="M673" s="219"/>
      <c r="N673" s="219"/>
      <c r="O673" s="219"/>
      <c r="P673" s="219"/>
    </row>
    <row r="674" spans="2:16" s="207" customFormat="1">
      <c r="B674" s="212">
        <v>41172.70758101852</v>
      </c>
      <c r="C674" s="215">
        <v>1.5960920000000001</v>
      </c>
      <c r="D674" s="215">
        <v>0.47299099999999999</v>
      </c>
      <c r="E674" s="813"/>
      <c r="F674" s="216"/>
      <c r="G674" s="814"/>
      <c r="H674" s="217"/>
      <c r="I674" s="218"/>
      <c r="J674" s="218"/>
      <c r="K674" s="218"/>
      <c r="L674" s="218"/>
      <c r="M674" s="219"/>
      <c r="N674" s="219"/>
      <c r="O674" s="219"/>
      <c r="P674" s="219"/>
    </row>
    <row r="675" spans="2:16" s="207" customFormat="1">
      <c r="B675" s="212">
        <v>41173.707662037035</v>
      </c>
      <c r="C675" s="215">
        <v>1.1361790000000001</v>
      </c>
      <c r="D675" s="215">
        <v>0.40363599999999999</v>
      </c>
      <c r="E675" s="813"/>
      <c r="F675" s="216"/>
      <c r="G675" s="814"/>
      <c r="H675" s="217"/>
      <c r="I675" s="218"/>
      <c r="J675" s="218"/>
      <c r="K675" s="218"/>
      <c r="L675" s="218"/>
      <c r="M675" s="219"/>
      <c r="N675" s="219"/>
      <c r="O675" s="219"/>
      <c r="P675" s="219"/>
    </row>
    <row r="676" spans="2:16" s="207" customFormat="1">
      <c r="B676" s="212">
        <v>41176.673032407409</v>
      </c>
      <c r="C676" s="215">
        <v>2.9500069999999998</v>
      </c>
      <c r="D676" s="215">
        <v>0.75402499999999995</v>
      </c>
      <c r="E676" s="813"/>
      <c r="F676" s="216"/>
      <c r="G676" s="814"/>
      <c r="H676" s="217"/>
      <c r="I676" s="218"/>
      <c r="J676" s="218"/>
      <c r="K676" s="218"/>
      <c r="L676" s="218"/>
      <c r="M676" s="219"/>
      <c r="N676" s="219"/>
      <c r="O676" s="219"/>
      <c r="P676" s="219"/>
    </row>
    <row r="677" spans="2:16" s="207" customFormat="1">
      <c r="B677" s="212">
        <v>41177.68005787037</v>
      </c>
      <c r="C677" s="215">
        <v>3.1156160000000002</v>
      </c>
      <c r="D677" s="215">
        <v>1.1584030000000001</v>
      </c>
      <c r="E677" s="813"/>
      <c r="F677" s="216"/>
      <c r="G677" s="814"/>
      <c r="H677" s="217"/>
      <c r="I677" s="218"/>
      <c r="J677" s="218"/>
      <c r="K677" s="218"/>
      <c r="L677" s="218"/>
      <c r="M677" s="219"/>
      <c r="N677" s="219"/>
      <c r="O677" s="219"/>
      <c r="P677" s="219"/>
    </row>
    <row r="678" spans="2:16" s="207" customFormat="1">
      <c r="B678" s="212">
        <v>41178.707627314812</v>
      </c>
      <c r="C678" s="215">
        <v>3.1712030000000002</v>
      </c>
      <c r="D678" s="215">
        <v>3.277139</v>
      </c>
      <c r="E678" s="813"/>
      <c r="F678" s="216"/>
      <c r="G678" s="814"/>
      <c r="H678" s="217"/>
      <c r="I678" s="218"/>
      <c r="J678" s="218"/>
      <c r="K678" s="218"/>
      <c r="L678" s="218"/>
      <c r="M678" s="219"/>
      <c r="N678" s="219"/>
      <c r="O678" s="219"/>
      <c r="P678" s="219"/>
    </row>
    <row r="679" spans="2:16" s="207" customFormat="1">
      <c r="B679" s="212">
        <v>41179.70758101852</v>
      </c>
      <c r="C679" s="215">
        <v>1.7507490000000001</v>
      </c>
      <c r="D679" s="215">
        <v>1.2644949999999999</v>
      </c>
      <c r="E679" s="813"/>
      <c r="F679" s="216"/>
      <c r="G679" s="814"/>
      <c r="H679" s="217"/>
      <c r="I679" s="218"/>
      <c r="J679" s="218"/>
      <c r="K679" s="218"/>
      <c r="L679" s="218"/>
      <c r="M679" s="219"/>
      <c r="N679" s="219"/>
      <c r="O679" s="219"/>
      <c r="P679" s="219"/>
    </row>
    <row r="680" spans="2:16" s="207" customFormat="1">
      <c r="B680" s="212">
        <v>41180.707615740743</v>
      </c>
      <c r="C680" s="215">
        <v>1.4947250000000001</v>
      </c>
      <c r="D680" s="215">
        <v>0.86168599999999995</v>
      </c>
      <c r="E680" s="813"/>
      <c r="F680" s="216"/>
      <c r="G680" s="814"/>
      <c r="H680" s="217"/>
      <c r="I680" s="218"/>
      <c r="J680" s="218"/>
      <c r="K680" s="218"/>
      <c r="L680" s="218"/>
      <c r="M680" s="219"/>
      <c r="N680" s="219"/>
      <c r="O680" s="219"/>
      <c r="P680" s="219"/>
    </row>
    <row r="681" spans="2:16" s="207" customFormat="1">
      <c r="B681" s="220"/>
      <c r="C681" s="208"/>
      <c r="D681" s="209"/>
      <c r="E681" s="815"/>
      <c r="F681" s="813"/>
      <c r="G681" s="813"/>
      <c r="H681" s="813"/>
      <c r="I681" s="218"/>
      <c r="J681" s="218"/>
      <c r="K681" s="218"/>
      <c r="L681" s="218"/>
      <c r="M681" s="219"/>
      <c r="N681" s="219"/>
      <c r="O681" s="219"/>
      <c r="P681" s="219"/>
    </row>
    <row r="682" spans="2:16" s="207" customFormat="1">
      <c r="B682" s="220"/>
      <c r="C682" s="208"/>
      <c r="D682" s="209"/>
      <c r="E682" s="813"/>
      <c r="F682" s="813"/>
      <c r="G682" s="813"/>
      <c r="H682" s="813"/>
    </row>
    <row r="683" spans="2:16" s="207" customFormat="1">
      <c r="B683" s="220"/>
      <c r="C683" s="208"/>
      <c r="D683" s="209"/>
      <c r="E683" s="813"/>
      <c r="F683" s="813"/>
      <c r="G683" s="813"/>
      <c r="H683" s="813"/>
    </row>
    <row r="684" spans="2:16" s="207" customFormat="1">
      <c r="B684" s="220"/>
      <c r="C684" s="208"/>
      <c r="D684" s="209"/>
      <c r="E684" s="813"/>
      <c r="F684" s="813"/>
      <c r="G684" s="813"/>
      <c r="H684" s="813"/>
    </row>
    <row r="685" spans="2:16" s="207" customFormat="1">
      <c r="B685" s="220"/>
      <c r="C685" s="208"/>
      <c r="D685" s="209"/>
      <c r="E685" s="813"/>
      <c r="F685" s="813"/>
      <c r="G685" s="813"/>
      <c r="H685" s="813"/>
    </row>
    <row r="686" spans="2:16" s="207" customFormat="1">
      <c r="B686" s="220"/>
      <c r="C686" s="208"/>
      <c r="D686" s="209"/>
      <c r="E686" s="813"/>
      <c r="F686" s="813"/>
      <c r="G686" s="813"/>
      <c r="H686" s="813"/>
    </row>
    <row r="687" spans="2:16" s="207" customFormat="1">
      <c r="B687" s="220"/>
      <c r="C687" s="208"/>
      <c r="D687" s="209"/>
      <c r="E687" s="813"/>
      <c r="F687" s="813"/>
      <c r="G687" s="813"/>
      <c r="H687" s="813"/>
    </row>
    <row r="688" spans="2:16" s="207" customFormat="1">
      <c r="B688" s="220"/>
      <c r="C688" s="208"/>
      <c r="D688" s="209"/>
      <c r="E688" s="813"/>
      <c r="F688" s="813"/>
      <c r="G688" s="813"/>
      <c r="H688" s="813"/>
    </row>
    <row r="689" spans="2:8" s="207" customFormat="1">
      <c r="B689" s="220"/>
      <c r="C689" s="208"/>
      <c r="D689" s="209"/>
      <c r="E689" s="813"/>
      <c r="F689" s="813"/>
      <c r="G689" s="813"/>
      <c r="H689" s="813"/>
    </row>
    <row r="690" spans="2:8" s="207" customFormat="1">
      <c r="B690" s="220"/>
      <c r="C690" s="208"/>
      <c r="D690" s="209"/>
      <c r="E690" s="813"/>
      <c r="F690" s="813"/>
      <c r="G690" s="813"/>
      <c r="H690" s="813"/>
    </row>
    <row r="691" spans="2:8" s="207" customFormat="1">
      <c r="B691" s="220"/>
      <c r="C691" s="208"/>
      <c r="D691" s="209"/>
      <c r="E691" s="813"/>
      <c r="F691" s="813"/>
      <c r="G691" s="813"/>
      <c r="H691" s="813"/>
    </row>
    <row r="692" spans="2:8" s="207" customFormat="1">
      <c r="B692" s="220"/>
      <c r="C692" s="208"/>
      <c r="D692" s="209"/>
      <c r="E692" s="813"/>
      <c r="F692" s="813"/>
      <c r="G692" s="813"/>
      <c r="H692" s="813"/>
    </row>
    <row r="693" spans="2:8" s="207" customFormat="1">
      <c r="B693" s="220"/>
      <c r="C693" s="208"/>
      <c r="D693" s="209"/>
      <c r="E693" s="813"/>
      <c r="F693" s="813"/>
      <c r="G693" s="813"/>
      <c r="H693" s="813"/>
    </row>
    <row r="694" spans="2:8" s="207" customFormat="1">
      <c r="B694" s="220"/>
      <c r="C694" s="208"/>
      <c r="D694" s="209"/>
      <c r="E694" s="813"/>
      <c r="F694" s="813"/>
      <c r="G694" s="813"/>
      <c r="H694" s="813"/>
    </row>
    <row r="695" spans="2:8" s="207" customFormat="1">
      <c r="B695" s="220"/>
      <c r="C695" s="208"/>
      <c r="D695" s="209"/>
      <c r="E695" s="813"/>
      <c r="F695" s="813"/>
      <c r="G695" s="813"/>
      <c r="H695" s="813"/>
    </row>
    <row r="696" spans="2:8" s="207" customFormat="1">
      <c r="B696" s="220"/>
      <c r="C696" s="208"/>
      <c r="D696" s="209"/>
      <c r="E696" s="813"/>
      <c r="F696" s="813"/>
      <c r="G696" s="813"/>
      <c r="H696" s="813"/>
    </row>
    <row r="697" spans="2:8" s="207" customFormat="1">
      <c r="B697" s="220"/>
      <c r="C697" s="208"/>
      <c r="D697" s="209"/>
      <c r="E697" s="813"/>
      <c r="F697" s="813"/>
      <c r="G697" s="813"/>
      <c r="H697" s="813"/>
    </row>
    <row r="698" spans="2:8" s="207" customFormat="1">
      <c r="B698" s="220"/>
      <c r="C698" s="208"/>
      <c r="D698" s="209"/>
      <c r="E698" s="813"/>
      <c r="F698" s="813"/>
      <c r="G698" s="813"/>
      <c r="H698" s="813"/>
    </row>
    <row r="699" spans="2:8" s="207" customFormat="1">
      <c r="B699" s="220"/>
      <c r="C699" s="208"/>
      <c r="D699" s="209"/>
      <c r="E699" s="813"/>
      <c r="F699" s="813"/>
      <c r="G699" s="813"/>
      <c r="H699" s="813"/>
    </row>
    <row r="700" spans="2:8" s="207" customFormat="1">
      <c r="B700" s="220"/>
      <c r="C700" s="208"/>
      <c r="D700" s="209"/>
      <c r="E700" s="813"/>
      <c r="F700" s="813"/>
      <c r="G700" s="813"/>
      <c r="H700" s="813"/>
    </row>
    <row r="701" spans="2:8" s="207" customFormat="1">
      <c r="B701" s="220"/>
      <c r="C701" s="208"/>
      <c r="D701" s="209"/>
      <c r="E701" s="813"/>
      <c r="F701" s="813"/>
      <c r="G701" s="813"/>
      <c r="H701" s="813"/>
    </row>
    <row r="702" spans="2:8" s="207" customFormat="1">
      <c r="B702" s="220"/>
      <c r="C702" s="208"/>
      <c r="D702" s="209"/>
      <c r="E702" s="813"/>
      <c r="F702" s="813"/>
      <c r="G702" s="813"/>
      <c r="H702" s="813"/>
    </row>
    <row r="703" spans="2:8" s="207" customFormat="1">
      <c r="B703" s="220"/>
      <c r="C703" s="208"/>
      <c r="D703" s="209"/>
      <c r="E703" s="813"/>
      <c r="F703" s="813"/>
      <c r="G703" s="813"/>
      <c r="H703" s="813"/>
    </row>
    <row r="704" spans="2:8" s="207" customFormat="1">
      <c r="B704" s="220"/>
      <c r="C704" s="208"/>
      <c r="D704" s="209"/>
      <c r="E704" s="813"/>
      <c r="F704" s="813"/>
      <c r="G704" s="813"/>
      <c r="H704" s="813"/>
    </row>
    <row r="705" spans="2:8" s="207" customFormat="1">
      <c r="B705" s="220"/>
      <c r="C705" s="208"/>
      <c r="D705" s="209"/>
      <c r="E705" s="813"/>
      <c r="F705" s="813"/>
      <c r="G705" s="813"/>
      <c r="H705" s="813"/>
    </row>
    <row r="706" spans="2:8" s="207" customFormat="1">
      <c r="B706" s="220"/>
      <c r="C706" s="208"/>
      <c r="D706" s="209"/>
      <c r="E706" s="813"/>
      <c r="F706" s="813"/>
      <c r="G706" s="813"/>
      <c r="H706" s="813"/>
    </row>
    <row r="707" spans="2:8" s="207" customFormat="1">
      <c r="B707" s="220"/>
      <c r="C707" s="208"/>
      <c r="D707" s="209"/>
      <c r="E707" s="813"/>
      <c r="F707" s="813"/>
      <c r="G707" s="813"/>
      <c r="H707" s="813"/>
    </row>
    <row r="708" spans="2:8" s="207" customFormat="1">
      <c r="B708" s="220"/>
      <c r="C708" s="208"/>
      <c r="D708" s="209"/>
      <c r="E708" s="813"/>
      <c r="F708" s="813"/>
      <c r="G708" s="813"/>
      <c r="H708" s="813"/>
    </row>
    <row r="709" spans="2:8" s="207" customFormat="1">
      <c r="B709" s="220"/>
      <c r="C709" s="208"/>
      <c r="D709" s="209"/>
      <c r="E709" s="813"/>
      <c r="F709" s="813"/>
      <c r="G709" s="813"/>
      <c r="H709" s="813"/>
    </row>
    <row r="710" spans="2:8" s="207" customFormat="1">
      <c r="B710" s="220"/>
      <c r="C710" s="208"/>
      <c r="D710" s="209"/>
      <c r="E710" s="813"/>
      <c r="F710" s="813"/>
      <c r="G710" s="813"/>
      <c r="H710" s="813"/>
    </row>
    <row r="711" spans="2:8" s="207" customFormat="1">
      <c r="B711" s="220"/>
      <c r="C711" s="208"/>
      <c r="D711" s="209"/>
      <c r="E711" s="813"/>
      <c r="F711" s="813"/>
      <c r="G711" s="813"/>
      <c r="H711" s="813"/>
    </row>
    <row r="712" spans="2:8" s="207" customFormat="1">
      <c r="B712" s="220"/>
      <c r="C712" s="208"/>
      <c r="D712" s="209"/>
      <c r="E712" s="813"/>
      <c r="F712" s="813"/>
      <c r="G712" s="813"/>
      <c r="H712" s="813"/>
    </row>
    <row r="713" spans="2:8" s="207" customFormat="1">
      <c r="B713" s="220"/>
      <c r="C713" s="208"/>
      <c r="D713" s="209"/>
      <c r="E713" s="813"/>
      <c r="F713" s="813"/>
      <c r="G713" s="813"/>
      <c r="H713" s="813"/>
    </row>
    <row r="714" spans="2:8" s="207" customFormat="1">
      <c r="B714" s="220"/>
      <c r="C714" s="208"/>
      <c r="D714" s="209"/>
      <c r="E714" s="813"/>
      <c r="F714" s="813"/>
      <c r="G714" s="813"/>
      <c r="H714" s="813"/>
    </row>
    <row r="715" spans="2:8" s="207" customFormat="1">
      <c r="B715" s="220"/>
      <c r="C715" s="208"/>
      <c r="D715" s="209"/>
      <c r="E715" s="813"/>
      <c r="F715" s="813"/>
      <c r="G715" s="813"/>
      <c r="H715" s="813"/>
    </row>
    <row r="716" spans="2:8" s="207" customFormat="1">
      <c r="B716" s="220"/>
      <c r="C716" s="208"/>
      <c r="D716" s="209"/>
      <c r="E716" s="813"/>
      <c r="F716" s="813"/>
      <c r="G716" s="813"/>
      <c r="H716" s="813"/>
    </row>
    <row r="717" spans="2:8" s="207" customFormat="1">
      <c r="B717" s="220"/>
      <c r="C717" s="208"/>
      <c r="D717" s="209"/>
      <c r="E717" s="813"/>
      <c r="F717" s="813"/>
      <c r="G717" s="813"/>
      <c r="H717" s="813"/>
    </row>
    <row r="718" spans="2:8" s="207" customFormat="1">
      <c r="B718" s="220"/>
      <c r="C718" s="208"/>
      <c r="D718" s="209"/>
      <c r="E718" s="813"/>
      <c r="F718" s="813"/>
      <c r="G718" s="813"/>
      <c r="H718" s="813"/>
    </row>
    <row r="719" spans="2:8" s="207" customFormat="1">
      <c r="B719" s="220"/>
      <c r="C719" s="208"/>
      <c r="D719" s="209"/>
      <c r="E719" s="813"/>
      <c r="F719" s="813"/>
      <c r="G719" s="813"/>
      <c r="H719" s="813"/>
    </row>
    <row r="720" spans="2:8" s="207" customFormat="1">
      <c r="B720" s="220"/>
      <c r="C720" s="208"/>
      <c r="D720" s="209"/>
      <c r="E720" s="813"/>
      <c r="F720" s="813"/>
      <c r="G720" s="813"/>
      <c r="H720" s="813"/>
    </row>
    <row r="721" spans="2:8" s="207" customFormat="1">
      <c r="B721" s="220"/>
      <c r="C721" s="208"/>
      <c r="D721" s="209"/>
      <c r="E721" s="813"/>
      <c r="F721" s="813"/>
      <c r="G721" s="813"/>
      <c r="H721" s="813"/>
    </row>
    <row r="722" spans="2:8" s="207" customFormat="1">
      <c r="B722" s="220"/>
      <c r="C722" s="208"/>
      <c r="D722" s="209"/>
      <c r="E722" s="813"/>
      <c r="F722" s="813"/>
      <c r="G722" s="813"/>
      <c r="H722" s="813"/>
    </row>
    <row r="723" spans="2:8" s="207" customFormat="1">
      <c r="B723" s="220"/>
      <c r="C723" s="208"/>
      <c r="D723" s="209"/>
      <c r="E723" s="813"/>
      <c r="F723" s="813"/>
      <c r="G723" s="813"/>
      <c r="H723" s="813"/>
    </row>
    <row r="724" spans="2:8" s="207" customFormat="1">
      <c r="B724" s="220"/>
      <c r="C724" s="208"/>
      <c r="D724" s="209"/>
      <c r="E724" s="813"/>
      <c r="F724" s="813"/>
      <c r="G724" s="813"/>
      <c r="H724" s="813"/>
    </row>
    <row r="725" spans="2:8" s="207" customFormat="1">
      <c r="B725" s="220"/>
      <c r="C725" s="208"/>
      <c r="D725" s="209"/>
      <c r="E725" s="813"/>
      <c r="F725" s="813"/>
      <c r="G725" s="813"/>
      <c r="H725" s="813"/>
    </row>
    <row r="726" spans="2:8" s="207" customFormat="1">
      <c r="B726" s="220"/>
      <c r="C726" s="208"/>
      <c r="D726" s="209"/>
      <c r="E726" s="813"/>
      <c r="F726" s="813"/>
      <c r="G726" s="813"/>
      <c r="H726" s="813"/>
    </row>
    <row r="727" spans="2:8" s="207" customFormat="1">
      <c r="B727" s="220"/>
      <c r="C727" s="208"/>
      <c r="D727" s="209"/>
      <c r="E727" s="813"/>
      <c r="F727" s="813"/>
      <c r="G727" s="813"/>
      <c r="H727" s="813"/>
    </row>
    <row r="728" spans="2:8" s="207" customFormat="1">
      <c r="B728" s="220"/>
      <c r="C728" s="208"/>
      <c r="D728" s="209"/>
      <c r="E728" s="813"/>
      <c r="F728" s="813"/>
      <c r="G728" s="813"/>
      <c r="H728" s="813"/>
    </row>
    <row r="729" spans="2:8" s="207" customFormat="1">
      <c r="B729" s="220"/>
      <c r="C729" s="208"/>
      <c r="D729" s="209"/>
      <c r="E729" s="813"/>
      <c r="F729" s="813"/>
      <c r="G729" s="813"/>
      <c r="H729" s="813"/>
    </row>
    <row r="730" spans="2:8" s="207" customFormat="1">
      <c r="B730" s="220"/>
      <c r="C730" s="208"/>
      <c r="D730" s="209"/>
      <c r="E730" s="813"/>
      <c r="F730" s="813"/>
      <c r="G730" s="813"/>
      <c r="H730" s="813"/>
    </row>
    <row r="731" spans="2:8" s="207" customFormat="1">
      <c r="B731" s="220"/>
      <c r="C731" s="208"/>
      <c r="D731" s="209"/>
      <c r="E731" s="813"/>
      <c r="F731" s="813"/>
      <c r="G731" s="813"/>
      <c r="H731" s="813"/>
    </row>
    <row r="732" spans="2:8" s="207" customFormat="1">
      <c r="B732" s="220"/>
      <c r="C732" s="208"/>
      <c r="D732" s="209"/>
      <c r="E732" s="813"/>
      <c r="F732" s="813"/>
      <c r="G732" s="813"/>
      <c r="H732" s="813"/>
    </row>
    <row r="733" spans="2:8" s="207" customFormat="1">
      <c r="B733" s="220"/>
      <c r="C733" s="208"/>
      <c r="D733" s="209"/>
      <c r="E733" s="813"/>
      <c r="F733" s="813"/>
      <c r="G733" s="813"/>
      <c r="H733" s="813"/>
    </row>
    <row r="734" spans="2:8" s="207" customFormat="1">
      <c r="B734" s="220"/>
      <c r="C734" s="208"/>
      <c r="D734" s="209"/>
      <c r="E734" s="813"/>
      <c r="F734" s="813"/>
      <c r="G734" s="813"/>
      <c r="H734" s="813"/>
    </row>
    <row r="735" spans="2:8" s="207" customFormat="1">
      <c r="B735" s="220"/>
      <c r="C735" s="208"/>
      <c r="D735" s="209"/>
      <c r="E735" s="813"/>
      <c r="F735" s="813"/>
      <c r="G735" s="813"/>
      <c r="H735" s="813"/>
    </row>
    <row r="736" spans="2:8" s="207" customFormat="1">
      <c r="B736" s="220"/>
      <c r="C736" s="208"/>
      <c r="D736" s="209"/>
      <c r="E736" s="813"/>
      <c r="F736" s="813"/>
      <c r="G736" s="813"/>
      <c r="H736" s="813"/>
    </row>
    <row r="737" spans="2:8" s="207" customFormat="1">
      <c r="B737" s="220"/>
      <c r="C737" s="208"/>
      <c r="D737" s="209"/>
      <c r="E737" s="813"/>
      <c r="F737" s="813"/>
      <c r="G737" s="813"/>
      <c r="H737" s="813"/>
    </row>
    <row r="738" spans="2:8" s="207" customFormat="1">
      <c r="B738" s="220"/>
      <c r="C738" s="208"/>
      <c r="D738" s="209"/>
      <c r="E738" s="813"/>
      <c r="F738" s="813"/>
      <c r="G738" s="813"/>
      <c r="H738" s="813"/>
    </row>
    <row r="739" spans="2:8" s="207" customFormat="1">
      <c r="B739" s="220"/>
      <c r="C739" s="208"/>
      <c r="D739" s="209"/>
      <c r="E739" s="813"/>
      <c r="F739" s="813"/>
      <c r="G739" s="813"/>
      <c r="H739" s="813"/>
    </row>
    <row r="740" spans="2:8" s="207" customFormat="1">
      <c r="B740" s="220"/>
      <c r="C740" s="208"/>
      <c r="D740" s="209"/>
      <c r="E740" s="813"/>
      <c r="F740" s="813"/>
      <c r="G740" s="813"/>
      <c r="H740" s="813"/>
    </row>
    <row r="741" spans="2:8" s="207" customFormat="1">
      <c r="B741" s="220"/>
      <c r="C741" s="208"/>
      <c r="D741" s="209"/>
      <c r="E741" s="813"/>
      <c r="F741" s="813"/>
      <c r="G741" s="813"/>
      <c r="H741" s="813"/>
    </row>
    <row r="742" spans="2:8" s="207" customFormat="1">
      <c r="B742" s="220"/>
      <c r="C742" s="208"/>
      <c r="D742" s="209"/>
      <c r="E742" s="813"/>
      <c r="F742" s="813"/>
      <c r="G742" s="813"/>
      <c r="H742" s="813"/>
    </row>
    <row r="743" spans="2:8" s="207" customFormat="1">
      <c r="B743" s="220"/>
      <c r="C743" s="208"/>
      <c r="D743" s="209"/>
      <c r="E743" s="813"/>
      <c r="F743" s="813"/>
      <c r="G743" s="813"/>
      <c r="H743" s="813"/>
    </row>
    <row r="744" spans="2:8" s="207" customFormat="1">
      <c r="B744" s="220"/>
      <c r="C744" s="208"/>
      <c r="D744" s="209"/>
      <c r="E744" s="813"/>
      <c r="F744" s="813"/>
      <c r="G744" s="813"/>
      <c r="H744" s="813"/>
    </row>
    <row r="745" spans="2:8" s="207" customFormat="1">
      <c r="B745" s="220"/>
      <c r="C745" s="208"/>
      <c r="D745" s="209"/>
      <c r="E745" s="813"/>
      <c r="F745" s="813"/>
      <c r="G745" s="813"/>
      <c r="H745" s="813"/>
    </row>
    <row r="746" spans="2:8" s="207" customFormat="1">
      <c r="B746" s="220"/>
      <c r="C746" s="208"/>
      <c r="D746" s="209"/>
      <c r="E746" s="813"/>
      <c r="F746" s="813"/>
      <c r="G746" s="813"/>
      <c r="H746" s="813"/>
    </row>
    <row r="747" spans="2:8" s="207" customFormat="1">
      <c r="B747" s="220"/>
      <c r="C747" s="208"/>
      <c r="D747" s="209"/>
      <c r="E747" s="813"/>
      <c r="F747" s="813"/>
      <c r="G747" s="813"/>
      <c r="H747" s="813"/>
    </row>
    <row r="748" spans="2:8" s="207" customFormat="1">
      <c r="B748" s="220"/>
      <c r="C748" s="208"/>
      <c r="D748" s="209"/>
      <c r="E748" s="813"/>
      <c r="F748" s="813"/>
      <c r="G748" s="813"/>
      <c r="H748" s="813"/>
    </row>
    <row r="749" spans="2:8" s="207" customFormat="1">
      <c r="B749" s="220"/>
      <c r="C749" s="208"/>
      <c r="D749" s="209"/>
      <c r="E749" s="813"/>
      <c r="F749" s="813"/>
      <c r="G749" s="813"/>
      <c r="H749" s="813"/>
    </row>
    <row r="750" spans="2:8" s="207" customFormat="1">
      <c r="B750" s="220"/>
      <c r="C750" s="208"/>
      <c r="D750" s="209"/>
      <c r="E750" s="813"/>
      <c r="F750" s="813"/>
      <c r="G750" s="813"/>
      <c r="H750" s="813"/>
    </row>
    <row r="751" spans="2:8" s="207" customFormat="1">
      <c r="B751" s="220"/>
      <c r="C751" s="208"/>
      <c r="D751" s="209"/>
      <c r="E751" s="813"/>
      <c r="F751" s="813"/>
      <c r="G751" s="813"/>
      <c r="H751" s="813"/>
    </row>
    <row r="752" spans="2:8" s="207" customFormat="1">
      <c r="B752" s="220"/>
      <c r="C752" s="208"/>
      <c r="D752" s="209"/>
      <c r="E752" s="813"/>
      <c r="F752" s="813"/>
      <c r="G752" s="813"/>
      <c r="H752" s="813"/>
    </row>
    <row r="753" spans="2:8" s="207" customFormat="1">
      <c r="B753" s="220"/>
      <c r="C753" s="208"/>
      <c r="D753" s="209"/>
      <c r="E753" s="813"/>
      <c r="F753" s="813"/>
      <c r="G753" s="813"/>
      <c r="H753" s="813"/>
    </row>
    <row r="754" spans="2:8" s="207" customFormat="1">
      <c r="B754" s="220"/>
      <c r="C754" s="208"/>
      <c r="D754" s="209"/>
      <c r="E754" s="813"/>
      <c r="F754" s="813"/>
      <c r="G754" s="813"/>
      <c r="H754" s="813"/>
    </row>
    <row r="755" spans="2:8" s="207" customFormat="1">
      <c r="B755" s="220"/>
      <c r="C755" s="208"/>
      <c r="D755" s="209"/>
      <c r="E755" s="813"/>
      <c r="F755" s="813"/>
      <c r="G755" s="813"/>
      <c r="H755" s="813"/>
    </row>
    <row r="756" spans="2:8" s="207" customFormat="1">
      <c r="B756" s="220"/>
      <c r="C756" s="208"/>
      <c r="D756" s="209"/>
      <c r="E756" s="813"/>
      <c r="F756" s="813"/>
      <c r="G756" s="813"/>
      <c r="H756" s="813"/>
    </row>
    <row r="757" spans="2:8" s="207" customFormat="1">
      <c r="B757" s="220"/>
      <c r="C757" s="208"/>
      <c r="D757" s="209"/>
      <c r="E757" s="813"/>
      <c r="F757" s="813"/>
      <c r="G757" s="813"/>
      <c r="H757" s="813"/>
    </row>
    <row r="758" spans="2:8" s="207" customFormat="1">
      <c r="B758" s="220"/>
      <c r="C758" s="208"/>
      <c r="D758" s="209"/>
      <c r="E758" s="813"/>
      <c r="F758" s="813"/>
      <c r="G758" s="813"/>
      <c r="H758" s="813"/>
    </row>
    <row r="759" spans="2:8" s="207" customFormat="1">
      <c r="B759" s="220"/>
      <c r="C759" s="208"/>
      <c r="D759" s="209"/>
      <c r="E759" s="813"/>
      <c r="F759" s="813"/>
      <c r="G759" s="813"/>
      <c r="H759" s="813"/>
    </row>
    <row r="760" spans="2:8" s="207" customFormat="1">
      <c r="B760" s="220"/>
      <c r="C760" s="208"/>
      <c r="D760" s="209"/>
      <c r="E760" s="813"/>
      <c r="F760" s="813"/>
      <c r="G760" s="813"/>
      <c r="H760" s="813"/>
    </row>
    <row r="761" spans="2:8" s="207" customFormat="1">
      <c r="B761" s="220"/>
      <c r="C761" s="208"/>
      <c r="D761" s="209"/>
      <c r="E761" s="813"/>
      <c r="F761" s="813"/>
      <c r="G761" s="813"/>
      <c r="H761" s="813"/>
    </row>
    <row r="762" spans="2:8" s="207" customFormat="1">
      <c r="B762" s="220"/>
      <c r="C762" s="208"/>
      <c r="D762" s="209"/>
      <c r="E762" s="813"/>
      <c r="F762" s="813"/>
      <c r="G762" s="813"/>
      <c r="H762" s="813"/>
    </row>
    <row r="763" spans="2:8" s="207" customFormat="1">
      <c r="B763" s="220"/>
      <c r="C763" s="208"/>
      <c r="D763" s="209"/>
      <c r="E763" s="813"/>
      <c r="F763" s="813"/>
      <c r="G763" s="813"/>
      <c r="H763" s="813"/>
    </row>
    <row r="764" spans="2:8" s="207" customFormat="1">
      <c r="B764" s="220"/>
      <c r="C764" s="208"/>
      <c r="D764" s="209"/>
      <c r="E764" s="813"/>
      <c r="F764" s="813"/>
      <c r="G764" s="813"/>
      <c r="H764" s="813"/>
    </row>
    <row r="765" spans="2:8" s="207" customFormat="1">
      <c r="B765" s="220"/>
      <c r="C765" s="208"/>
      <c r="D765" s="209"/>
      <c r="E765" s="813"/>
      <c r="F765" s="813"/>
      <c r="G765" s="813"/>
      <c r="H765" s="813"/>
    </row>
    <row r="766" spans="2:8" s="207" customFormat="1">
      <c r="B766" s="220"/>
      <c r="C766" s="208"/>
      <c r="D766" s="209"/>
      <c r="E766" s="813"/>
      <c r="F766" s="813"/>
      <c r="G766" s="813"/>
      <c r="H766" s="813"/>
    </row>
    <row r="767" spans="2:8" s="207" customFormat="1">
      <c r="B767" s="220"/>
      <c r="C767" s="208"/>
      <c r="D767" s="209"/>
      <c r="E767" s="813"/>
      <c r="F767" s="813"/>
      <c r="G767" s="813"/>
      <c r="H767" s="813"/>
    </row>
    <row r="768" spans="2:8" s="207" customFormat="1">
      <c r="B768" s="220"/>
      <c r="C768" s="208"/>
      <c r="D768" s="209"/>
      <c r="E768" s="813"/>
      <c r="F768" s="813"/>
      <c r="G768" s="813"/>
      <c r="H768" s="813"/>
    </row>
    <row r="769" spans="2:8" s="207" customFormat="1">
      <c r="B769" s="220"/>
      <c r="C769" s="208"/>
      <c r="D769" s="209"/>
      <c r="E769" s="813"/>
      <c r="F769" s="813"/>
      <c r="G769" s="813"/>
      <c r="H769" s="813"/>
    </row>
    <row r="770" spans="2:8" s="207" customFormat="1">
      <c r="B770" s="220"/>
      <c r="C770" s="208"/>
      <c r="D770" s="209"/>
      <c r="E770" s="813"/>
      <c r="F770" s="813"/>
      <c r="G770" s="813"/>
      <c r="H770" s="813"/>
    </row>
    <row r="771" spans="2:8" s="207" customFormat="1">
      <c r="B771" s="220"/>
      <c r="C771" s="208"/>
      <c r="D771" s="209"/>
      <c r="E771" s="813"/>
      <c r="F771" s="813"/>
      <c r="G771" s="813"/>
      <c r="H771" s="813"/>
    </row>
    <row r="772" spans="2:8" s="207" customFormat="1">
      <c r="B772" s="220"/>
      <c r="C772" s="208"/>
      <c r="D772" s="209"/>
      <c r="E772" s="813"/>
      <c r="F772" s="813"/>
      <c r="G772" s="813"/>
      <c r="H772" s="813"/>
    </row>
    <row r="773" spans="2:8" s="207" customFormat="1">
      <c r="B773" s="220"/>
      <c r="C773" s="208"/>
      <c r="D773" s="209"/>
      <c r="E773" s="813"/>
      <c r="F773" s="813"/>
      <c r="G773" s="813"/>
      <c r="H773" s="813"/>
    </row>
    <row r="774" spans="2:8" s="207" customFormat="1">
      <c r="B774" s="220"/>
      <c r="C774" s="208"/>
      <c r="D774" s="209"/>
      <c r="E774" s="813"/>
      <c r="F774" s="813"/>
      <c r="G774" s="813"/>
      <c r="H774" s="813"/>
    </row>
    <row r="775" spans="2:8" s="207" customFormat="1">
      <c r="B775" s="220"/>
      <c r="C775" s="208"/>
      <c r="D775" s="209"/>
      <c r="E775" s="813"/>
      <c r="F775" s="813"/>
      <c r="G775" s="813"/>
      <c r="H775" s="813"/>
    </row>
    <row r="776" spans="2:8" s="207" customFormat="1">
      <c r="B776" s="220"/>
      <c r="C776" s="208"/>
      <c r="D776" s="209"/>
      <c r="E776" s="813"/>
      <c r="F776" s="813"/>
      <c r="G776" s="813"/>
      <c r="H776" s="813"/>
    </row>
    <row r="777" spans="2:8" s="207" customFormat="1">
      <c r="B777" s="220"/>
      <c r="C777" s="208"/>
      <c r="D777" s="209"/>
      <c r="E777" s="813"/>
      <c r="F777" s="813"/>
      <c r="G777" s="813"/>
      <c r="H777" s="813"/>
    </row>
    <row r="778" spans="2:8" s="207" customFormat="1">
      <c r="B778" s="220"/>
      <c r="C778" s="208"/>
      <c r="D778" s="209"/>
      <c r="E778" s="813"/>
      <c r="F778" s="813"/>
      <c r="G778" s="813"/>
      <c r="H778" s="813"/>
    </row>
    <row r="779" spans="2:8" s="207" customFormat="1">
      <c r="B779" s="220"/>
      <c r="C779" s="208"/>
      <c r="D779" s="209"/>
      <c r="E779" s="813"/>
      <c r="F779" s="813"/>
      <c r="G779" s="813"/>
      <c r="H779" s="813"/>
    </row>
    <row r="780" spans="2:8" s="207" customFormat="1">
      <c r="B780" s="220"/>
      <c r="C780" s="208"/>
      <c r="D780" s="209"/>
      <c r="E780" s="813"/>
      <c r="F780" s="813"/>
      <c r="G780" s="813"/>
      <c r="H780" s="813"/>
    </row>
    <row r="781" spans="2:8" s="207" customFormat="1">
      <c r="B781" s="220"/>
      <c r="C781" s="208"/>
      <c r="D781" s="209"/>
      <c r="E781" s="813"/>
      <c r="F781" s="813"/>
      <c r="G781" s="813"/>
      <c r="H781" s="813"/>
    </row>
    <row r="782" spans="2:8" s="207" customFormat="1">
      <c r="B782" s="220"/>
      <c r="C782" s="208"/>
      <c r="D782" s="209"/>
      <c r="E782" s="813"/>
      <c r="F782" s="813"/>
      <c r="G782" s="813"/>
      <c r="H782" s="813"/>
    </row>
    <row r="783" spans="2:8" s="207" customFormat="1">
      <c r="B783" s="220"/>
      <c r="C783" s="208"/>
      <c r="D783" s="209"/>
      <c r="E783" s="813"/>
      <c r="F783" s="813"/>
      <c r="G783" s="813"/>
      <c r="H783" s="813"/>
    </row>
    <row r="784" spans="2:8" s="207" customFormat="1">
      <c r="B784" s="220"/>
      <c r="C784" s="208"/>
      <c r="D784" s="209"/>
      <c r="E784" s="813"/>
      <c r="F784" s="813"/>
      <c r="G784" s="813"/>
      <c r="H784" s="813"/>
    </row>
    <row r="785" spans="2:8" s="207" customFormat="1">
      <c r="B785" s="220"/>
      <c r="C785" s="208"/>
      <c r="D785" s="209"/>
      <c r="E785" s="813"/>
      <c r="F785" s="813"/>
      <c r="G785" s="813"/>
      <c r="H785" s="813"/>
    </row>
    <row r="786" spans="2:8" s="207" customFormat="1">
      <c r="B786" s="220"/>
      <c r="C786" s="208"/>
      <c r="D786" s="209"/>
      <c r="E786" s="813"/>
      <c r="F786" s="813"/>
      <c r="G786" s="813"/>
      <c r="H786" s="813"/>
    </row>
    <row r="787" spans="2:8" s="207" customFormat="1">
      <c r="B787" s="220"/>
      <c r="C787" s="208"/>
      <c r="D787" s="209"/>
      <c r="E787" s="813"/>
      <c r="F787" s="813"/>
      <c r="G787" s="813"/>
      <c r="H787" s="813"/>
    </row>
    <row r="788" spans="2:8" s="207" customFormat="1">
      <c r="B788" s="220"/>
      <c r="C788" s="208"/>
      <c r="D788" s="209"/>
      <c r="E788" s="813"/>
      <c r="F788" s="813"/>
      <c r="G788" s="813"/>
      <c r="H788" s="813"/>
    </row>
    <row r="789" spans="2:8" s="207" customFormat="1">
      <c r="B789" s="220"/>
      <c r="C789" s="208"/>
      <c r="D789" s="209"/>
      <c r="E789" s="813"/>
      <c r="F789" s="813"/>
      <c r="G789" s="813"/>
      <c r="H789" s="813"/>
    </row>
    <row r="790" spans="2:8" s="207" customFormat="1">
      <c r="B790" s="220"/>
      <c r="C790" s="208"/>
      <c r="D790" s="209"/>
      <c r="E790" s="813"/>
      <c r="F790" s="813"/>
      <c r="G790" s="813"/>
      <c r="H790" s="813"/>
    </row>
    <row r="791" spans="2:8" s="207" customFormat="1">
      <c r="B791" s="220"/>
      <c r="C791" s="208"/>
      <c r="D791" s="209"/>
      <c r="E791" s="813"/>
      <c r="F791" s="813"/>
      <c r="G791" s="813"/>
      <c r="H791" s="813"/>
    </row>
    <row r="792" spans="2:8" s="207" customFormat="1">
      <c r="B792" s="220"/>
      <c r="C792" s="208"/>
      <c r="D792" s="209"/>
      <c r="E792" s="813"/>
      <c r="F792" s="813"/>
      <c r="G792" s="813"/>
      <c r="H792" s="813"/>
    </row>
    <row r="793" spans="2:8" s="207" customFormat="1">
      <c r="B793" s="220"/>
      <c r="C793" s="208"/>
      <c r="D793" s="209"/>
      <c r="E793" s="813"/>
      <c r="F793" s="813"/>
      <c r="G793" s="813"/>
      <c r="H793" s="813"/>
    </row>
    <row r="794" spans="2:8" s="207" customFormat="1">
      <c r="B794" s="220"/>
      <c r="C794" s="208"/>
      <c r="D794" s="209"/>
      <c r="E794" s="813"/>
      <c r="F794" s="813"/>
      <c r="G794" s="813"/>
      <c r="H794" s="813"/>
    </row>
    <row r="795" spans="2:8" s="207" customFormat="1">
      <c r="B795" s="220"/>
      <c r="C795" s="208"/>
      <c r="D795" s="209"/>
      <c r="E795" s="813"/>
      <c r="F795" s="813"/>
      <c r="G795" s="813"/>
      <c r="H795" s="813"/>
    </row>
    <row r="796" spans="2:8" s="207" customFormat="1">
      <c r="B796" s="220"/>
      <c r="C796" s="208"/>
      <c r="D796" s="209"/>
      <c r="E796" s="813"/>
      <c r="F796" s="813"/>
      <c r="G796" s="813"/>
      <c r="H796" s="813"/>
    </row>
    <row r="797" spans="2:8" s="207" customFormat="1">
      <c r="B797" s="220"/>
      <c r="C797" s="208"/>
      <c r="D797" s="209"/>
      <c r="E797" s="813"/>
      <c r="F797" s="813"/>
      <c r="G797" s="813"/>
      <c r="H797" s="813"/>
    </row>
    <row r="798" spans="2:8" s="207" customFormat="1">
      <c r="B798" s="220"/>
      <c r="C798" s="208"/>
      <c r="D798" s="209"/>
      <c r="E798" s="813"/>
      <c r="F798" s="813"/>
      <c r="G798" s="813"/>
      <c r="H798" s="813"/>
    </row>
    <row r="799" spans="2:8" s="207" customFormat="1">
      <c r="B799" s="220"/>
      <c r="C799" s="208"/>
      <c r="D799" s="209"/>
      <c r="E799" s="813"/>
      <c r="F799" s="813"/>
      <c r="G799" s="813"/>
      <c r="H799" s="813"/>
    </row>
    <row r="800" spans="2:8" s="207" customFormat="1">
      <c r="B800" s="220"/>
      <c r="C800" s="208"/>
      <c r="D800" s="209"/>
      <c r="E800" s="813"/>
      <c r="F800" s="813"/>
      <c r="G800" s="813"/>
      <c r="H800" s="813"/>
    </row>
    <row r="801" spans="2:8" s="207" customFormat="1">
      <c r="B801" s="220"/>
      <c r="C801" s="208"/>
      <c r="D801" s="209"/>
      <c r="E801" s="813"/>
      <c r="F801" s="813"/>
      <c r="G801" s="813"/>
      <c r="H801" s="813"/>
    </row>
    <row r="802" spans="2:8" s="207" customFormat="1">
      <c r="B802" s="220"/>
      <c r="C802" s="208"/>
      <c r="D802" s="209"/>
      <c r="E802" s="813"/>
      <c r="F802" s="813"/>
      <c r="G802" s="813"/>
      <c r="H802" s="813"/>
    </row>
    <row r="803" spans="2:8" s="207" customFormat="1">
      <c r="B803" s="220"/>
      <c r="C803" s="208"/>
      <c r="D803" s="209"/>
      <c r="E803" s="813"/>
      <c r="F803" s="813"/>
      <c r="G803" s="813"/>
      <c r="H803" s="813"/>
    </row>
    <row r="804" spans="2:8" s="207" customFormat="1">
      <c r="B804" s="220"/>
      <c r="C804" s="208"/>
      <c r="D804" s="209"/>
      <c r="E804" s="813"/>
      <c r="F804" s="813"/>
      <c r="G804" s="813"/>
      <c r="H804" s="813"/>
    </row>
    <row r="805" spans="2:8" s="207" customFormat="1">
      <c r="B805" s="220"/>
      <c r="C805" s="208"/>
      <c r="D805" s="209"/>
      <c r="E805" s="813"/>
      <c r="F805" s="813"/>
      <c r="G805" s="813"/>
      <c r="H805" s="813"/>
    </row>
    <row r="806" spans="2:8" s="207" customFormat="1">
      <c r="B806" s="220"/>
      <c r="C806" s="208"/>
      <c r="D806" s="209"/>
      <c r="E806" s="813"/>
      <c r="F806" s="813"/>
      <c r="G806" s="813"/>
      <c r="H806" s="813"/>
    </row>
    <row r="807" spans="2:8" s="207" customFormat="1">
      <c r="B807" s="220"/>
      <c r="C807" s="208"/>
      <c r="D807" s="209"/>
      <c r="E807" s="813"/>
      <c r="F807" s="813"/>
      <c r="G807" s="813"/>
      <c r="H807" s="813"/>
    </row>
    <row r="808" spans="2:8" s="207" customFormat="1">
      <c r="B808" s="220"/>
      <c r="C808" s="208"/>
      <c r="D808" s="209"/>
      <c r="E808" s="813"/>
      <c r="F808" s="813"/>
      <c r="G808" s="813"/>
      <c r="H808" s="813"/>
    </row>
    <row r="809" spans="2:8" s="207" customFormat="1">
      <c r="B809" s="220"/>
      <c r="C809" s="208"/>
      <c r="D809" s="209"/>
      <c r="E809" s="813"/>
      <c r="F809" s="813"/>
      <c r="G809" s="813"/>
      <c r="H809" s="813"/>
    </row>
    <row r="810" spans="2:8" s="207" customFormat="1">
      <c r="B810" s="220"/>
      <c r="C810" s="208"/>
      <c r="D810" s="209"/>
      <c r="E810" s="813"/>
      <c r="F810" s="813"/>
      <c r="G810" s="813"/>
      <c r="H810" s="813"/>
    </row>
    <row r="811" spans="2:8" s="207" customFormat="1">
      <c r="B811" s="220"/>
      <c r="C811" s="208"/>
      <c r="D811" s="209"/>
      <c r="E811" s="813"/>
      <c r="F811" s="813"/>
      <c r="G811" s="813"/>
      <c r="H811" s="813"/>
    </row>
    <row r="812" spans="2:8" s="207" customFormat="1">
      <c r="B812" s="220"/>
      <c r="C812" s="208"/>
      <c r="D812" s="209"/>
      <c r="E812" s="813"/>
      <c r="F812" s="813"/>
      <c r="G812" s="813"/>
      <c r="H812" s="813"/>
    </row>
    <row r="813" spans="2:8" s="207" customFormat="1">
      <c r="B813" s="220"/>
      <c r="C813" s="208"/>
      <c r="D813" s="209"/>
      <c r="E813" s="813"/>
      <c r="F813" s="813"/>
      <c r="G813" s="813"/>
      <c r="H813" s="813"/>
    </row>
    <row r="814" spans="2:8" s="207" customFormat="1">
      <c r="B814" s="220"/>
      <c r="C814" s="208"/>
      <c r="D814" s="209"/>
      <c r="E814" s="813"/>
      <c r="F814" s="813"/>
      <c r="G814" s="813"/>
      <c r="H814" s="813"/>
    </row>
    <row r="815" spans="2:8" s="207" customFormat="1">
      <c r="B815" s="220"/>
      <c r="C815" s="208"/>
      <c r="D815" s="209"/>
      <c r="E815" s="813"/>
      <c r="F815" s="813"/>
      <c r="G815" s="813"/>
      <c r="H815" s="813"/>
    </row>
    <row r="816" spans="2:8" s="207" customFormat="1">
      <c r="B816" s="220"/>
      <c r="C816" s="208"/>
      <c r="D816" s="209"/>
      <c r="E816" s="813"/>
      <c r="F816" s="813"/>
      <c r="G816" s="813"/>
      <c r="H816" s="813"/>
    </row>
    <row r="817" spans="2:8" s="207" customFormat="1">
      <c r="B817" s="220"/>
      <c r="C817" s="208"/>
      <c r="D817" s="209"/>
      <c r="E817" s="813"/>
      <c r="F817" s="813"/>
      <c r="G817" s="813"/>
      <c r="H817" s="813"/>
    </row>
    <row r="818" spans="2:8" s="207" customFormat="1">
      <c r="B818" s="220"/>
      <c r="C818" s="208"/>
      <c r="D818" s="209"/>
      <c r="E818" s="813"/>
      <c r="F818" s="813"/>
      <c r="G818" s="813"/>
      <c r="H818" s="813"/>
    </row>
    <row r="819" spans="2:8" s="207" customFormat="1">
      <c r="B819" s="220"/>
      <c r="C819" s="208"/>
      <c r="D819" s="209"/>
      <c r="E819" s="813"/>
      <c r="F819" s="813"/>
      <c r="G819" s="813"/>
      <c r="H819" s="813"/>
    </row>
    <row r="820" spans="2:8" s="207" customFormat="1">
      <c r="B820" s="220"/>
      <c r="C820" s="208"/>
      <c r="D820" s="209"/>
      <c r="E820" s="813"/>
      <c r="F820" s="813"/>
      <c r="G820" s="813"/>
      <c r="H820" s="813"/>
    </row>
    <row r="821" spans="2:8" s="207" customFormat="1">
      <c r="B821" s="220"/>
      <c r="C821" s="208"/>
      <c r="D821" s="209"/>
      <c r="E821" s="813"/>
      <c r="F821" s="813"/>
      <c r="G821" s="813"/>
      <c r="H821" s="813"/>
    </row>
    <row r="822" spans="2:8" s="207" customFormat="1">
      <c r="B822" s="220"/>
      <c r="C822" s="208"/>
      <c r="D822" s="209"/>
      <c r="E822" s="813"/>
      <c r="F822" s="813"/>
      <c r="G822" s="813"/>
      <c r="H822" s="813"/>
    </row>
    <row r="823" spans="2:8" s="207" customFormat="1">
      <c r="B823" s="220"/>
      <c r="C823" s="208"/>
      <c r="D823" s="209"/>
      <c r="E823" s="813"/>
      <c r="F823" s="813"/>
      <c r="G823" s="813"/>
      <c r="H823" s="813"/>
    </row>
    <row r="824" spans="2:8" s="207" customFormat="1">
      <c r="B824" s="220"/>
      <c r="C824" s="208"/>
      <c r="D824" s="209"/>
      <c r="E824" s="813"/>
      <c r="F824" s="813"/>
      <c r="G824" s="813"/>
      <c r="H824" s="813"/>
    </row>
    <row r="825" spans="2:8" s="207" customFormat="1">
      <c r="B825" s="220"/>
      <c r="C825" s="208"/>
      <c r="D825" s="209"/>
      <c r="E825" s="813"/>
      <c r="F825" s="813"/>
      <c r="G825" s="813"/>
      <c r="H825" s="813"/>
    </row>
    <row r="826" spans="2:8" s="207" customFormat="1">
      <c r="B826" s="220"/>
      <c r="C826" s="208"/>
      <c r="D826" s="209"/>
      <c r="E826" s="813"/>
      <c r="F826" s="813"/>
      <c r="G826" s="813"/>
      <c r="H826" s="813"/>
    </row>
    <row r="827" spans="2:8" s="207" customFormat="1">
      <c r="B827" s="220"/>
      <c r="C827" s="208"/>
      <c r="D827" s="209"/>
      <c r="E827" s="813"/>
      <c r="F827" s="813"/>
      <c r="G827" s="813"/>
      <c r="H827" s="813"/>
    </row>
    <row r="828" spans="2:8" s="207" customFormat="1">
      <c r="B828" s="220"/>
      <c r="C828" s="208"/>
      <c r="D828" s="209"/>
      <c r="E828" s="813"/>
      <c r="F828" s="813"/>
      <c r="G828" s="813"/>
      <c r="H828" s="813"/>
    </row>
    <row r="829" spans="2:8" s="207" customFormat="1">
      <c r="B829" s="220"/>
      <c r="C829" s="208"/>
      <c r="D829" s="209"/>
      <c r="E829" s="813"/>
      <c r="F829" s="813"/>
      <c r="G829" s="813"/>
      <c r="H829" s="813"/>
    </row>
    <row r="830" spans="2:8" s="207" customFormat="1">
      <c r="B830" s="220"/>
      <c r="C830" s="208"/>
      <c r="D830" s="209"/>
      <c r="E830" s="813"/>
      <c r="F830" s="813"/>
      <c r="G830" s="813"/>
      <c r="H830" s="813"/>
    </row>
    <row r="831" spans="2:8" s="207" customFormat="1">
      <c r="B831" s="220"/>
      <c r="C831" s="208"/>
      <c r="D831" s="209"/>
      <c r="E831" s="813"/>
      <c r="F831" s="813"/>
      <c r="G831" s="813"/>
      <c r="H831" s="813"/>
    </row>
    <row r="832" spans="2:8" s="207" customFormat="1">
      <c r="B832" s="220"/>
      <c r="C832" s="208"/>
      <c r="D832" s="209"/>
      <c r="E832" s="813"/>
      <c r="F832" s="813"/>
      <c r="G832" s="813"/>
      <c r="H832" s="813"/>
    </row>
    <row r="833" spans="2:8" s="207" customFormat="1">
      <c r="B833" s="220"/>
      <c r="C833" s="208"/>
      <c r="D833" s="209"/>
      <c r="E833" s="813"/>
      <c r="F833" s="813"/>
      <c r="G833" s="813"/>
      <c r="H833" s="813"/>
    </row>
    <row r="834" spans="2:8" s="207" customFormat="1">
      <c r="B834" s="220"/>
      <c r="C834" s="208"/>
      <c r="D834" s="209"/>
      <c r="E834" s="813"/>
      <c r="F834" s="813"/>
      <c r="G834" s="813"/>
      <c r="H834" s="813"/>
    </row>
    <row r="835" spans="2:8" s="207" customFormat="1">
      <c r="B835" s="220"/>
      <c r="C835" s="208"/>
      <c r="D835" s="209"/>
      <c r="E835" s="813"/>
      <c r="F835" s="813"/>
      <c r="G835" s="813"/>
      <c r="H835" s="813"/>
    </row>
    <row r="836" spans="2:8" s="207" customFormat="1">
      <c r="B836" s="220"/>
      <c r="C836" s="208"/>
      <c r="D836" s="209"/>
      <c r="E836" s="813"/>
      <c r="F836" s="813"/>
      <c r="G836" s="813"/>
      <c r="H836" s="813"/>
    </row>
    <row r="837" spans="2:8" s="207" customFormat="1">
      <c r="B837" s="220"/>
      <c r="C837" s="208"/>
      <c r="D837" s="209"/>
      <c r="E837" s="813"/>
      <c r="F837" s="813"/>
      <c r="G837" s="813"/>
      <c r="H837" s="813"/>
    </row>
    <row r="838" spans="2:8" s="207" customFormat="1">
      <c r="B838" s="220"/>
      <c r="C838" s="208"/>
      <c r="D838" s="209"/>
      <c r="E838" s="813"/>
      <c r="F838" s="813"/>
      <c r="G838" s="813"/>
      <c r="H838" s="813"/>
    </row>
    <row r="839" spans="2:8" s="207" customFormat="1">
      <c r="B839" s="220"/>
      <c r="C839" s="208"/>
      <c r="D839" s="209"/>
      <c r="E839" s="813"/>
      <c r="F839" s="813"/>
      <c r="G839" s="813"/>
      <c r="H839" s="813"/>
    </row>
    <row r="840" spans="2:8" s="207" customFormat="1">
      <c r="B840" s="220"/>
      <c r="C840" s="208"/>
      <c r="D840" s="209"/>
      <c r="E840" s="813"/>
      <c r="F840" s="813"/>
      <c r="G840" s="813"/>
      <c r="H840" s="813"/>
    </row>
    <row r="841" spans="2:8" s="207" customFormat="1">
      <c r="B841" s="220"/>
      <c r="C841" s="208"/>
      <c r="D841" s="209"/>
      <c r="E841" s="813"/>
      <c r="F841" s="813"/>
      <c r="G841" s="813"/>
      <c r="H841" s="813"/>
    </row>
    <row r="842" spans="2:8" s="207" customFormat="1">
      <c r="B842" s="220"/>
      <c r="C842" s="208"/>
      <c r="D842" s="209"/>
      <c r="E842" s="813"/>
      <c r="F842" s="813"/>
      <c r="G842" s="813"/>
      <c r="H842" s="813"/>
    </row>
    <row r="843" spans="2:8" s="207" customFormat="1">
      <c r="B843" s="220"/>
      <c r="C843" s="208"/>
      <c r="D843" s="209"/>
      <c r="E843" s="813"/>
      <c r="F843" s="813"/>
      <c r="G843" s="813"/>
      <c r="H843" s="813"/>
    </row>
    <row r="844" spans="2:8" s="207" customFormat="1">
      <c r="B844" s="220"/>
      <c r="C844" s="208"/>
      <c r="D844" s="209"/>
      <c r="E844" s="813"/>
      <c r="F844" s="813"/>
      <c r="G844" s="813"/>
      <c r="H844" s="813"/>
    </row>
    <row r="845" spans="2:8" s="207" customFormat="1">
      <c r="B845" s="220"/>
      <c r="C845" s="208"/>
      <c r="D845" s="209"/>
      <c r="E845" s="813"/>
      <c r="F845" s="813"/>
      <c r="G845" s="813"/>
      <c r="H845" s="813"/>
    </row>
    <row r="846" spans="2:8" s="207" customFormat="1">
      <c r="B846" s="220"/>
      <c r="C846" s="208"/>
      <c r="D846" s="209"/>
      <c r="E846" s="813"/>
      <c r="F846" s="813"/>
      <c r="G846" s="813"/>
      <c r="H846" s="813"/>
    </row>
    <row r="847" spans="2:8" s="207" customFormat="1">
      <c r="B847" s="220"/>
      <c r="C847" s="208"/>
      <c r="D847" s="209"/>
      <c r="E847" s="813"/>
      <c r="F847" s="813"/>
      <c r="G847" s="813"/>
      <c r="H847" s="813"/>
    </row>
    <row r="848" spans="2:8" s="207" customFormat="1">
      <c r="B848" s="220"/>
      <c r="C848" s="208"/>
      <c r="D848" s="209"/>
      <c r="E848" s="813"/>
      <c r="F848" s="813"/>
      <c r="G848" s="813"/>
      <c r="H848" s="813"/>
    </row>
    <row r="849" spans="2:8" s="207" customFormat="1">
      <c r="B849" s="220"/>
      <c r="C849" s="208"/>
      <c r="D849" s="209"/>
      <c r="E849" s="813"/>
      <c r="F849" s="813"/>
      <c r="G849" s="813"/>
      <c r="H849" s="813"/>
    </row>
    <row r="850" spans="2:8" s="207" customFormat="1">
      <c r="B850" s="220"/>
      <c r="C850" s="208"/>
      <c r="D850" s="209"/>
      <c r="E850" s="813"/>
      <c r="F850" s="813"/>
      <c r="G850" s="813"/>
      <c r="H850" s="813"/>
    </row>
    <row r="851" spans="2:8" s="207" customFormat="1">
      <c r="B851" s="220"/>
      <c r="C851" s="208"/>
      <c r="D851" s="209"/>
      <c r="E851" s="813"/>
      <c r="F851" s="813"/>
      <c r="G851" s="813"/>
      <c r="H851" s="813"/>
    </row>
    <row r="852" spans="2:8" s="207" customFormat="1">
      <c r="B852" s="220"/>
      <c r="C852" s="208"/>
      <c r="D852" s="209"/>
      <c r="E852" s="813"/>
      <c r="F852" s="813"/>
      <c r="G852" s="813"/>
      <c r="H852" s="813"/>
    </row>
    <row r="853" spans="2:8" s="207" customFormat="1">
      <c r="B853" s="220"/>
      <c r="C853" s="208"/>
      <c r="D853" s="209"/>
      <c r="E853" s="813"/>
      <c r="F853" s="813"/>
      <c r="G853" s="813"/>
      <c r="H853" s="813"/>
    </row>
    <row r="854" spans="2:8" s="207" customFormat="1">
      <c r="B854" s="220"/>
      <c r="C854" s="208"/>
      <c r="D854" s="209"/>
      <c r="E854" s="813"/>
      <c r="F854" s="813"/>
      <c r="G854" s="813"/>
      <c r="H854" s="813"/>
    </row>
    <row r="855" spans="2:8" s="207" customFormat="1">
      <c r="B855" s="220"/>
      <c r="C855" s="208"/>
      <c r="D855" s="209"/>
      <c r="E855" s="813"/>
      <c r="F855" s="813"/>
      <c r="G855" s="813"/>
      <c r="H855" s="813"/>
    </row>
    <row r="856" spans="2:8" s="207" customFormat="1">
      <c r="B856" s="220"/>
      <c r="C856" s="208"/>
      <c r="D856" s="209"/>
      <c r="E856" s="813"/>
      <c r="F856" s="813"/>
      <c r="G856" s="813"/>
      <c r="H856" s="813"/>
    </row>
    <row r="857" spans="2:8" s="207" customFormat="1">
      <c r="B857" s="220"/>
      <c r="C857" s="208"/>
      <c r="D857" s="209"/>
      <c r="E857" s="813"/>
      <c r="F857" s="813"/>
      <c r="G857" s="813"/>
      <c r="H857" s="813"/>
    </row>
    <row r="858" spans="2:8" s="207" customFormat="1">
      <c r="B858" s="220"/>
      <c r="C858" s="208"/>
      <c r="D858" s="209"/>
      <c r="E858" s="813"/>
      <c r="F858" s="813"/>
      <c r="G858" s="813"/>
      <c r="H858" s="813"/>
    </row>
    <row r="859" spans="2:8" s="207" customFormat="1">
      <c r="B859" s="220"/>
      <c r="C859" s="208"/>
      <c r="D859" s="209"/>
      <c r="E859" s="813"/>
      <c r="F859" s="813"/>
      <c r="G859" s="813"/>
      <c r="H859" s="813"/>
    </row>
    <row r="860" spans="2:8" s="207" customFormat="1">
      <c r="B860" s="220"/>
      <c r="C860" s="208"/>
      <c r="D860" s="209"/>
      <c r="E860" s="813"/>
      <c r="F860" s="813"/>
      <c r="G860" s="813"/>
      <c r="H860" s="813"/>
    </row>
    <row r="861" spans="2:8" s="207" customFormat="1">
      <c r="B861" s="220"/>
      <c r="C861" s="208"/>
      <c r="D861" s="209"/>
      <c r="E861" s="813"/>
      <c r="F861" s="813"/>
      <c r="G861" s="813"/>
      <c r="H861" s="813"/>
    </row>
    <row r="862" spans="2:8" s="207" customFormat="1">
      <c r="B862" s="220"/>
      <c r="C862" s="208"/>
      <c r="D862" s="209"/>
      <c r="E862" s="813"/>
      <c r="F862" s="813"/>
      <c r="G862" s="813"/>
      <c r="H862" s="813"/>
    </row>
    <row r="863" spans="2:8" s="207" customFormat="1">
      <c r="B863" s="220"/>
      <c r="C863" s="208"/>
      <c r="D863" s="209"/>
      <c r="E863" s="813"/>
      <c r="F863" s="813"/>
      <c r="G863" s="813"/>
      <c r="H863" s="813"/>
    </row>
    <row r="864" spans="2:8" s="207" customFormat="1">
      <c r="B864" s="220"/>
      <c r="C864" s="208"/>
      <c r="D864" s="209"/>
      <c r="E864" s="813"/>
      <c r="F864" s="813"/>
      <c r="G864" s="813"/>
      <c r="H864" s="813"/>
    </row>
    <row r="865" spans="2:8" s="207" customFormat="1">
      <c r="B865" s="220"/>
      <c r="C865" s="208"/>
      <c r="D865" s="209"/>
      <c r="E865" s="813"/>
      <c r="F865" s="813"/>
      <c r="G865" s="813"/>
      <c r="H865" s="813"/>
    </row>
    <row r="866" spans="2:8" s="207" customFormat="1">
      <c r="B866" s="220"/>
      <c r="C866" s="208"/>
      <c r="D866" s="209"/>
      <c r="E866" s="813"/>
      <c r="F866" s="813"/>
      <c r="G866" s="813"/>
      <c r="H866" s="813"/>
    </row>
    <row r="867" spans="2:8" s="207" customFormat="1">
      <c r="B867" s="220"/>
      <c r="C867" s="208"/>
      <c r="D867" s="209"/>
      <c r="E867" s="813"/>
      <c r="F867" s="813"/>
      <c r="G867" s="813"/>
      <c r="H867" s="813"/>
    </row>
    <row r="868" spans="2:8" s="207" customFormat="1">
      <c r="B868" s="220"/>
      <c r="C868" s="208"/>
      <c r="D868" s="209"/>
      <c r="E868" s="813"/>
      <c r="F868" s="813"/>
      <c r="G868" s="813"/>
      <c r="H868" s="813"/>
    </row>
    <row r="869" spans="2:8" s="207" customFormat="1">
      <c r="B869" s="220"/>
      <c r="C869" s="208"/>
      <c r="D869" s="209"/>
      <c r="E869" s="813"/>
      <c r="F869" s="813"/>
      <c r="G869" s="813"/>
      <c r="H869" s="813"/>
    </row>
    <row r="870" spans="2:8" s="207" customFormat="1">
      <c r="B870" s="220"/>
      <c r="C870" s="208"/>
      <c r="D870" s="209"/>
      <c r="E870" s="813"/>
      <c r="F870" s="813"/>
      <c r="G870" s="813"/>
      <c r="H870" s="813"/>
    </row>
    <row r="871" spans="2:8" s="207" customFormat="1">
      <c r="B871" s="220"/>
      <c r="C871" s="208"/>
      <c r="D871" s="209"/>
      <c r="E871" s="813"/>
      <c r="F871" s="813"/>
      <c r="G871" s="813"/>
      <c r="H871" s="813"/>
    </row>
    <row r="872" spans="2:8" s="207" customFormat="1">
      <c r="B872" s="220"/>
      <c r="C872" s="208"/>
      <c r="D872" s="209"/>
      <c r="E872" s="813"/>
      <c r="F872" s="813"/>
      <c r="G872" s="813"/>
      <c r="H872" s="813"/>
    </row>
    <row r="873" spans="2:8" s="207" customFormat="1">
      <c r="B873" s="220"/>
      <c r="C873" s="208"/>
      <c r="D873" s="209"/>
      <c r="E873" s="813"/>
      <c r="F873" s="813"/>
      <c r="G873" s="813"/>
      <c r="H873" s="813"/>
    </row>
    <row r="874" spans="2:8" s="207" customFormat="1">
      <c r="B874" s="220"/>
      <c r="C874" s="208"/>
      <c r="D874" s="209"/>
      <c r="E874" s="813"/>
      <c r="F874" s="813"/>
      <c r="G874" s="813"/>
      <c r="H874" s="813"/>
    </row>
    <row r="875" spans="2:8" s="207" customFormat="1">
      <c r="B875" s="220"/>
      <c r="C875" s="208"/>
      <c r="D875" s="209"/>
      <c r="E875" s="813"/>
      <c r="F875" s="813"/>
      <c r="G875" s="813"/>
      <c r="H875" s="813"/>
    </row>
    <row r="876" spans="2:8" s="207" customFormat="1">
      <c r="B876" s="220"/>
      <c r="C876" s="208"/>
      <c r="D876" s="209"/>
      <c r="E876" s="813"/>
      <c r="F876" s="813"/>
      <c r="G876" s="813"/>
      <c r="H876" s="813"/>
    </row>
    <row r="877" spans="2:8" s="207" customFormat="1">
      <c r="B877" s="220"/>
      <c r="C877" s="208"/>
      <c r="D877" s="209"/>
      <c r="E877" s="813"/>
      <c r="F877" s="813"/>
      <c r="G877" s="813"/>
      <c r="H877" s="813"/>
    </row>
    <row r="878" spans="2:8" s="207" customFormat="1">
      <c r="B878" s="220"/>
      <c r="C878" s="208"/>
      <c r="D878" s="209"/>
      <c r="E878" s="813"/>
      <c r="F878" s="813"/>
      <c r="G878" s="813"/>
      <c r="H878" s="813"/>
    </row>
    <row r="879" spans="2:8" s="207" customFormat="1">
      <c r="B879" s="220"/>
      <c r="C879" s="208"/>
      <c r="D879" s="209"/>
      <c r="E879" s="813"/>
      <c r="F879" s="813"/>
      <c r="G879" s="813"/>
      <c r="H879" s="813"/>
    </row>
    <row r="880" spans="2:8" s="207" customFormat="1">
      <c r="B880" s="220"/>
      <c r="C880" s="208"/>
      <c r="D880" s="209"/>
      <c r="E880" s="813"/>
      <c r="F880" s="813"/>
      <c r="G880" s="813"/>
      <c r="H880" s="813"/>
    </row>
    <row r="881" spans="2:8" s="207" customFormat="1">
      <c r="B881" s="220"/>
      <c r="C881" s="208"/>
      <c r="D881" s="209"/>
      <c r="E881" s="813"/>
      <c r="F881" s="813"/>
      <c r="G881" s="813"/>
      <c r="H881" s="813"/>
    </row>
    <row r="882" spans="2:8" s="207" customFormat="1">
      <c r="B882" s="220"/>
      <c r="C882" s="208"/>
      <c r="D882" s="209"/>
      <c r="E882" s="813"/>
      <c r="F882" s="813"/>
      <c r="G882" s="813"/>
      <c r="H882" s="813"/>
    </row>
    <row r="883" spans="2:8" s="207" customFormat="1">
      <c r="B883" s="220"/>
      <c r="C883" s="208"/>
      <c r="D883" s="209"/>
      <c r="E883" s="813"/>
      <c r="F883" s="813"/>
      <c r="G883" s="813"/>
      <c r="H883" s="813"/>
    </row>
    <row r="884" spans="2:8" s="207" customFormat="1">
      <c r="B884" s="220"/>
      <c r="C884" s="208"/>
      <c r="D884" s="209"/>
      <c r="E884" s="813"/>
      <c r="F884" s="813"/>
      <c r="G884" s="813"/>
      <c r="H884" s="813"/>
    </row>
    <row r="885" spans="2:8" s="207" customFormat="1">
      <c r="B885" s="220"/>
      <c r="C885" s="208"/>
      <c r="D885" s="209"/>
      <c r="E885" s="813"/>
      <c r="F885" s="813"/>
      <c r="G885" s="813"/>
      <c r="H885" s="813"/>
    </row>
    <row r="886" spans="2:8" s="207" customFormat="1">
      <c r="B886" s="220"/>
      <c r="C886" s="208"/>
      <c r="D886" s="209"/>
      <c r="E886" s="813"/>
      <c r="F886" s="813"/>
      <c r="G886" s="813"/>
      <c r="H886" s="813"/>
    </row>
    <row r="887" spans="2:8" s="207" customFormat="1">
      <c r="B887" s="220"/>
      <c r="C887" s="208"/>
      <c r="D887" s="209"/>
      <c r="E887" s="813"/>
      <c r="F887" s="813"/>
      <c r="G887" s="813"/>
      <c r="H887" s="813"/>
    </row>
    <row r="888" spans="2:8" s="207" customFormat="1">
      <c r="B888" s="220"/>
      <c r="C888" s="208"/>
      <c r="D888" s="209"/>
      <c r="E888" s="813"/>
      <c r="F888" s="813"/>
      <c r="G888" s="816"/>
      <c r="H888" s="816"/>
    </row>
    <row r="889" spans="2:8" s="207" customFormat="1">
      <c r="B889" s="220"/>
      <c r="C889" s="208"/>
      <c r="D889" s="209"/>
      <c r="E889" s="813"/>
      <c r="F889" s="813"/>
      <c r="G889" s="816"/>
      <c r="H889" s="816"/>
    </row>
    <row r="890" spans="2:8" s="207" customFormat="1">
      <c r="B890" s="220"/>
      <c r="C890" s="208"/>
      <c r="D890" s="209"/>
      <c r="E890" s="813"/>
      <c r="F890" s="813"/>
      <c r="G890" s="816"/>
      <c r="H890" s="816"/>
    </row>
    <row r="891" spans="2:8" s="207" customFormat="1">
      <c r="B891" s="220"/>
      <c r="C891" s="208"/>
      <c r="D891" s="209"/>
      <c r="E891" s="813"/>
      <c r="F891" s="813"/>
      <c r="G891" s="816"/>
      <c r="H891" s="816"/>
    </row>
    <row r="892" spans="2:8" s="207" customFormat="1">
      <c r="B892" s="220"/>
      <c r="C892" s="208"/>
      <c r="D892" s="209"/>
      <c r="E892" s="813"/>
      <c r="F892" s="813"/>
      <c r="G892" s="816"/>
      <c r="H892" s="816"/>
    </row>
    <row r="893" spans="2:8" s="207" customFormat="1">
      <c r="B893" s="220"/>
      <c r="C893" s="208"/>
      <c r="D893" s="209"/>
      <c r="E893" s="813"/>
      <c r="F893" s="813"/>
      <c r="G893" s="816"/>
      <c r="H893" s="816"/>
    </row>
    <row r="894" spans="2:8" s="207" customFormat="1">
      <c r="B894" s="220"/>
      <c r="C894" s="208"/>
      <c r="D894" s="209"/>
      <c r="E894" s="813"/>
      <c r="F894" s="813"/>
      <c r="G894" s="816"/>
      <c r="H894" s="816"/>
    </row>
    <row r="895" spans="2:8" s="207" customFormat="1">
      <c r="B895" s="220"/>
      <c r="C895" s="208"/>
      <c r="D895" s="209"/>
      <c r="E895" s="813"/>
      <c r="F895" s="813"/>
      <c r="G895" s="816"/>
      <c r="H895" s="816"/>
    </row>
    <row r="896" spans="2:8" s="207" customFormat="1">
      <c r="B896" s="220"/>
      <c r="C896" s="208"/>
      <c r="D896" s="209"/>
      <c r="E896" s="813"/>
      <c r="F896" s="813"/>
      <c r="G896" s="816"/>
      <c r="H896" s="816"/>
    </row>
    <row r="897" spans="2:9" s="207" customFormat="1">
      <c r="B897" s="220"/>
      <c r="C897" s="208"/>
      <c r="D897" s="209"/>
      <c r="E897" s="813"/>
      <c r="F897" s="813"/>
      <c r="G897" s="816"/>
      <c r="H897" s="816"/>
    </row>
    <row r="898" spans="2:9" s="207" customFormat="1">
      <c r="B898" s="220"/>
      <c r="C898" s="208"/>
      <c r="D898" s="209"/>
      <c r="E898" s="813"/>
      <c r="F898" s="813"/>
      <c r="G898" s="816"/>
      <c r="H898" s="816"/>
    </row>
    <row r="899" spans="2:9" s="207" customFormat="1">
      <c r="B899" s="220"/>
      <c r="C899" s="208"/>
      <c r="D899" s="209"/>
      <c r="E899" s="813"/>
      <c r="F899" s="813"/>
      <c r="G899" s="816"/>
      <c r="H899" s="816"/>
    </row>
    <row r="900" spans="2:9" s="207" customFormat="1">
      <c r="B900" s="220"/>
      <c r="C900" s="208"/>
      <c r="D900" s="209"/>
      <c r="E900" s="813"/>
      <c r="F900" s="813"/>
      <c r="G900" s="816"/>
      <c r="H900" s="816"/>
    </row>
    <row r="901" spans="2:9" s="207" customFormat="1">
      <c r="B901" s="220"/>
      <c r="C901" s="208"/>
      <c r="D901" s="209"/>
      <c r="E901" s="813"/>
      <c r="F901" s="813"/>
      <c r="G901" s="816"/>
      <c r="H901" s="816"/>
    </row>
    <row r="902" spans="2:9" s="207" customFormat="1">
      <c r="B902" s="220"/>
      <c r="C902" s="208"/>
      <c r="D902" s="209"/>
      <c r="E902" s="813"/>
      <c r="F902" s="813"/>
      <c r="G902" s="816"/>
      <c r="H902" s="816"/>
    </row>
    <row r="903" spans="2:9" s="207" customFormat="1">
      <c r="B903" s="220"/>
      <c r="C903" s="208"/>
      <c r="D903" s="209"/>
      <c r="E903" s="813"/>
      <c r="F903" s="813"/>
      <c r="G903" s="816"/>
      <c r="H903" s="816"/>
    </row>
    <row r="904" spans="2:9" s="207" customFormat="1">
      <c r="B904" s="220"/>
      <c r="C904" s="208"/>
      <c r="D904" s="209"/>
      <c r="E904" s="813"/>
      <c r="F904" s="813"/>
      <c r="G904" s="816"/>
      <c r="H904" s="816"/>
    </row>
    <row r="905" spans="2:9" s="207" customFormat="1">
      <c r="B905" s="220"/>
      <c r="C905" s="208"/>
      <c r="D905" s="209"/>
      <c r="E905" s="813"/>
      <c r="F905" s="813"/>
      <c r="G905" s="816"/>
      <c r="H905" s="816"/>
    </row>
    <row r="906" spans="2:9" s="207" customFormat="1">
      <c r="B906" s="220"/>
      <c r="C906" s="208"/>
      <c r="D906" s="209"/>
      <c r="E906" s="813"/>
      <c r="F906" s="813"/>
      <c r="G906" s="816"/>
      <c r="H906" s="816"/>
    </row>
    <row r="907" spans="2:9" s="207" customFormat="1">
      <c r="B907" s="220"/>
      <c r="C907" s="208"/>
      <c r="D907" s="209"/>
      <c r="E907" s="813"/>
      <c r="F907" s="813"/>
      <c r="G907" s="816"/>
      <c r="H907" s="816"/>
    </row>
    <row r="908" spans="2:9" s="207" customFormat="1">
      <c r="B908" s="220"/>
      <c r="C908" s="208"/>
      <c r="D908" s="209"/>
      <c r="E908" s="813"/>
      <c r="F908" s="813"/>
      <c r="G908" s="816"/>
      <c r="H908" s="816"/>
    </row>
    <row r="909" spans="2:9" s="207" customFormat="1">
      <c r="B909" s="220"/>
      <c r="C909" s="208"/>
      <c r="D909" s="209"/>
      <c r="E909" s="813"/>
      <c r="F909" s="813"/>
      <c r="G909" s="816"/>
      <c r="H909" s="816"/>
    </row>
    <row r="910" spans="2:9" s="207" customFormat="1">
      <c r="B910" s="220"/>
      <c r="C910" s="208"/>
      <c r="D910" s="209"/>
      <c r="F910" s="817"/>
      <c r="G910" s="818"/>
      <c r="H910" s="818"/>
      <c r="I910" s="818"/>
    </row>
    <row r="911" spans="2:9" s="207" customFormat="1">
      <c r="B911" s="220"/>
      <c r="C911" s="208"/>
      <c r="D911" s="209"/>
      <c r="F911" s="817"/>
      <c r="G911" s="818"/>
      <c r="H911" s="818"/>
      <c r="I911" s="818"/>
    </row>
    <row r="912" spans="2:9" s="207" customFormat="1">
      <c r="B912" s="220"/>
      <c r="C912" s="208"/>
      <c r="D912" s="209"/>
      <c r="F912" s="817"/>
      <c r="G912" s="818"/>
      <c r="H912" s="818"/>
      <c r="I912" s="818"/>
    </row>
    <row r="913" spans="2:9" s="207" customFormat="1">
      <c r="B913" s="220"/>
      <c r="C913" s="208"/>
      <c r="D913" s="209"/>
      <c r="F913" s="817"/>
      <c r="G913" s="818"/>
      <c r="H913" s="818"/>
      <c r="I913" s="818"/>
    </row>
    <row r="914" spans="2:9" s="207" customFormat="1">
      <c r="B914" s="220"/>
      <c r="C914" s="208"/>
      <c r="D914" s="209"/>
      <c r="F914" s="817"/>
      <c r="G914" s="818"/>
      <c r="H914" s="818"/>
      <c r="I914" s="818"/>
    </row>
    <row r="915" spans="2:9" s="207" customFormat="1">
      <c r="B915" s="220"/>
      <c r="C915" s="208"/>
      <c r="D915" s="209"/>
      <c r="F915" s="817"/>
      <c r="G915" s="818"/>
      <c r="H915" s="818"/>
      <c r="I915" s="818"/>
    </row>
    <row r="916" spans="2:9" s="207" customFormat="1">
      <c r="B916" s="220"/>
      <c r="C916" s="208"/>
      <c r="D916" s="209"/>
      <c r="F916" s="817"/>
      <c r="G916" s="818"/>
      <c r="H916" s="818"/>
      <c r="I916" s="818"/>
    </row>
    <row r="917" spans="2:9" s="207" customFormat="1">
      <c r="B917" s="220"/>
      <c r="C917" s="208"/>
      <c r="D917" s="209"/>
      <c r="F917" s="817"/>
      <c r="G917" s="818"/>
      <c r="H917" s="818"/>
      <c r="I917" s="818"/>
    </row>
    <row r="918" spans="2:9" s="207" customFormat="1">
      <c r="B918" s="220"/>
      <c r="C918" s="208"/>
      <c r="D918" s="209"/>
      <c r="F918" s="817"/>
      <c r="G918" s="818"/>
      <c r="H918" s="818"/>
      <c r="I918" s="818"/>
    </row>
    <row r="919" spans="2:9" s="207" customFormat="1">
      <c r="B919" s="220"/>
      <c r="C919" s="208"/>
      <c r="D919" s="209"/>
      <c r="F919" s="817"/>
      <c r="G919" s="818"/>
      <c r="H919" s="818"/>
      <c r="I919" s="818"/>
    </row>
    <row r="920" spans="2:9" s="207" customFormat="1">
      <c r="B920" s="220"/>
      <c r="C920" s="208"/>
      <c r="D920" s="209"/>
      <c r="F920" s="817"/>
      <c r="G920" s="818"/>
      <c r="H920" s="818"/>
      <c r="I920" s="818"/>
    </row>
    <row r="921" spans="2:9" s="207" customFormat="1">
      <c r="B921" s="220"/>
      <c r="C921" s="208"/>
      <c r="D921" s="209"/>
      <c r="F921" s="817"/>
      <c r="G921" s="818"/>
      <c r="H921" s="818"/>
      <c r="I921" s="818"/>
    </row>
    <row r="922" spans="2:9" s="207" customFormat="1">
      <c r="B922" s="220"/>
      <c r="C922" s="208"/>
      <c r="D922" s="209"/>
      <c r="F922" s="817"/>
      <c r="G922" s="818"/>
      <c r="H922" s="818"/>
      <c r="I922" s="818"/>
    </row>
    <row r="923" spans="2:9" s="207" customFormat="1">
      <c r="B923" s="220"/>
      <c r="C923" s="208"/>
      <c r="D923" s="209"/>
      <c r="F923" s="817"/>
      <c r="G923" s="818"/>
      <c r="H923" s="818"/>
      <c r="I923" s="818"/>
    </row>
    <row r="924" spans="2:9" s="207" customFormat="1">
      <c r="B924" s="220"/>
      <c r="C924" s="208"/>
      <c r="D924" s="209"/>
      <c r="F924" s="817"/>
      <c r="G924" s="818"/>
      <c r="H924" s="818"/>
      <c r="I924" s="818"/>
    </row>
    <row r="925" spans="2:9" s="207" customFormat="1">
      <c r="B925" s="220"/>
      <c r="C925" s="208"/>
      <c r="D925" s="209"/>
      <c r="F925" s="818"/>
      <c r="G925" s="818"/>
      <c r="H925" s="818"/>
      <c r="I925" s="818"/>
    </row>
    <row r="926" spans="2:9" s="207" customFormat="1">
      <c r="B926" s="220"/>
      <c r="C926" s="208"/>
      <c r="D926" s="209"/>
      <c r="F926" s="818"/>
      <c r="G926" s="818"/>
      <c r="H926" s="818"/>
      <c r="I926" s="818"/>
    </row>
    <row r="927" spans="2:9" s="207" customFormat="1">
      <c r="B927" s="220"/>
      <c r="C927" s="208"/>
      <c r="D927" s="209"/>
      <c r="F927" s="818"/>
      <c r="G927" s="818"/>
      <c r="H927" s="818"/>
      <c r="I927" s="818"/>
    </row>
    <row r="928" spans="2:9" s="207" customFormat="1">
      <c r="B928" s="220"/>
      <c r="C928" s="208"/>
      <c r="D928" s="209"/>
      <c r="F928" s="818"/>
      <c r="G928" s="818"/>
      <c r="H928" s="818"/>
      <c r="I928" s="818"/>
    </row>
    <row r="929" spans="2:9" s="207" customFormat="1">
      <c r="B929" s="220"/>
      <c r="C929" s="208"/>
      <c r="D929" s="209"/>
      <c r="F929" s="818"/>
      <c r="G929" s="818"/>
      <c r="H929" s="818"/>
      <c r="I929" s="818"/>
    </row>
  </sheetData>
  <mergeCells count="3">
    <mergeCell ref="B4:B5"/>
    <mergeCell ref="C4:C5"/>
    <mergeCell ref="D4:D5"/>
  </mergeCells>
  <hyperlinks>
    <hyperlink ref="F24" location="Содержание!B39" display="к содержанию"/>
  </hyperlinks>
  <pageMargins left="0.75" right="0.75" top="1" bottom="1" header="0.5" footer="0.5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17" sqref="H17"/>
    </sheetView>
  </sheetViews>
  <sheetFormatPr defaultRowHeight="15"/>
  <cols>
    <col min="1" max="1" width="9.140625" style="34"/>
    <col min="2" max="2" width="7.140625" style="34" customWidth="1"/>
    <col min="3" max="3" width="14" style="34" bestFit="1" customWidth="1"/>
    <col min="4" max="4" width="14.28515625" style="34" customWidth="1"/>
    <col min="5" max="5" width="12.28515625" style="34" customWidth="1"/>
    <col min="6" max="6" width="12" style="34" customWidth="1"/>
    <col min="7" max="7" width="12.5703125" style="34" bestFit="1" customWidth="1"/>
    <col min="8" max="8" width="14.42578125" style="34" bestFit="1" customWidth="1"/>
    <col min="9" max="16384" width="9.140625" style="34"/>
  </cols>
  <sheetData>
    <row r="1" spans="1:8">
      <c r="B1" s="3"/>
    </row>
    <row r="2" spans="1:8">
      <c r="A2" s="207" t="s">
        <v>0</v>
      </c>
      <c r="B2" s="31" t="s">
        <v>184</v>
      </c>
      <c r="H2" s="31" t="s">
        <v>184</v>
      </c>
    </row>
    <row r="4" spans="1:8" ht="63.75">
      <c r="B4" s="767" t="s">
        <v>79</v>
      </c>
      <c r="C4" s="767" t="s">
        <v>1123</v>
      </c>
      <c r="D4" s="767" t="s">
        <v>1124</v>
      </c>
      <c r="E4" s="767" t="s">
        <v>1125</v>
      </c>
      <c r="F4" s="767" t="s">
        <v>1126</v>
      </c>
      <c r="G4" s="819"/>
    </row>
    <row r="5" spans="1:8">
      <c r="B5" s="820">
        <v>40544</v>
      </c>
      <c r="C5" s="821">
        <v>1.72</v>
      </c>
      <c r="D5" s="821">
        <v>3.3272249999999985</v>
      </c>
      <c r="E5" s="821">
        <v>5.1500000000000057</v>
      </c>
      <c r="F5" s="821">
        <v>31.875948092000002</v>
      </c>
      <c r="G5" s="822"/>
      <c r="H5" s="797"/>
    </row>
    <row r="6" spans="1:8">
      <c r="B6" s="820">
        <v>40575</v>
      </c>
      <c r="C6" s="821">
        <v>1.64</v>
      </c>
      <c r="D6" s="821">
        <v>3.3272249999999985</v>
      </c>
      <c r="E6" s="821">
        <v>4.758052938803603</v>
      </c>
      <c r="F6" s="821">
        <v>72.458968479960006</v>
      </c>
      <c r="G6" s="819"/>
    </row>
    <row r="7" spans="1:8">
      <c r="B7" s="820">
        <v>40603</v>
      </c>
      <c r="C7" s="821">
        <v>1.57</v>
      </c>
      <c r="D7" s="821">
        <v>3.3272249999999985</v>
      </c>
      <c r="E7" s="821">
        <v>4.3661058776072004</v>
      </c>
      <c r="F7" s="821">
        <v>121.01005295165001</v>
      </c>
      <c r="G7" s="822"/>
      <c r="H7" s="797"/>
    </row>
    <row r="8" spans="1:8">
      <c r="B8" s="820">
        <v>40634</v>
      </c>
      <c r="C8" s="821">
        <v>1.62</v>
      </c>
      <c r="D8" s="821">
        <v>2.262656249999992</v>
      </c>
      <c r="E8" s="821">
        <v>5.2999999999999972</v>
      </c>
      <c r="F8" s="821">
        <v>83.267690530679999</v>
      </c>
    </row>
    <row r="9" spans="1:8">
      <c r="B9" s="820">
        <v>40664</v>
      </c>
      <c r="C9" s="821">
        <v>1.645</v>
      </c>
      <c r="D9" s="821">
        <v>3.2255999999999996</v>
      </c>
      <c r="E9" s="821">
        <v>4.5441457001535719</v>
      </c>
      <c r="F9" s="821">
        <v>63.302721398740005</v>
      </c>
    </row>
    <row r="10" spans="1:8">
      <c r="B10" s="820">
        <v>40695</v>
      </c>
      <c r="C10" s="821">
        <v>1.67</v>
      </c>
      <c r="D10" s="821">
        <v>3.5308499999999934</v>
      </c>
      <c r="E10" s="821">
        <v>4.8523950249222372</v>
      </c>
      <c r="F10" s="821">
        <v>83.163676791290001</v>
      </c>
    </row>
    <row r="11" spans="1:8">
      <c r="B11" s="820">
        <v>40725</v>
      </c>
      <c r="C11" s="821">
        <v>1.6000000000000003</v>
      </c>
      <c r="D11" s="821">
        <v>3.8360999999999872</v>
      </c>
      <c r="E11" s="821">
        <v>4.9700000000000131</v>
      </c>
      <c r="F11" s="821">
        <v>71.464872471139998</v>
      </c>
    </row>
    <row r="12" spans="1:8">
      <c r="B12" s="820">
        <v>40756</v>
      </c>
      <c r="C12" s="821">
        <v>1.6000000000000003</v>
      </c>
      <c r="D12" s="821">
        <v>3.2764062500000368</v>
      </c>
      <c r="E12" s="821">
        <v>4.9400304440684408</v>
      </c>
      <c r="F12" s="821">
        <v>94.536313676169996</v>
      </c>
    </row>
    <row r="13" spans="1:8">
      <c r="B13" s="820">
        <v>40787</v>
      </c>
      <c r="C13" s="821">
        <v>1.6000000000000003</v>
      </c>
      <c r="D13" s="821">
        <v>3.1240250000000174</v>
      </c>
      <c r="E13" s="821">
        <v>4.4577200225182958</v>
      </c>
      <c r="F13" s="821">
        <v>82.829334109290002</v>
      </c>
    </row>
    <row r="14" spans="1:8">
      <c r="B14" s="820">
        <v>40817</v>
      </c>
      <c r="C14" s="821">
        <v>1.6</v>
      </c>
      <c r="D14" s="821">
        <v>2.0100000000000051</v>
      </c>
      <c r="E14" s="821">
        <v>5.2316568056160504</v>
      </c>
      <c r="F14" s="821">
        <v>100.99950407159</v>
      </c>
    </row>
    <row r="15" spans="1:8">
      <c r="B15" s="820">
        <v>40848</v>
      </c>
      <c r="C15" s="821">
        <v>1.66</v>
      </c>
      <c r="D15" s="821">
        <v>3.0224999999999795</v>
      </c>
      <c r="E15" s="821">
        <v>5</v>
      </c>
      <c r="F15" s="821">
        <v>78.406577235390003</v>
      </c>
      <c r="H15" s="185" t="s">
        <v>185</v>
      </c>
    </row>
    <row r="16" spans="1:8">
      <c r="B16" s="820">
        <v>40878</v>
      </c>
      <c r="C16" s="821">
        <v>1.62</v>
      </c>
      <c r="D16" s="821">
        <v>3.1240250000000174</v>
      </c>
      <c r="E16" s="821">
        <v>5.1641095529688386</v>
      </c>
      <c r="F16" s="821">
        <v>91.648077827009999</v>
      </c>
      <c r="H16" s="196"/>
    </row>
    <row r="17" spans="1:8">
      <c r="B17" s="820">
        <v>40909</v>
      </c>
      <c r="C17" s="821">
        <v>2.02</v>
      </c>
      <c r="D17" s="821">
        <v>3.5306250000000143</v>
      </c>
      <c r="E17" s="821">
        <v>5.1689113893835685</v>
      </c>
      <c r="F17" s="821">
        <v>61.747990377000001</v>
      </c>
      <c r="H17" s="731" t="s">
        <v>10</v>
      </c>
    </row>
    <row r="18" spans="1:8">
      <c r="B18" s="820">
        <v>40940</v>
      </c>
      <c r="C18" s="821">
        <v>2.04</v>
      </c>
      <c r="D18" s="821">
        <v>3.8360999999999876</v>
      </c>
      <c r="E18" s="821">
        <v>5.3137784962359218</v>
      </c>
      <c r="F18" s="821">
        <v>71.260210894590003</v>
      </c>
    </row>
    <row r="19" spans="1:8">
      <c r="B19" s="820">
        <v>40969</v>
      </c>
      <c r="C19" s="821">
        <v>1.9849999999999999</v>
      </c>
      <c r="D19" s="821">
        <v>4.0510203211451197</v>
      </c>
      <c r="E19" s="821">
        <v>5.4266666666666623</v>
      </c>
      <c r="F19" s="821">
        <v>96.475316762000006</v>
      </c>
    </row>
    <row r="20" spans="1:8">
      <c r="B20" s="820">
        <v>41000</v>
      </c>
      <c r="C20" s="821">
        <v>1.93</v>
      </c>
      <c r="D20" s="821">
        <v>2.0100000000000051</v>
      </c>
      <c r="E20" s="821">
        <v>5.3260869565217392</v>
      </c>
      <c r="F20" s="821">
        <v>92.671125652409998</v>
      </c>
    </row>
    <row r="21" spans="1:8">
      <c r="B21" s="820">
        <v>41030</v>
      </c>
      <c r="C21" s="821">
        <v>2.13</v>
      </c>
      <c r="D21" s="821">
        <v>3.5306250000000148</v>
      </c>
      <c r="E21" s="821">
        <v>4.9473430996527981</v>
      </c>
      <c r="F21" s="821">
        <v>126.99461890638</v>
      </c>
    </row>
    <row r="22" spans="1:8">
      <c r="B22" s="820">
        <v>41061</v>
      </c>
      <c r="C22" s="821">
        <v>2.085</v>
      </c>
      <c r="D22" s="821">
        <v>4.2440999999999738</v>
      </c>
      <c r="E22" s="821">
        <v>4.8930093126175294</v>
      </c>
      <c r="F22" s="821">
        <v>91.300011877740005</v>
      </c>
    </row>
    <row r="23" spans="1:8">
      <c r="B23" s="820">
        <v>41091</v>
      </c>
      <c r="C23" s="821">
        <v>2.04</v>
      </c>
      <c r="D23" s="821">
        <v>4.2422668444564291</v>
      </c>
      <c r="E23" s="821">
        <v>5.1583771148231303</v>
      </c>
      <c r="F23" s="821">
        <v>80.511406922810011</v>
      </c>
    </row>
    <row r="24" spans="1:8">
      <c r="B24" s="820">
        <v>41122</v>
      </c>
      <c r="C24" s="821">
        <v>2.0159455480858197</v>
      </c>
      <c r="D24" s="821">
        <v>3.9375387941521756</v>
      </c>
      <c r="E24" s="821">
        <v>5.0017619036773109</v>
      </c>
      <c r="F24" s="821">
        <v>74.276594646949988</v>
      </c>
    </row>
    <row r="25" spans="1:8">
      <c r="A25" s="823"/>
      <c r="B25" s="820">
        <v>41153</v>
      </c>
      <c r="C25" s="821">
        <v>2.3090037420407565</v>
      </c>
      <c r="D25" s="821">
        <v>4.5945019313455537</v>
      </c>
      <c r="E25" s="821">
        <v>5.6393888032941923</v>
      </c>
      <c r="F25" s="821">
        <v>103.70490035979002</v>
      </c>
    </row>
    <row r="26" spans="1:8">
      <c r="A26" s="823"/>
      <c r="B26" s="820">
        <v>41183</v>
      </c>
      <c r="C26" s="821">
        <v>2.6020619359956934</v>
      </c>
      <c r="D26" s="821">
        <v>5.5607034810636389</v>
      </c>
      <c r="E26" s="821">
        <v>6.1374286374829836</v>
      </c>
      <c r="F26" s="821">
        <v>183.08170959523002</v>
      </c>
    </row>
  </sheetData>
  <hyperlinks>
    <hyperlink ref="H17" location="Содержание!B40" display="к содержанию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activeCell="H23" sqref="H23"/>
    </sheetView>
  </sheetViews>
  <sheetFormatPr defaultRowHeight="15"/>
  <cols>
    <col min="1" max="1" width="9.140625" style="34"/>
    <col min="2" max="2" width="3.42578125" style="34" customWidth="1"/>
    <col min="3" max="3" width="7" style="34" bestFit="1" customWidth="1"/>
    <col min="4" max="4" width="19" style="34" customWidth="1"/>
    <col min="5" max="5" width="19.140625" style="34" customWidth="1"/>
    <col min="6" max="6" width="21.140625" style="34" bestFit="1" customWidth="1"/>
    <col min="7" max="7" width="8.42578125" style="34" customWidth="1"/>
    <col min="8" max="9" width="9.140625" style="34"/>
    <col min="10" max="10" width="11.28515625" style="34" customWidth="1"/>
    <col min="11" max="11" width="10.140625" style="34" bestFit="1" customWidth="1"/>
    <col min="12" max="13" width="9.140625" style="34"/>
    <col min="14" max="14" width="10.140625" style="34" bestFit="1" customWidth="1"/>
    <col min="15" max="15" width="18" style="34" customWidth="1"/>
    <col min="16" max="16" width="22.28515625" style="34" bestFit="1" customWidth="1"/>
    <col min="17" max="17" width="14.7109375" style="34" customWidth="1"/>
    <col min="18" max="18" width="10.140625" style="34" bestFit="1" customWidth="1"/>
    <col min="19" max="16384" width="9.140625" style="34"/>
  </cols>
  <sheetData>
    <row r="1" spans="1:17">
      <c r="F1" s="824"/>
      <c r="G1" s="824"/>
      <c r="O1" s="45"/>
      <c r="P1" s="45"/>
      <c r="Q1" s="45"/>
    </row>
    <row r="2" spans="1:17">
      <c r="A2" s="207" t="s">
        <v>0</v>
      </c>
      <c r="B2" s="31" t="s">
        <v>186</v>
      </c>
      <c r="F2" s="824"/>
      <c r="G2" s="824"/>
      <c r="H2" s="31" t="s">
        <v>186</v>
      </c>
      <c r="O2" s="45"/>
      <c r="P2" s="45"/>
      <c r="Q2" s="45"/>
    </row>
    <row r="3" spans="1:17">
      <c r="F3" s="824"/>
      <c r="G3" s="824"/>
      <c r="O3" s="45"/>
      <c r="P3" s="45"/>
      <c r="Q3" s="45"/>
    </row>
    <row r="4" spans="1:17" ht="38.25">
      <c r="B4" s="668"/>
      <c r="C4" s="668" t="s">
        <v>79</v>
      </c>
      <c r="D4" s="767" t="s">
        <v>1127</v>
      </c>
      <c r="E4" s="767" t="s">
        <v>1128</v>
      </c>
      <c r="F4" s="767" t="s">
        <v>1129</v>
      </c>
      <c r="G4" s="824"/>
      <c r="O4" s="45"/>
      <c r="P4" s="45"/>
      <c r="Q4" s="45"/>
    </row>
    <row r="5" spans="1:17">
      <c r="B5" s="925" t="s">
        <v>187</v>
      </c>
      <c r="C5" s="221">
        <v>41031</v>
      </c>
      <c r="D5" s="30">
        <v>0.121741112123974</v>
      </c>
      <c r="E5" s="30">
        <v>0.21448759439050699</v>
      </c>
      <c r="F5" s="30">
        <v>23.442354000000002</v>
      </c>
      <c r="O5" s="45"/>
      <c r="P5" s="45"/>
      <c r="Q5" s="45"/>
    </row>
    <row r="6" spans="1:17" ht="15" customHeight="1">
      <c r="B6" s="926"/>
      <c r="C6" s="221">
        <v>41032</v>
      </c>
      <c r="D6" s="30">
        <v>0.229319041614124</v>
      </c>
      <c r="E6" s="30">
        <v>0.201181169453616</v>
      </c>
      <c r="F6" s="30">
        <v>36.277417999999997</v>
      </c>
      <c r="O6" s="45"/>
      <c r="P6" s="45"/>
      <c r="Q6" s="45"/>
    </row>
    <row r="7" spans="1:17">
      <c r="B7" s="926"/>
      <c r="C7" s="221">
        <v>41033</v>
      </c>
      <c r="D7" s="30">
        <v>9.94659224441833E-2</v>
      </c>
      <c r="E7" s="30">
        <v>0.12441500476947499</v>
      </c>
      <c r="F7" s="30">
        <v>21.267150999999998</v>
      </c>
      <c r="O7" s="45"/>
      <c r="P7" s="45"/>
      <c r="Q7" s="45"/>
    </row>
    <row r="8" spans="1:17">
      <c r="B8" s="926"/>
      <c r="C8" s="221">
        <v>41036</v>
      </c>
      <c r="D8" s="30">
        <v>8.7135159407274398E-2</v>
      </c>
      <c r="E8" s="30">
        <v>0.15300914076782501</v>
      </c>
      <c r="F8" s="30">
        <v>43.860612000000003</v>
      </c>
      <c r="O8" s="45"/>
      <c r="P8" s="45"/>
      <c r="Q8" s="45"/>
    </row>
    <row r="9" spans="1:17">
      <c r="B9" s="926"/>
      <c r="C9" s="221">
        <v>41037</v>
      </c>
      <c r="D9" s="30">
        <v>0.104515037937654</v>
      </c>
      <c r="E9" s="30">
        <v>0.15456580470860701</v>
      </c>
      <c r="F9" s="30">
        <v>10.2283495</v>
      </c>
      <c r="O9" s="45"/>
      <c r="P9" s="45"/>
      <c r="Q9" s="45"/>
    </row>
    <row r="10" spans="1:17">
      <c r="B10" s="926"/>
      <c r="C10" s="221">
        <v>41039</v>
      </c>
      <c r="D10" s="30">
        <v>0.103692799461642</v>
      </c>
      <c r="E10" s="30">
        <v>0.29156892190958</v>
      </c>
      <c r="F10" s="30">
        <v>34.834900500000003</v>
      </c>
      <c r="O10" s="45"/>
      <c r="P10" s="45"/>
      <c r="Q10" s="45"/>
    </row>
    <row r="11" spans="1:17">
      <c r="B11" s="926"/>
      <c r="C11" s="221">
        <v>41040</v>
      </c>
      <c r="D11" s="30">
        <v>8.64799025578563E-2</v>
      </c>
      <c r="E11" s="30">
        <v>0.128944120063051</v>
      </c>
      <c r="F11" s="30">
        <v>15.741120499999999</v>
      </c>
      <c r="O11" s="45"/>
      <c r="P11" s="45"/>
      <c r="Q11" s="45"/>
    </row>
    <row r="12" spans="1:17">
      <c r="B12" s="926"/>
      <c r="C12" s="221">
        <v>41043</v>
      </c>
      <c r="D12" s="30">
        <v>0.14569068379990799</v>
      </c>
      <c r="E12" s="30">
        <v>0.25</v>
      </c>
      <c r="F12" s="30">
        <v>20.329789000000002</v>
      </c>
      <c r="O12" s="45"/>
      <c r="P12" s="45"/>
      <c r="Q12" s="45"/>
    </row>
    <row r="13" spans="1:17">
      <c r="B13" s="926"/>
      <c r="C13" s="221">
        <v>41044</v>
      </c>
      <c r="D13" s="30">
        <v>0.11894273127753301</v>
      </c>
      <c r="E13" s="30">
        <v>0.189503770372172</v>
      </c>
      <c r="F13" s="30">
        <v>22.428518</v>
      </c>
      <c r="O13" s="45"/>
      <c r="P13" s="45"/>
      <c r="Q13" s="45"/>
    </row>
    <row r="14" spans="1:17">
      <c r="B14" s="926"/>
      <c r="C14" s="221">
        <v>41045</v>
      </c>
      <c r="D14" s="30">
        <v>0.16170923379174901</v>
      </c>
      <c r="E14" s="30">
        <v>0.15736842105263199</v>
      </c>
      <c r="F14" s="30">
        <v>31.404209999999999</v>
      </c>
      <c r="O14" s="45"/>
      <c r="P14" s="45"/>
      <c r="Q14" s="45"/>
    </row>
    <row r="15" spans="1:17">
      <c r="B15" s="926"/>
      <c r="C15" s="221">
        <v>41046</v>
      </c>
      <c r="D15" s="30">
        <v>0.25668888888888902</v>
      </c>
      <c r="E15" s="30">
        <v>0.221775191274622</v>
      </c>
      <c r="F15" s="30">
        <v>14.141087499999999</v>
      </c>
      <c r="O15" s="45"/>
      <c r="P15" s="45"/>
      <c r="Q15" s="45"/>
    </row>
    <row r="16" spans="1:17">
      <c r="B16" s="926"/>
      <c r="C16" s="221">
        <v>41047</v>
      </c>
      <c r="D16" s="30">
        <v>7.41550206504904E-2</v>
      </c>
      <c r="E16" s="30">
        <v>0.18619892800975699</v>
      </c>
      <c r="F16" s="30">
        <v>59.673203999999998</v>
      </c>
      <c r="O16" s="45"/>
      <c r="P16" s="45"/>
      <c r="Q16" s="45"/>
    </row>
    <row r="17" spans="2:18">
      <c r="B17" s="926"/>
      <c r="C17" s="221">
        <v>41050</v>
      </c>
      <c r="D17" s="30">
        <v>0.155655602691633</v>
      </c>
      <c r="E17" s="30">
        <v>0.17191794871794899</v>
      </c>
      <c r="F17" s="30">
        <v>20.765065</v>
      </c>
      <c r="O17" s="45"/>
      <c r="P17" s="45"/>
      <c r="Q17" s="45"/>
    </row>
    <row r="18" spans="2:18">
      <c r="B18" s="926"/>
      <c r="C18" s="221">
        <v>41051</v>
      </c>
      <c r="D18" s="30">
        <v>0.720442960098436</v>
      </c>
      <c r="E18" s="30">
        <v>0.33404477793058801</v>
      </c>
      <c r="F18" s="30">
        <v>23.769432999999999</v>
      </c>
      <c r="O18" s="45"/>
      <c r="P18" s="45"/>
      <c r="Q18" s="45"/>
    </row>
    <row r="19" spans="2:18">
      <c r="B19" s="926"/>
      <c r="C19" s="221">
        <v>41052</v>
      </c>
      <c r="D19" s="30">
        <v>5.3677096945082097</v>
      </c>
      <c r="E19" s="30">
        <v>4.7848990813384296</v>
      </c>
      <c r="F19" s="30">
        <v>61.208162000000002</v>
      </c>
      <c r="O19" s="45"/>
      <c r="P19" s="45"/>
      <c r="Q19" s="45"/>
    </row>
    <row r="20" spans="2:18">
      <c r="B20" s="926"/>
      <c r="C20" s="221">
        <v>41053</v>
      </c>
      <c r="D20" s="30">
        <v>9.6152329416916</v>
      </c>
      <c r="E20" s="30">
        <v>4.0865794692605499</v>
      </c>
      <c r="F20" s="30">
        <v>42.764803999999998</v>
      </c>
      <c r="O20" s="45"/>
      <c r="P20" s="45"/>
      <c r="Q20" s="45"/>
    </row>
    <row r="21" spans="2:18">
      <c r="B21" s="926"/>
      <c r="C21" s="221">
        <v>41054</v>
      </c>
      <c r="D21" s="30">
        <v>2.43788294955792</v>
      </c>
      <c r="E21" s="30">
        <v>3.3841386971145302</v>
      </c>
      <c r="F21" s="30">
        <v>60.295051000000001</v>
      </c>
      <c r="H21" s="185" t="s">
        <v>185</v>
      </c>
      <c r="O21" s="45"/>
      <c r="P21" s="45"/>
      <c r="Q21" s="45"/>
    </row>
    <row r="22" spans="2:18">
      <c r="B22" s="926"/>
      <c r="C22" s="221">
        <v>41058</v>
      </c>
      <c r="D22" s="30">
        <v>2.14164552537604</v>
      </c>
      <c r="E22" s="30">
        <v>1.93301326017375</v>
      </c>
      <c r="F22" s="30">
        <v>16.349905</v>
      </c>
      <c r="H22" s="196"/>
      <c r="O22" s="45"/>
      <c r="P22" s="45"/>
      <c r="Q22" s="45"/>
    </row>
    <row r="23" spans="2:18">
      <c r="B23" s="926"/>
      <c r="C23" s="221">
        <v>41059</v>
      </c>
      <c r="D23" s="30">
        <v>0.138550019462826</v>
      </c>
      <c r="E23" s="30">
        <v>0.29000400936926302</v>
      </c>
      <c r="F23" s="30">
        <v>43.1154285</v>
      </c>
      <c r="H23" s="731" t="s">
        <v>10</v>
      </c>
      <c r="O23" s="45"/>
      <c r="P23" s="45"/>
      <c r="Q23" s="45"/>
    </row>
    <row r="24" spans="2:18">
      <c r="B24" s="926"/>
      <c r="C24" s="221">
        <v>41060</v>
      </c>
      <c r="D24" s="30">
        <v>9.9574987566125595E-2</v>
      </c>
      <c r="E24" s="30">
        <v>0.17787456445993</v>
      </c>
      <c r="F24" s="30">
        <v>21.452005499999999</v>
      </c>
      <c r="O24" s="798"/>
      <c r="P24" s="798"/>
      <c r="Q24" s="45"/>
    </row>
    <row r="25" spans="2:18">
      <c r="B25" s="222"/>
      <c r="C25" s="221"/>
      <c r="D25" s="30"/>
      <c r="E25" s="30"/>
      <c r="F25" s="30"/>
      <c r="O25" s="798"/>
      <c r="P25" s="798"/>
      <c r="Q25" s="45"/>
    </row>
    <row r="26" spans="2:18">
      <c r="B26" s="24"/>
      <c r="C26" s="221"/>
      <c r="D26" s="50"/>
      <c r="E26" s="50"/>
      <c r="F26" s="50"/>
      <c r="O26" s="798"/>
      <c r="P26" s="798"/>
      <c r="Q26" s="45"/>
    </row>
    <row r="27" spans="2:18">
      <c r="B27" s="925" t="s">
        <v>188</v>
      </c>
      <c r="C27" s="221">
        <v>41122</v>
      </c>
      <c r="D27" s="30">
        <v>0.30266666666666664</v>
      </c>
      <c r="E27" s="30">
        <v>0.40121675828257319</v>
      </c>
      <c r="F27" s="223">
        <v>41.521006499999999</v>
      </c>
      <c r="O27" s="798"/>
      <c r="P27" s="798"/>
      <c r="Q27" s="798"/>
      <c r="R27" s="825"/>
    </row>
    <row r="28" spans="2:18" ht="15" customHeight="1">
      <c r="B28" s="926"/>
      <c r="C28" s="221">
        <v>41123</v>
      </c>
      <c r="D28" s="30">
        <v>0.3298045602605863</v>
      </c>
      <c r="E28" s="30">
        <v>0.60177942339492407</v>
      </c>
      <c r="F28" s="223">
        <v>30.841308000000001</v>
      </c>
      <c r="O28" s="798"/>
      <c r="P28" s="798"/>
      <c r="Q28" s="798"/>
      <c r="R28" s="825"/>
    </row>
    <row r="29" spans="2:18">
      <c r="B29" s="926"/>
      <c r="C29" s="221">
        <v>41124</v>
      </c>
      <c r="D29" s="30">
        <v>0.24573170731707317</v>
      </c>
      <c r="E29" s="30">
        <v>0.75073263230477505</v>
      </c>
      <c r="F29" s="223">
        <v>51.227013999999997</v>
      </c>
      <c r="O29" s="798"/>
      <c r="P29" s="798"/>
      <c r="Q29" s="798"/>
      <c r="R29" s="825"/>
    </row>
    <row r="30" spans="2:18">
      <c r="B30" s="926"/>
      <c r="C30" s="221">
        <v>41127</v>
      </c>
      <c r="D30" s="30">
        <v>0.28537837837837832</v>
      </c>
      <c r="E30" s="30">
        <v>0.41316526946107779</v>
      </c>
      <c r="F30" s="223">
        <v>21.110182999999999</v>
      </c>
      <c r="O30" s="798"/>
      <c r="P30" s="798"/>
      <c r="Q30" s="798"/>
      <c r="R30" s="825"/>
    </row>
    <row r="31" spans="2:18">
      <c r="B31" s="926"/>
      <c r="C31" s="221">
        <v>41128</v>
      </c>
      <c r="D31" s="30">
        <v>0.23724499433320739</v>
      </c>
      <c r="E31" s="30">
        <v>0.44228246611281152</v>
      </c>
      <c r="F31" s="223">
        <v>29.353885999999999</v>
      </c>
      <c r="O31" s="798"/>
      <c r="P31" s="798"/>
      <c r="Q31" s="798"/>
      <c r="R31" s="825"/>
    </row>
    <row r="32" spans="2:18">
      <c r="B32" s="926"/>
      <c r="C32" s="221">
        <v>41129</v>
      </c>
      <c r="D32" s="30">
        <v>0.25327450069670226</v>
      </c>
      <c r="E32" s="30">
        <v>0.33824749395091597</v>
      </c>
      <c r="F32" s="223">
        <v>16.323048</v>
      </c>
      <c r="O32" s="798"/>
      <c r="P32" s="798"/>
      <c r="Q32" s="798"/>
      <c r="R32" s="825"/>
    </row>
    <row r="33" spans="2:18">
      <c r="B33" s="926"/>
      <c r="C33" s="221">
        <v>41130</v>
      </c>
      <c r="D33" s="30">
        <v>0.52488805090737689</v>
      </c>
      <c r="E33" s="30">
        <v>0.96776326945904689</v>
      </c>
      <c r="F33" s="223">
        <v>33.580897499999999</v>
      </c>
      <c r="O33" s="798"/>
      <c r="P33" s="798"/>
      <c r="Q33" s="798"/>
      <c r="R33" s="825"/>
    </row>
    <row r="34" spans="2:18">
      <c r="B34" s="926"/>
      <c r="C34" s="221">
        <v>41131</v>
      </c>
      <c r="D34" s="30">
        <v>0.40211927376106482</v>
      </c>
      <c r="E34" s="30">
        <v>0.898496993987976</v>
      </c>
      <c r="F34" s="223">
        <v>40.558089000000002</v>
      </c>
      <c r="O34" s="798"/>
      <c r="P34" s="798"/>
      <c r="Q34" s="798"/>
      <c r="R34" s="825"/>
    </row>
    <row r="35" spans="2:18">
      <c r="B35" s="926"/>
      <c r="C35" s="221">
        <v>41134</v>
      </c>
      <c r="D35" s="30">
        <v>0.3791609796784956</v>
      </c>
      <c r="E35" s="30">
        <v>0.58042614346590904</v>
      </c>
      <c r="F35" s="223">
        <v>33.609820999999997</v>
      </c>
      <c r="O35" s="798"/>
      <c r="P35" s="798"/>
      <c r="Q35" s="798"/>
      <c r="R35" s="825"/>
    </row>
    <row r="36" spans="2:18">
      <c r="B36" s="926"/>
      <c r="C36" s="221">
        <v>41135</v>
      </c>
      <c r="D36" s="30">
        <v>0.66007530593034192</v>
      </c>
      <c r="E36" s="30">
        <v>0.8584849403678998</v>
      </c>
      <c r="F36" s="223">
        <v>30.1872285</v>
      </c>
      <c r="O36" s="798"/>
      <c r="P36" s="798"/>
      <c r="Q36" s="798"/>
      <c r="R36" s="825"/>
    </row>
    <row r="37" spans="2:18">
      <c r="B37" s="926"/>
      <c r="C37" s="221">
        <v>41136</v>
      </c>
      <c r="D37" s="30">
        <v>0.57587584920740642</v>
      </c>
      <c r="E37" s="30">
        <v>0.88353208404315731</v>
      </c>
      <c r="F37" s="223">
        <v>58.928013</v>
      </c>
      <c r="O37" s="798"/>
      <c r="P37" s="798"/>
      <c r="Q37" s="798"/>
      <c r="R37" s="825"/>
    </row>
    <row r="38" spans="2:18">
      <c r="B38" s="926"/>
      <c r="C38" s="221">
        <v>41137</v>
      </c>
      <c r="D38" s="30">
        <v>0.38968135973343587</v>
      </c>
      <c r="E38" s="30">
        <v>0.81104347826086953</v>
      </c>
      <c r="F38" s="223">
        <v>33.509267999999999</v>
      </c>
      <c r="O38" s="798"/>
      <c r="P38" s="798"/>
      <c r="Q38" s="798"/>
      <c r="R38" s="825"/>
    </row>
    <row r="39" spans="2:18">
      <c r="B39" s="926"/>
      <c r="C39" s="221">
        <v>41138</v>
      </c>
      <c r="D39" s="30">
        <v>0.62759988334791483</v>
      </c>
      <c r="E39" s="30">
        <v>1.9979566592701006</v>
      </c>
      <c r="F39" s="223">
        <v>42.865154500000003</v>
      </c>
      <c r="O39" s="798"/>
      <c r="P39" s="798"/>
      <c r="Q39" s="798"/>
      <c r="R39" s="825"/>
    </row>
    <row r="40" spans="2:18">
      <c r="B40" s="926"/>
      <c r="C40" s="221">
        <v>41141</v>
      </c>
      <c r="D40" s="30">
        <v>0.45312683275818544</v>
      </c>
      <c r="E40" s="30">
        <v>1.2020964614638874</v>
      </c>
      <c r="F40" s="223">
        <v>24.935417000000001</v>
      </c>
      <c r="O40" s="798"/>
      <c r="P40" s="798"/>
      <c r="Q40" s="798"/>
      <c r="R40" s="825"/>
    </row>
    <row r="41" spans="2:18">
      <c r="B41" s="926"/>
      <c r="C41" s="221">
        <v>41142</v>
      </c>
      <c r="D41" s="30">
        <v>0.79392564286282941</v>
      </c>
      <c r="E41" s="30">
        <v>1.8373335390787748</v>
      </c>
      <c r="F41" s="223">
        <v>24.016019</v>
      </c>
      <c r="O41" s="798"/>
      <c r="P41" s="798"/>
      <c r="Q41" s="798"/>
      <c r="R41" s="825"/>
    </row>
    <row r="42" spans="2:18">
      <c r="B42" s="926"/>
      <c r="C42" s="221">
        <v>41143</v>
      </c>
      <c r="D42" s="30">
        <v>2.0846355192794821</v>
      </c>
      <c r="E42" s="30">
        <v>1</v>
      </c>
      <c r="F42" s="223">
        <v>82.820757</v>
      </c>
      <c r="O42" s="798"/>
      <c r="P42" s="798"/>
      <c r="Q42" s="798"/>
      <c r="R42" s="825"/>
    </row>
    <row r="43" spans="2:18">
      <c r="B43" s="926"/>
      <c r="C43" s="221">
        <v>41144</v>
      </c>
      <c r="D43" s="30">
        <v>9.0692929337791313</v>
      </c>
      <c r="E43" s="30">
        <v>5.4910014324537126</v>
      </c>
      <c r="F43" s="223">
        <v>108.771649</v>
      </c>
      <c r="H43" s="224"/>
      <c r="O43" s="798"/>
      <c r="P43" s="798"/>
      <c r="Q43" s="798"/>
      <c r="R43" s="825"/>
    </row>
    <row r="44" spans="2:18">
      <c r="B44" s="926"/>
      <c r="C44" s="221">
        <v>41145</v>
      </c>
      <c r="D44" s="30">
        <v>6.2959711832343119</v>
      </c>
      <c r="E44" s="30">
        <v>5.1802164585334616</v>
      </c>
      <c r="F44" s="223">
        <v>52.863368000000001</v>
      </c>
      <c r="H44" s="224"/>
      <c r="O44" s="798"/>
      <c r="P44" s="798"/>
      <c r="Q44" s="798"/>
      <c r="R44" s="825"/>
    </row>
    <row r="45" spans="2:18">
      <c r="B45" s="926"/>
      <c r="C45" s="221">
        <v>41148</v>
      </c>
      <c r="D45" s="30">
        <v>13.149831294171287</v>
      </c>
      <c r="E45" s="30">
        <v>5.6413908839047808</v>
      </c>
      <c r="F45" s="223">
        <v>48.810904000000001</v>
      </c>
      <c r="H45" s="224"/>
      <c r="O45" s="798"/>
      <c r="P45" s="798"/>
      <c r="Q45" s="798"/>
      <c r="R45" s="825"/>
    </row>
    <row r="46" spans="2:18">
      <c r="B46" s="926"/>
      <c r="C46" s="221">
        <v>41149</v>
      </c>
      <c r="D46" s="30">
        <v>4.6726247230242395</v>
      </c>
      <c r="E46" s="30">
        <v>1.8072670977142336</v>
      </c>
      <c r="F46" s="223">
        <v>27.760474500000001</v>
      </c>
      <c r="H46" s="224"/>
      <c r="O46" s="798"/>
      <c r="P46" s="798"/>
      <c r="Q46" s="798"/>
      <c r="R46" s="825"/>
    </row>
    <row r="47" spans="2:18">
      <c r="B47" s="926"/>
      <c r="C47" s="221">
        <v>41150</v>
      </c>
      <c r="D47" s="30">
        <v>0.48846716663618067</v>
      </c>
      <c r="E47" s="30">
        <v>0.75883217274643833</v>
      </c>
      <c r="F47" s="223">
        <v>19.612077500000002</v>
      </c>
      <c r="H47" s="224"/>
    </row>
    <row r="48" spans="2:18">
      <c r="B48" s="926"/>
      <c r="C48" s="221">
        <v>41152</v>
      </c>
      <c r="D48" s="30">
        <v>0.70206832781779249</v>
      </c>
      <c r="E48" s="30">
        <v>0.7438071530176793</v>
      </c>
      <c r="F48" s="223">
        <v>54.721633500000003</v>
      </c>
      <c r="H48" s="224"/>
    </row>
    <row r="49" spans="3:11">
      <c r="H49" s="224"/>
    </row>
    <row r="50" spans="3:11">
      <c r="H50" s="224"/>
    </row>
    <row r="51" spans="3:11">
      <c r="C51" s="224"/>
    </row>
    <row r="52" spans="3:11">
      <c r="C52" s="224"/>
    </row>
    <row r="53" spans="3:11">
      <c r="C53" s="224"/>
      <c r="I53" s="41"/>
      <c r="J53" s="826"/>
      <c r="K53" s="826"/>
    </row>
    <row r="54" spans="3:11">
      <c r="C54" s="224"/>
    </row>
    <row r="55" spans="3:11">
      <c r="C55" s="224"/>
    </row>
    <row r="56" spans="3:11">
      <c r="C56" s="224"/>
    </row>
    <row r="57" spans="3:11">
      <c r="C57" s="224"/>
    </row>
    <row r="58" spans="3:11">
      <c r="C58" s="224"/>
    </row>
    <row r="59" spans="3:11">
      <c r="C59" s="224"/>
    </row>
    <row r="60" spans="3:11">
      <c r="C60" s="224"/>
    </row>
    <row r="61" spans="3:11">
      <c r="C61" s="224"/>
    </row>
    <row r="62" spans="3:11">
      <c r="C62" s="224"/>
    </row>
    <row r="63" spans="3:11">
      <c r="C63" s="224"/>
    </row>
    <row r="64" spans="3:11">
      <c r="C64" s="224"/>
    </row>
  </sheetData>
  <mergeCells count="2">
    <mergeCell ref="B5:B24"/>
    <mergeCell ref="B27:B48"/>
  </mergeCells>
  <hyperlinks>
    <hyperlink ref="H23" location="Содержание!B41" display="к содержанию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2"/>
  <sheetViews>
    <sheetView workbookViewId="0">
      <selection activeCell="B28" sqref="B28"/>
    </sheetView>
  </sheetViews>
  <sheetFormatPr defaultRowHeight="12.75"/>
  <cols>
    <col min="1" max="1" width="9.140625" style="178"/>
    <col min="2" max="2" width="47" style="178" bestFit="1" customWidth="1"/>
    <col min="3" max="3" width="6.42578125" style="178" bestFit="1" customWidth="1"/>
    <col min="4" max="4" width="6.5703125" style="178" bestFit="1" customWidth="1"/>
    <col min="5" max="5" width="6.42578125" style="178" bestFit="1" customWidth="1"/>
    <col min="6" max="6" width="6.140625" style="178" bestFit="1" customWidth="1"/>
    <col min="7" max="7" width="6.5703125" style="178" bestFit="1" customWidth="1"/>
    <col min="8" max="9" width="6.85546875" style="178" bestFit="1" customWidth="1"/>
    <col min="10" max="12" width="6.140625" style="178" bestFit="1" customWidth="1"/>
    <col min="13" max="14" width="6.28515625" style="178" bestFit="1" customWidth="1"/>
    <col min="15" max="15" width="6.42578125" style="178" bestFit="1" customWidth="1"/>
    <col min="16" max="16" width="6.5703125" style="178" bestFit="1" customWidth="1"/>
    <col min="17" max="17" width="6.42578125" style="178" bestFit="1" customWidth="1"/>
    <col min="18" max="18" width="6.140625" style="178" bestFit="1" customWidth="1"/>
    <col min="19" max="19" width="6.5703125" style="178" bestFit="1" customWidth="1"/>
    <col min="20" max="21" width="6.85546875" style="178" bestFit="1" customWidth="1"/>
    <col min="22" max="24" width="6.140625" style="178" bestFit="1" customWidth="1"/>
    <col min="25" max="26" width="6.28515625" style="178" bestFit="1" customWidth="1"/>
    <col min="27" max="27" width="6.42578125" style="178" bestFit="1" customWidth="1"/>
    <col min="28" max="28" width="6.5703125" style="178" bestFit="1" customWidth="1"/>
    <col min="29" max="29" width="6.42578125" style="178" bestFit="1" customWidth="1"/>
    <col min="30" max="30" width="6.140625" style="178" bestFit="1" customWidth="1"/>
    <col min="31" max="31" width="6.5703125" style="178" bestFit="1" customWidth="1"/>
    <col min="32" max="33" width="6.85546875" style="178" bestFit="1" customWidth="1"/>
    <col min="34" max="35" width="6.140625" style="83" bestFit="1" customWidth="1"/>
    <col min="36" max="257" width="9.140625" style="83"/>
    <col min="258" max="258" width="37.5703125" style="83" customWidth="1"/>
    <col min="259" max="259" width="6.42578125" style="83" bestFit="1" customWidth="1"/>
    <col min="260" max="260" width="6.5703125" style="83" bestFit="1" customWidth="1"/>
    <col min="261" max="261" width="6.42578125" style="83" bestFit="1" customWidth="1"/>
    <col min="262" max="262" width="6.140625" style="83" bestFit="1" customWidth="1"/>
    <col min="263" max="263" width="6.5703125" style="83" bestFit="1" customWidth="1"/>
    <col min="264" max="265" width="6.85546875" style="83" bestFit="1" customWidth="1"/>
    <col min="266" max="268" width="6.140625" style="83" bestFit="1" customWidth="1"/>
    <col min="269" max="270" width="6.28515625" style="83" bestFit="1" customWidth="1"/>
    <col min="271" max="271" width="6.42578125" style="83" bestFit="1" customWidth="1"/>
    <col min="272" max="272" width="6.5703125" style="83" bestFit="1" customWidth="1"/>
    <col min="273" max="273" width="6.42578125" style="83" bestFit="1" customWidth="1"/>
    <col min="274" max="274" width="6.140625" style="83" bestFit="1" customWidth="1"/>
    <col min="275" max="275" width="6.5703125" style="83" bestFit="1" customWidth="1"/>
    <col min="276" max="277" width="6.85546875" style="83" bestFit="1" customWidth="1"/>
    <col min="278" max="280" width="6.140625" style="83" bestFit="1" customWidth="1"/>
    <col min="281" max="282" width="6.28515625" style="83" bestFit="1" customWidth="1"/>
    <col min="283" max="283" width="6.42578125" style="83" bestFit="1" customWidth="1"/>
    <col min="284" max="284" width="6.5703125" style="83" bestFit="1" customWidth="1"/>
    <col min="285" max="285" width="6.42578125" style="83" bestFit="1" customWidth="1"/>
    <col min="286" max="286" width="6.140625" style="83" bestFit="1" customWidth="1"/>
    <col min="287" max="287" width="6.5703125" style="83" bestFit="1" customWidth="1"/>
    <col min="288" max="289" width="6.85546875" style="83" bestFit="1" customWidth="1"/>
    <col min="290" max="291" width="6.140625" style="83" bestFit="1" customWidth="1"/>
    <col min="292" max="513" width="9.140625" style="83"/>
    <col min="514" max="514" width="37.5703125" style="83" customWidth="1"/>
    <col min="515" max="515" width="6.42578125" style="83" bestFit="1" customWidth="1"/>
    <col min="516" max="516" width="6.5703125" style="83" bestFit="1" customWidth="1"/>
    <col min="517" max="517" width="6.42578125" style="83" bestFit="1" customWidth="1"/>
    <col min="518" max="518" width="6.140625" style="83" bestFit="1" customWidth="1"/>
    <col min="519" max="519" width="6.5703125" style="83" bestFit="1" customWidth="1"/>
    <col min="520" max="521" width="6.85546875" style="83" bestFit="1" customWidth="1"/>
    <col min="522" max="524" width="6.140625" style="83" bestFit="1" customWidth="1"/>
    <col min="525" max="526" width="6.28515625" style="83" bestFit="1" customWidth="1"/>
    <col min="527" max="527" width="6.42578125" style="83" bestFit="1" customWidth="1"/>
    <col min="528" max="528" width="6.5703125" style="83" bestFit="1" customWidth="1"/>
    <col min="529" max="529" width="6.42578125" style="83" bestFit="1" customWidth="1"/>
    <col min="530" max="530" width="6.140625" style="83" bestFit="1" customWidth="1"/>
    <col min="531" max="531" width="6.5703125" style="83" bestFit="1" customWidth="1"/>
    <col min="532" max="533" width="6.85546875" style="83" bestFit="1" customWidth="1"/>
    <col min="534" max="536" width="6.140625" style="83" bestFit="1" customWidth="1"/>
    <col min="537" max="538" width="6.28515625" style="83" bestFit="1" customWidth="1"/>
    <col min="539" max="539" width="6.42578125" style="83" bestFit="1" customWidth="1"/>
    <col min="540" max="540" width="6.5703125" style="83" bestFit="1" customWidth="1"/>
    <col min="541" max="541" width="6.42578125" style="83" bestFit="1" customWidth="1"/>
    <col min="542" max="542" width="6.140625" style="83" bestFit="1" customWidth="1"/>
    <col min="543" max="543" width="6.5703125" style="83" bestFit="1" customWidth="1"/>
    <col min="544" max="545" width="6.85546875" style="83" bestFit="1" customWidth="1"/>
    <col min="546" max="547" width="6.140625" style="83" bestFit="1" customWidth="1"/>
    <col min="548" max="769" width="9.140625" style="83"/>
    <col min="770" max="770" width="37.5703125" style="83" customWidth="1"/>
    <col min="771" max="771" width="6.42578125" style="83" bestFit="1" customWidth="1"/>
    <col min="772" max="772" width="6.5703125" style="83" bestFit="1" customWidth="1"/>
    <col min="773" max="773" width="6.42578125" style="83" bestFit="1" customWidth="1"/>
    <col min="774" max="774" width="6.140625" style="83" bestFit="1" customWidth="1"/>
    <col min="775" max="775" width="6.5703125" style="83" bestFit="1" customWidth="1"/>
    <col min="776" max="777" width="6.85546875" style="83" bestFit="1" customWidth="1"/>
    <col min="778" max="780" width="6.140625" style="83" bestFit="1" customWidth="1"/>
    <col min="781" max="782" width="6.28515625" style="83" bestFit="1" customWidth="1"/>
    <col min="783" max="783" width="6.42578125" style="83" bestFit="1" customWidth="1"/>
    <col min="784" max="784" width="6.5703125" style="83" bestFit="1" customWidth="1"/>
    <col min="785" max="785" width="6.42578125" style="83" bestFit="1" customWidth="1"/>
    <col min="786" max="786" width="6.140625" style="83" bestFit="1" customWidth="1"/>
    <col min="787" max="787" width="6.5703125" style="83" bestFit="1" customWidth="1"/>
    <col min="788" max="789" width="6.85546875" style="83" bestFit="1" customWidth="1"/>
    <col min="790" max="792" width="6.140625" style="83" bestFit="1" customWidth="1"/>
    <col min="793" max="794" width="6.28515625" style="83" bestFit="1" customWidth="1"/>
    <col min="795" max="795" width="6.42578125" style="83" bestFit="1" customWidth="1"/>
    <col min="796" max="796" width="6.5703125" style="83" bestFit="1" customWidth="1"/>
    <col min="797" max="797" width="6.42578125" style="83" bestFit="1" customWidth="1"/>
    <col min="798" max="798" width="6.140625" style="83" bestFit="1" customWidth="1"/>
    <col min="799" max="799" width="6.5703125" style="83" bestFit="1" customWidth="1"/>
    <col min="800" max="801" width="6.85546875" style="83" bestFit="1" customWidth="1"/>
    <col min="802" max="803" width="6.140625" style="83" bestFit="1" customWidth="1"/>
    <col min="804" max="1025" width="9.140625" style="83"/>
    <col min="1026" max="1026" width="37.5703125" style="83" customWidth="1"/>
    <col min="1027" max="1027" width="6.42578125" style="83" bestFit="1" customWidth="1"/>
    <col min="1028" max="1028" width="6.5703125" style="83" bestFit="1" customWidth="1"/>
    <col min="1029" max="1029" width="6.42578125" style="83" bestFit="1" customWidth="1"/>
    <col min="1030" max="1030" width="6.140625" style="83" bestFit="1" customWidth="1"/>
    <col min="1031" max="1031" width="6.5703125" style="83" bestFit="1" customWidth="1"/>
    <col min="1032" max="1033" width="6.85546875" style="83" bestFit="1" customWidth="1"/>
    <col min="1034" max="1036" width="6.140625" style="83" bestFit="1" customWidth="1"/>
    <col min="1037" max="1038" width="6.28515625" style="83" bestFit="1" customWidth="1"/>
    <col min="1039" max="1039" width="6.42578125" style="83" bestFit="1" customWidth="1"/>
    <col min="1040" max="1040" width="6.5703125" style="83" bestFit="1" customWidth="1"/>
    <col min="1041" max="1041" width="6.42578125" style="83" bestFit="1" customWidth="1"/>
    <col min="1042" max="1042" width="6.140625" style="83" bestFit="1" customWidth="1"/>
    <col min="1043" max="1043" width="6.5703125" style="83" bestFit="1" customWidth="1"/>
    <col min="1044" max="1045" width="6.85546875" style="83" bestFit="1" customWidth="1"/>
    <col min="1046" max="1048" width="6.140625" style="83" bestFit="1" customWidth="1"/>
    <col min="1049" max="1050" width="6.28515625" style="83" bestFit="1" customWidth="1"/>
    <col min="1051" max="1051" width="6.42578125" style="83" bestFit="1" customWidth="1"/>
    <col min="1052" max="1052" width="6.5703125" style="83" bestFit="1" customWidth="1"/>
    <col min="1053" max="1053" width="6.42578125" style="83" bestFit="1" customWidth="1"/>
    <col min="1054" max="1054" width="6.140625" style="83" bestFit="1" customWidth="1"/>
    <col min="1055" max="1055" width="6.5703125" style="83" bestFit="1" customWidth="1"/>
    <col min="1056" max="1057" width="6.85546875" style="83" bestFit="1" customWidth="1"/>
    <col min="1058" max="1059" width="6.140625" style="83" bestFit="1" customWidth="1"/>
    <col min="1060" max="1281" width="9.140625" style="83"/>
    <col min="1282" max="1282" width="37.5703125" style="83" customWidth="1"/>
    <col min="1283" max="1283" width="6.42578125" style="83" bestFit="1" customWidth="1"/>
    <col min="1284" max="1284" width="6.5703125" style="83" bestFit="1" customWidth="1"/>
    <col min="1285" max="1285" width="6.42578125" style="83" bestFit="1" customWidth="1"/>
    <col min="1286" max="1286" width="6.140625" style="83" bestFit="1" customWidth="1"/>
    <col min="1287" max="1287" width="6.5703125" style="83" bestFit="1" customWidth="1"/>
    <col min="1288" max="1289" width="6.85546875" style="83" bestFit="1" customWidth="1"/>
    <col min="1290" max="1292" width="6.140625" style="83" bestFit="1" customWidth="1"/>
    <col min="1293" max="1294" width="6.28515625" style="83" bestFit="1" customWidth="1"/>
    <col min="1295" max="1295" width="6.42578125" style="83" bestFit="1" customWidth="1"/>
    <col min="1296" max="1296" width="6.5703125" style="83" bestFit="1" customWidth="1"/>
    <col min="1297" max="1297" width="6.42578125" style="83" bestFit="1" customWidth="1"/>
    <col min="1298" max="1298" width="6.140625" style="83" bestFit="1" customWidth="1"/>
    <col min="1299" max="1299" width="6.5703125" style="83" bestFit="1" customWidth="1"/>
    <col min="1300" max="1301" width="6.85546875" style="83" bestFit="1" customWidth="1"/>
    <col min="1302" max="1304" width="6.140625" style="83" bestFit="1" customWidth="1"/>
    <col min="1305" max="1306" width="6.28515625" style="83" bestFit="1" customWidth="1"/>
    <col min="1307" max="1307" width="6.42578125" style="83" bestFit="1" customWidth="1"/>
    <col min="1308" max="1308" width="6.5703125" style="83" bestFit="1" customWidth="1"/>
    <col min="1309" max="1309" width="6.42578125" style="83" bestFit="1" customWidth="1"/>
    <col min="1310" max="1310" width="6.140625" style="83" bestFit="1" customWidth="1"/>
    <col min="1311" max="1311" width="6.5703125" style="83" bestFit="1" customWidth="1"/>
    <col min="1312" max="1313" width="6.85546875" style="83" bestFit="1" customWidth="1"/>
    <col min="1314" max="1315" width="6.140625" style="83" bestFit="1" customWidth="1"/>
    <col min="1316" max="1537" width="9.140625" style="83"/>
    <col min="1538" max="1538" width="37.5703125" style="83" customWidth="1"/>
    <col min="1539" max="1539" width="6.42578125" style="83" bestFit="1" customWidth="1"/>
    <col min="1540" max="1540" width="6.5703125" style="83" bestFit="1" customWidth="1"/>
    <col min="1541" max="1541" width="6.42578125" style="83" bestFit="1" customWidth="1"/>
    <col min="1542" max="1542" width="6.140625" style="83" bestFit="1" customWidth="1"/>
    <col min="1543" max="1543" width="6.5703125" style="83" bestFit="1" customWidth="1"/>
    <col min="1544" max="1545" width="6.85546875" style="83" bestFit="1" customWidth="1"/>
    <col min="1546" max="1548" width="6.140625" style="83" bestFit="1" customWidth="1"/>
    <col min="1549" max="1550" width="6.28515625" style="83" bestFit="1" customWidth="1"/>
    <col min="1551" max="1551" width="6.42578125" style="83" bestFit="1" customWidth="1"/>
    <col min="1552" max="1552" width="6.5703125" style="83" bestFit="1" customWidth="1"/>
    <col min="1553" max="1553" width="6.42578125" style="83" bestFit="1" customWidth="1"/>
    <col min="1554" max="1554" width="6.140625" style="83" bestFit="1" customWidth="1"/>
    <col min="1555" max="1555" width="6.5703125" style="83" bestFit="1" customWidth="1"/>
    <col min="1556" max="1557" width="6.85546875" style="83" bestFit="1" customWidth="1"/>
    <col min="1558" max="1560" width="6.140625" style="83" bestFit="1" customWidth="1"/>
    <col min="1561" max="1562" width="6.28515625" style="83" bestFit="1" customWidth="1"/>
    <col min="1563" max="1563" width="6.42578125" style="83" bestFit="1" customWidth="1"/>
    <col min="1564" max="1564" width="6.5703125" style="83" bestFit="1" customWidth="1"/>
    <col min="1565" max="1565" width="6.42578125" style="83" bestFit="1" customWidth="1"/>
    <col min="1566" max="1566" width="6.140625" style="83" bestFit="1" customWidth="1"/>
    <col min="1567" max="1567" width="6.5703125" style="83" bestFit="1" customWidth="1"/>
    <col min="1568" max="1569" width="6.85546875" style="83" bestFit="1" customWidth="1"/>
    <col min="1570" max="1571" width="6.140625" style="83" bestFit="1" customWidth="1"/>
    <col min="1572" max="1793" width="9.140625" style="83"/>
    <col min="1794" max="1794" width="37.5703125" style="83" customWidth="1"/>
    <col min="1795" max="1795" width="6.42578125" style="83" bestFit="1" customWidth="1"/>
    <col min="1796" max="1796" width="6.5703125" style="83" bestFit="1" customWidth="1"/>
    <col min="1797" max="1797" width="6.42578125" style="83" bestFit="1" customWidth="1"/>
    <col min="1798" max="1798" width="6.140625" style="83" bestFit="1" customWidth="1"/>
    <col min="1799" max="1799" width="6.5703125" style="83" bestFit="1" customWidth="1"/>
    <col min="1800" max="1801" width="6.85546875" style="83" bestFit="1" customWidth="1"/>
    <col min="1802" max="1804" width="6.140625" style="83" bestFit="1" customWidth="1"/>
    <col min="1805" max="1806" width="6.28515625" style="83" bestFit="1" customWidth="1"/>
    <col min="1807" max="1807" width="6.42578125" style="83" bestFit="1" customWidth="1"/>
    <col min="1808" max="1808" width="6.5703125" style="83" bestFit="1" customWidth="1"/>
    <col min="1809" max="1809" width="6.42578125" style="83" bestFit="1" customWidth="1"/>
    <col min="1810" max="1810" width="6.140625" style="83" bestFit="1" customWidth="1"/>
    <col min="1811" max="1811" width="6.5703125" style="83" bestFit="1" customWidth="1"/>
    <col min="1812" max="1813" width="6.85546875" style="83" bestFit="1" customWidth="1"/>
    <col min="1814" max="1816" width="6.140625" style="83" bestFit="1" customWidth="1"/>
    <col min="1817" max="1818" width="6.28515625" style="83" bestFit="1" customWidth="1"/>
    <col min="1819" max="1819" width="6.42578125" style="83" bestFit="1" customWidth="1"/>
    <col min="1820" max="1820" width="6.5703125" style="83" bestFit="1" customWidth="1"/>
    <col min="1821" max="1821" width="6.42578125" style="83" bestFit="1" customWidth="1"/>
    <col min="1822" max="1822" width="6.140625" style="83" bestFit="1" customWidth="1"/>
    <col min="1823" max="1823" width="6.5703125" style="83" bestFit="1" customWidth="1"/>
    <col min="1824" max="1825" width="6.85546875" style="83" bestFit="1" customWidth="1"/>
    <col min="1826" max="1827" width="6.140625" style="83" bestFit="1" customWidth="1"/>
    <col min="1828" max="2049" width="9.140625" style="83"/>
    <col min="2050" max="2050" width="37.5703125" style="83" customWidth="1"/>
    <col min="2051" max="2051" width="6.42578125" style="83" bestFit="1" customWidth="1"/>
    <col min="2052" max="2052" width="6.5703125" style="83" bestFit="1" customWidth="1"/>
    <col min="2053" max="2053" width="6.42578125" style="83" bestFit="1" customWidth="1"/>
    <col min="2054" max="2054" width="6.140625" style="83" bestFit="1" customWidth="1"/>
    <col min="2055" max="2055" width="6.5703125" style="83" bestFit="1" customWidth="1"/>
    <col min="2056" max="2057" width="6.85546875" style="83" bestFit="1" customWidth="1"/>
    <col min="2058" max="2060" width="6.140625" style="83" bestFit="1" customWidth="1"/>
    <col min="2061" max="2062" width="6.28515625" style="83" bestFit="1" customWidth="1"/>
    <col min="2063" max="2063" width="6.42578125" style="83" bestFit="1" customWidth="1"/>
    <col min="2064" max="2064" width="6.5703125" style="83" bestFit="1" customWidth="1"/>
    <col min="2065" max="2065" width="6.42578125" style="83" bestFit="1" customWidth="1"/>
    <col min="2066" max="2066" width="6.140625" style="83" bestFit="1" customWidth="1"/>
    <col min="2067" max="2067" width="6.5703125" style="83" bestFit="1" customWidth="1"/>
    <col min="2068" max="2069" width="6.85546875" style="83" bestFit="1" customWidth="1"/>
    <col min="2070" max="2072" width="6.140625" style="83" bestFit="1" customWidth="1"/>
    <col min="2073" max="2074" width="6.28515625" style="83" bestFit="1" customWidth="1"/>
    <col min="2075" max="2075" width="6.42578125" style="83" bestFit="1" customWidth="1"/>
    <col min="2076" max="2076" width="6.5703125" style="83" bestFit="1" customWidth="1"/>
    <col min="2077" max="2077" width="6.42578125" style="83" bestFit="1" customWidth="1"/>
    <col min="2078" max="2078" width="6.140625" style="83" bestFit="1" customWidth="1"/>
    <col min="2079" max="2079" width="6.5703125" style="83" bestFit="1" customWidth="1"/>
    <col min="2080" max="2081" width="6.85546875" style="83" bestFit="1" customWidth="1"/>
    <col min="2082" max="2083" width="6.140625" style="83" bestFit="1" customWidth="1"/>
    <col min="2084" max="2305" width="9.140625" style="83"/>
    <col min="2306" max="2306" width="37.5703125" style="83" customWidth="1"/>
    <col min="2307" max="2307" width="6.42578125" style="83" bestFit="1" customWidth="1"/>
    <col min="2308" max="2308" width="6.5703125" style="83" bestFit="1" customWidth="1"/>
    <col min="2309" max="2309" width="6.42578125" style="83" bestFit="1" customWidth="1"/>
    <col min="2310" max="2310" width="6.140625" style="83" bestFit="1" customWidth="1"/>
    <col min="2311" max="2311" width="6.5703125" style="83" bestFit="1" customWidth="1"/>
    <col min="2312" max="2313" width="6.85546875" style="83" bestFit="1" customWidth="1"/>
    <col min="2314" max="2316" width="6.140625" style="83" bestFit="1" customWidth="1"/>
    <col min="2317" max="2318" width="6.28515625" style="83" bestFit="1" customWidth="1"/>
    <col min="2319" max="2319" width="6.42578125" style="83" bestFit="1" customWidth="1"/>
    <col min="2320" max="2320" width="6.5703125" style="83" bestFit="1" customWidth="1"/>
    <col min="2321" max="2321" width="6.42578125" style="83" bestFit="1" customWidth="1"/>
    <col min="2322" max="2322" width="6.140625" style="83" bestFit="1" customWidth="1"/>
    <col min="2323" max="2323" width="6.5703125" style="83" bestFit="1" customWidth="1"/>
    <col min="2324" max="2325" width="6.85546875" style="83" bestFit="1" customWidth="1"/>
    <col min="2326" max="2328" width="6.140625" style="83" bestFit="1" customWidth="1"/>
    <col min="2329" max="2330" width="6.28515625" style="83" bestFit="1" customWidth="1"/>
    <col min="2331" max="2331" width="6.42578125" style="83" bestFit="1" customWidth="1"/>
    <col min="2332" max="2332" width="6.5703125" style="83" bestFit="1" customWidth="1"/>
    <col min="2333" max="2333" width="6.42578125" style="83" bestFit="1" customWidth="1"/>
    <col min="2334" max="2334" width="6.140625" style="83" bestFit="1" customWidth="1"/>
    <col min="2335" max="2335" width="6.5703125" style="83" bestFit="1" customWidth="1"/>
    <col min="2336" max="2337" width="6.85546875" style="83" bestFit="1" customWidth="1"/>
    <col min="2338" max="2339" width="6.140625" style="83" bestFit="1" customWidth="1"/>
    <col min="2340" max="2561" width="9.140625" style="83"/>
    <col min="2562" max="2562" width="37.5703125" style="83" customWidth="1"/>
    <col min="2563" max="2563" width="6.42578125" style="83" bestFit="1" customWidth="1"/>
    <col min="2564" max="2564" width="6.5703125" style="83" bestFit="1" customWidth="1"/>
    <col min="2565" max="2565" width="6.42578125" style="83" bestFit="1" customWidth="1"/>
    <col min="2566" max="2566" width="6.140625" style="83" bestFit="1" customWidth="1"/>
    <col min="2567" max="2567" width="6.5703125" style="83" bestFit="1" customWidth="1"/>
    <col min="2568" max="2569" width="6.85546875" style="83" bestFit="1" customWidth="1"/>
    <col min="2570" max="2572" width="6.140625" style="83" bestFit="1" customWidth="1"/>
    <col min="2573" max="2574" width="6.28515625" style="83" bestFit="1" customWidth="1"/>
    <col min="2575" max="2575" width="6.42578125" style="83" bestFit="1" customWidth="1"/>
    <col min="2576" max="2576" width="6.5703125" style="83" bestFit="1" customWidth="1"/>
    <col min="2577" max="2577" width="6.42578125" style="83" bestFit="1" customWidth="1"/>
    <col min="2578" max="2578" width="6.140625" style="83" bestFit="1" customWidth="1"/>
    <col min="2579" max="2579" width="6.5703125" style="83" bestFit="1" customWidth="1"/>
    <col min="2580" max="2581" width="6.85546875" style="83" bestFit="1" customWidth="1"/>
    <col min="2582" max="2584" width="6.140625" style="83" bestFit="1" customWidth="1"/>
    <col min="2585" max="2586" width="6.28515625" style="83" bestFit="1" customWidth="1"/>
    <col min="2587" max="2587" width="6.42578125" style="83" bestFit="1" customWidth="1"/>
    <col min="2588" max="2588" width="6.5703125" style="83" bestFit="1" customWidth="1"/>
    <col min="2589" max="2589" width="6.42578125" style="83" bestFit="1" customWidth="1"/>
    <col min="2590" max="2590" width="6.140625" style="83" bestFit="1" customWidth="1"/>
    <col min="2591" max="2591" width="6.5703125" style="83" bestFit="1" customWidth="1"/>
    <col min="2592" max="2593" width="6.85546875" style="83" bestFit="1" customWidth="1"/>
    <col min="2594" max="2595" width="6.140625" style="83" bestFit="1" customWidth="1"/>
    <col min="2596" max="2817" width="9.140625" style="83"/>
    <col min="2818" max="2818" width="37.5703125" style="83" customWidth="1"/>
    <col min="2819" max="2819" width="6.42578125" style="83" bestFit="1" customWidth="1"/>
    <col min="2820" max="2820" width="6.5703125" style="83" bestFit="1" customWidth="1"/>
    <col min="2821" max="2821" width="6.42578125" style="83" bestFit="1" customWidth="1"/>
    <col min="2822" max="2822" width="6.140625" style="83" bestFit="1" customWidth="1"/>
    <col min="2823" max="2823" width="6.5703125" style="83" bestFit="1" customWidth="1"/>
    <col min="2824" max="2825" width="6.85546875" style="83" bestFit="1" customWidth="1"/>
    <col min="2826" max="2828" width="6.140625" style="83" bestFit="1" customWidth="1"/>
    <col min="2829" max="2830" width="6.28515625" style="83" bestFit="1" customWidth="1"/>
    <col min="2831" max="2831" width="6.42578125" style="83" bestFit="1" customWidth="1"/>
    <col min="2832" max="2832" width="6.5703125" style="83" bestFit="1" customWidth="1"/>
    <col min="2833" max="2833" width="6.42578125" style="83" bestFit="1" customWidth="1"/>
    <col min="2834" max="2834" width="6.140625" style="83" bestFit="1" customWidth="1"/>
    <col min="2835" max="2835" width="6.5703125" style="83" bestFit="1" customWidth="1"/>
    <col min="2836" max="2837" width="6.85546875" style="83" bestFit="1" customWidth="1"/>
    <col min="2838" max="2840" width="6.140625" style="83" bestFit="1" customWidth="1"/>
    <col min="2841" max="2842" width="6.28515625" style="83" bestFit="1" customWidth="1"/>
    <col min="2843" max="2843" width="6.42578125" style="83" bestFit="1" customWidth="1"/>
    <col min="2844" max="2844" width="6.5703125" style="83" bestFit="1" customWidth="1"/>
    <col min="2845" max="2845" width="6.42578125" style="83" bestFit="1" customWidth="1"/>
    <col min="2846" max="2846" width="6.140625" style="83" bestFit="1" customWidth="1"/>
    <col min="2847" max="2847" width="6.5703125" style="83" bestFit="1" customWidth="1"/>
    <col min="2848" max="2849" width="6.85546875" style="83" bestFit="1" customWidth="1"/>
    <col min="2850" max="2851" width="6.140625" style="83" bestFit="1" customWidth="1"/>
    <col min="2852" max="3073" width="9.140625" style="83"/>
    <col min="3074" max="3074" width="37.5703125" style="83" customWidth="1"/>
    <col min="3075" max="3075" width="6.42578125" style="83" bestFit="1" customWidth="1"/>
    <col min="3076" max="3076" width="6.5703125" style="83" bestFit="1" customWidth="1"/>
    <col min="3077" max="3077" width="6.42578125" style="83" bestFit="1" customWidth="1"/>
    <col min="3078" max="3078" width="6.140625" style="83" bestFit="1" customWidth="1"/>
    <col min="3079" max="3079" width="6.5703125" style="83" bestFit="1" customWidth="1"/>
    <col min="3080" max="3081" width="6.85546875" style="83" bestFit="1" customWidth="1"/>
    <col min="3082" max="3084" width="6.140625" style="83" bestFit="1" customWidth="1"/>
    <col min="3085" max="3086" width="6.28515625" style="83" bestFit="1" customWidth="1"/>
    <col min="3087" max="3087" width="6.42578125" style="83" bestFit="1" customWidth="1"/>
    <col min="3088" max="3088" width="6.5703125" style="83" bestFit="1" customWidth="1"/>
    <col min="3089" max="3089" width="6.42578125" style="83" bestFit="1" customWidth="1"/>
    <col min="3090" max="3090" width="6.140625" style="83" bestFit="1" customWidth="1"/>
    <col min="3091" max="3091" width="6.5703125" style="83" bestFit="1" customWidth="1"/>
    <col min="3092" max="3093" width="6.85546875" style="83" bestFit="1" customWidth="1"/>
    <col min="3094" max="3096" width="6.140625" style="83" bestFit="1" customWidth="1"/>
    <col min="3097" max="3098" width="6.28515625" style="83" bestFit="1" customWidth="1"/>
    <col min="3099" max="3099" width="6.42578125" style="83" bestFit="1" customWidth="1"/>
    <col min="3100" max="3100" width="6.5703125" style="83" bestFit="1" customWidth="1"/>
    <col min="3101" max="3101" width="6.42578125" style="83" bestFit="1" customWidth="1"/>
    <col min="3102" max="3102" width="6.140625" style="83" bestFit="1" customWidth="1"/>
    <col min="3103" max="3103" width="6.5703125" style="83" bestFit="1" customWidth="1"/>
    <col min="3104" max="3105" width="6.85546875" style="83" bestFit="1" customWidth="1"/>
    <col min="3106" max="3107" width="6.140625" style="83" bestFit="1" customWidth="1"/>
    <col min="3108" max="3329" width="9.140625" style="83"/>
    <col min="3330" max="3330" width="37.5703125" style="83" customWidth="1"/>
    <col min="3331" max="3331" width="6.42578125" style="83" bestFit="1" customWidth="1"/>
    <col min="3332" max="3332" width="6.5703125" style="83" bestFit="1" customWidth="1"/>
    <col min="3333" max="3333" width="6.42578125" style="83" bestFit="1" customWidth="1"/>
    <col min="3334" max="3334" width="6.140625" style="83" bestFit="1" customWidth="1"/>
    <col min="3335" max="3335" width="6.5703125" style="83" bestFit="1" customWidth="1"/>
    <col min="3336" max="3337" width="6.85546875" style="83" bestFit="1" customWidth="1"/>
    <col min="3338" max="3340" width="6.140625" style="83" bestFit="1" customWidth="1"/>
    <col min="3341" max="3342" width="6.28515625" style="83" bestFit="1" customWidth="1"/>
    <col min="3343" max="3343" width="6.42578125" style="83" bestFit="1" customWidth="1"/>
    <col min="3344" max="3344" width="6.5703125" style="83" bestFit="1" customWidth="1"/>
    <col min="3345" max="3345" width="6.42578125" style="83" bestFit="1" customWidth="1"/>
    <col min="3346" max="3346" width="6.140625" style="83" bestFit="1" customWidth="1"/>
    <col min="3347" max="3347" width="6.5703125" style="83" bestFit="1" customWidth="1"/>
    <col min="3348" max="3349" width="6.85546875" style="83" bestFit="1" customWidth="1"/>
    <col min="3350" max="3352" width="6.140625" style="83" bestFit="1" customWidth="1"/>
    <col min="3353" max="3354" width="6.28515625" style="83" bestFit="1" customWidth="1"/>
    <col min="3355" max="3355" width="6.42578125" style="83" bestFit="1" customWidth="1"/>
    <col min="3356" max="3356" width="6.5703125" style="83" bestFit="1" customWidth="1"/>
    <col min="3357" max="3357" width="6.42578125" style="83" bestFit="1" customWidth="1"/>
    <col min="3358" max="3358" width="6.140625" style="83" bestFit="1" customWidth="1"/>
    <col min="3359" max="3359" width="6.5703125" style="83" bestFit="1" customWidth="1"/>
    <col min="3360" max="3361" width="6.85546875" style="83" bestFit="1" customWidth="1"/>
    <col min="3362" max="3363" width="6.140625" style="83" bestFit="1" customWidth="1"/>
    <col min="3364" max="3585" width="9.140625" style="83"/>
    <col min="3586" max="3586" width="37.5703125" style="83" customWidth="1"/>
    <col min="3587" max="3587" width="6.42578125" style="83" bestFit="1" customWidth="1"/>
    <col min="3588" max="3588" width="6.5703125" style="83" bestFit="1" customWidth="1"/>
    <col min="3589" max="3589" width="6.42578125" style="83" bestFit="1" customWidth="1"/>
    <col min="3590" max="3590" width="6.140625" style="83" bestFit="1" customWidth="1"/>
    <col min="3591" max="3591" width="6.5703125" style="83" bestFit="1" customWidth="1"/>
    <col min="3592" max="3593" width="6.85546875" style="83" bestFit="1" customWidth="1"/>
    <col min="3594" max="3596" width="6.140625" style="83" bestFit="1" customWidth="1"/>
    <col min="3597" max="3598" width="6.28515625" style="83" bestFit="1" customWidth="1"/>
    <col min="3599" max="3599" width="6.42578125" style="83" bestFit="1" customWidth="1"/>
    <col min="3600" max="3600" width="6.5703125" style="83" bestFit="1" customWidth="1"/>
    <col min="3601" max="3601" width="6.42578125" style="83" bestFit="1" customWidth="1"/>
    <col min="3602" max="3602" width="6.140625" style="83" bestFit="1" customWidth="1"/>
    <col min="3603" max="3603" width="6.5703125" style="83" bestFit="1" customWidth="1"/>
    <col min="3604" max="3605" width="6.85546875" style="83" bestFit="1" customWidth="1"/>
    <col min="3606" max="3608" width="6.140625" style="83" bestFit="1" customWidth="1"/>
    <col min="3609" max="3610" width="6.28515625" style="83" bestFit="1" customWidth="1"/>
    <col min="3611" max="3611" width="6.42578125" style="83" bestFit="1" customWidth="1"/>
    <col min="3612" max="3612" width="6.5703125" style="83" bestFit="1" customWidth="1"/>
    <col min="3613" max="3613" width="6.42578125" style="83" bestFit="1" customWidth="1"/>
    <col min="3614" max="3614" width="6.140625" style="83" bestFit="1" customWidth="1"/>
    <col min="3615" max="3615" width="6.5703125" style="83" bestFit="1" customWidth="1"/>
    <col min="3616" max="3617" width="6.85546875" style="83" bestFit="1" customWidth="1"/>
    <col min="3618" max="3619" width="6.140625" style="83" bestFit="1" customWidth="1"/>
    <col min="3620" max="3841" width="9.140625" style="83"/>
    <col min="3842" max="3842" width="37.5703125" style="83" customWidth="1"/>
    <col min="3843" max="3843" width="6.42578125" style="83" bestFit="1" customWidth="1"/>
    <col min="3844" max="3844" width="6.5703125" style="83" bestFit="1" customWidth="1"/>
    <col min="3845" max="3845" width="6.42578125" style="83" bestFit="1" customWidth="1"/>
    <col min="3846" max="3846" width="6.140625" style="83" bestFit="1" customWidth="1"/>
    <col min="3847" max="3847" width="6.5703125" style="83" bestFit="1" customWidth="1"/>
    <col min="3848" max="3849" width="6.85546875" style="83" bestFit="1" customWidth="1"/>
    <col min="3850" max="3852" width="6.140625" style="83" bestFit="1" customWidth="1"/>
    <col min="3853" max="3854" width="6.28515625" style="83" bestFit="1" customWidth="1"/>
    <col min="3855" max="3855" width="6.42578125" style="83" bestFit="1" customWidth="1"/>
    <col min="3856" max="3856" width="6.5703125" style="83" bestFit="1" customWidth="1"/>
    <col min="3857" max="3857" width="6.42578125" style="83" bestFit="1" customWidth="1"/>
    <col min="3858" max="3858" width="6.140625" style="83" bestFit="1" customWidth="1"/>
    <col min="3859" max="3859" width="6.5703125" style="83" bestFit="1" customWidth="1"/>
    <col min="3860" max="3861" width="6.85546875" style="83" bestFit="1" customWidth="1"/>
    <col min="3862" max="3864" width="6.140625" style="83" bestFit="1" customWidth="1"/>
    <col min="3865" max="3866" width="6.28515625" style="83" bestFit="1" customWidth="1"/>
    <col min="3867" max="3867" width="6.42578125" style="83" bestFit="1" customWidth="1"/>
    <col min="3868" max="3868" width="6.5703125" style="83" bestFit="1" customWidth="1"/>
    <col min="3869" max="3869" width="6.42578125" style="83" bestFit="1" customWidth="1"/>
    <col min="3870" max="3870" width="6.140625" style="83" bestFit="1" customWidth="1"/>
    <col min="3871" max="3871" width="6.5703125" style="83" bestFit="1" customWidth="1"/>
    <col min="3872" max="3873" width="6.85546875" style="83" bestFit="1" customWidth="1"/>
    <col min="3874" max="3875" width="6.140625" style="83" bestFit="1" customWidth="1"/>
    <col min="3876" max="4097" width="9.140625" style="83"/>
    <col min="4098" max="4098" width="37.5703125" style="83" customWidth="1"/>
    <col min="4099" max="4099" width="6.42578125" style="83" bestFit="1" customWidth="1"/>
    <col min="4100" max="4100" width="6.5703125" style="83" bestFit="1" customWidth="1"/>
    <col min="4101" max="4101" width="6.42578125" style="83" bestFit="1" customWidth="1"/>
    <col min="4102" max="4102" width="6.140625" style="83" bestFit="1" customWidth="1"/>
    <col min="4103" max="4103" width="6.5703125" style="83" bestFit="1" customWidth="1"/>
    <col min="4104" max="4105" width="6.85546875" style="83" bestFit="1" customWidth="1"/>
    <col min="4106" max="4108" width="6.140625" style="83" bestFit="1" customWidth="1"/>
    <col min="4109" max="4110" width="6.28515625" style="83" bestFit="1" customWidth="1"/>
    <col min="4111" max="4111" width="6.42578125" style="83" bestFit="1" customWidth="1"/>
    <col min="4112" max="4112" width="6.5703125" style="83" bestFit="1" customWidth="1"/>
    <col min="4113" max="4113" width="6.42578125" style="83" bestFit="1" customWidth="1"/>
    <col min="4114" max="4114" width="6.140625" style="83" bestFit="1" customWidth="1"/>
    <col min="4115" max="4115" width="6.5703125" style="83" bestFit="1" customWidth="1"/>
    <col min="4116" max="4117" width="6.85546875" style="83" bestFit="1" customWidth="1"/>
    <col min="4118" max="4120" width="6.140625" style="83" bestFit="1" customWidth="1"/>
    <col min="4121" max="4122" width="6.28515625" style="83" bestFit="1" customWidth="1"/>
    <col min="4123" max="4123" width="6.42578125" style="83" bestFit="1" customWidth="1"/>
    <col min="4124" max="4124" width="6.5703125" style="83" bestFit="1" customWidth="1"/>
    <col min="4125" max="4125" width="6.42578125" style="83" bestFit="1" customWidth="1"/>
    <col min="4126" max="4126" width="6.140625" style="83" bestFit="1" customWidth="1"/>
    <col min="4127" max="4127" width="6.5703125" style="83" bestFit="1" customWidth="1"/>
    <col min="4128" max="4129" width="6.85546875" style="83" bestFit="1" customWidth="1"/>
    <col min="4130" max="4131" width="6.140625" style="83" bestFit="1" customWidth="1"/>
    <col min="4132" max="4353" width="9.140625" style="83"/>
    <col min="4354" max="4354" width="37.5703125" style="83" customWidth="1"/>
    <col min="4355" max="4355" width="6.42578125" style="83" bestFit="1" customWidth="1"/>
    <col min="4356" max="4356" width="6.5703125" style="83" bestFit="1" customWidth="1"/>
    <col min="4357" max="4357" width="6.42578125" style="83" bestFit="1" customWidth="1"/>
    <col min="4358" max="4358" width="6.140625" style="83" bestFit="1" customWidth="1"/>
    <col min="4359" max="4359" width="6.5703125" style="83" bestFit="1" customWidth="1"/>
    <col min="4360" max="4361" width="6.85546875" style="83" bestFit="1" customWidth="1"/>
    <col min="4362" max="4364" width="6.140625" style="83" bestFit="1" customWidth="1"/>
    <col min="4365" max="4366" width="6.28515625" style="83" bestFit="1" customWidth="1"/>
    <col min="4367" max="4367" width="6.42578125" style="83" bestFit="1" customWidth="1"/>
    <col min="4368" max="4368" width="6.5703125" style="83" bestFit="1" customWidth="1"/>
    <col min="4369" max="4369" width="6.42578125" style="83" bestFit="1" customWidth="1"/>
    <col min="4370" max="4370" width="6.140625" style="83" bestFit="1" customWidth="1"/>
    <col min="4371" max="4371" width="6.5703125" style="83" bestFit="1" customWidth="1"/>
    <col min="4372" max="4373" width="6.85546875" style="83" bestFit="1" customWidth="1"/>
    <col min="4374" max="4376" width="6.140625" style="83" bestFit="1" customWidth="1"/>
    <col min="4377" max="4378" width="6.28515625" style="83" bestFit="1" customWidth="1"/>
    <col min="4379" max="4379" width="6.42578125" style="83" bestFit="1" customWidth="1"/>
    <col min="4380" max="4380" width="6.5703125" style="83" bestFit="1" customWidth="1"/>
    <col min="4381" max="4381" width="6.42578125" style="83" bestFit="1" customWidth="1"/>
    <col min="4382" max="4382" width="6.140625" style="83" bestFit="1" customWidth="1"/>
    <col min="4383" max="4383" width="6.5703125" style="83" bestFit="1" customWidth="1"/>
    <col min="4384" max="4385" width="6.85546875" style="83" bestFit="1" customWidth="1"/>
    <col min="4386" max="4387" width="6.140625" style="83" bestFit="1" customWidth="1"/>
    <col min="4388" max="4609" width="9.140625" style="83"/>
    <col min="4610" max="4610" width="37.5703125" style="83" customWidth="1"/>
    <col min="4611" max="4611" width="6.42578125" style="83" bestFit="1" customWidth="1"/>
    <col min="4612" max="4612" width="6.5703125" style="83" bestFit="1" customWidth="1"/>
    <col min="4613" max="4613" width="6.42578125" style="83" bestFit="1" customWidth="1"/>
    <col min="4614" max="4614" width="6.140625" style="83" bestFit="1" customWidth="1"/>
    <col min="4615" max="4615" width="6.5703125" style="83" bestFit="1" customWidth="1"/>
    <col min="4616" max="4617" width="6.85546875" style="83" bestFit="1" customWidth="1"/>
    <col min="4618" max="4620" width="6.140625" style="83" bestFit="1" customWidth="1"/>
    <col min="4621" max="4622" width="6.28515625" style="83" bestFit="1" customWidth="1"/>
    <col min="4623" max="4623" width="6.42578125" style="83" bestFit="1" customWidth="1"/>
    <col min="4624" max="4624" width="6.5703125" style="83" bestFit="1" customWidth="1"/>
    <col min="4625" max="4625" width="6.42578125" style="83" bestFit="1" customWidth="1"/>
    <col min="4626" max="4626" width="6.140625" style="83" bestFit="1" customWidth="1"/>
    <col min="4627" max="4627" width="6.5703125" style="83" bestFit="1" customWidth="1"/>
    <col min="4628" max="4629" width="6.85546875" style="83" bestFit="1" customWidth="1"/>
    <col min="4630" max="4632" width="6.140625" style="83" bestFit="1" customWidth="1"/>
    <col min="4633" max="4634" width="6.28515625" style="83" bestFit="1" customWidth="1"/>
    <col min="4635" max="4635" width="6.42578125" style="83" bestFit="1" customWidth="1"/>
    <col min="4636" max="4636" width="6.5703125" style="83" bestFit="1" customWidth="1"/>
    <col min="4637" max="4637" width="6.42578125" style="83" bestFit="1" customWidth="1"/>
    <col min="4638" max="4638" width="6.140625" style="83" bestFit="1" customWidth="1"/>
    <col min="4639" max="4639" width="6.5703125" style="83" bestFit="1" customWidth="1"/>
    <col min="4640" max="4641" width="6.85546875" style="83" bestFit="1" customWidth="1"/>
    <col min="4642" max="4643" width="6.140625" style="83" bestFit="1" customWidth="1"/>
    <col min="4644" max="4865" width="9.140625" style="83"/>
    <col min="4866" max="4866" width="37.5703125" style="83" customWidth="1"/>
    <col min="4867" max="4867" width="6.42578125" style="83" bestFit="1" customWidth="1"/>
    <col min="4868" max="4868" width="6.5703125" style="83" bestFit="1" customWidth="1"/>
    <col min="4869" max="4869" width="6.42578125" style="83" bestFit="1" customWidth="1"/>
    <col min="4870" max="4870" width="6.140625" style="83" bestFit="1" customWidth="1"/>
    <col min="4871" max="4871" width="6.5703125" style="83" bestFit="1" customWidth="1"/>
    <col min="4872" max="4873" width="6.85546875" style="83" bestFit="1" customWidth="1"/>
    <col min="4874" max="4876" width="6.140625" style="83" bestFit="1" customWidth="1"/>
    <col min="4877" max="4878" width="6.28515625" style="83" bestFit="1" customWidth="1"/>
    <col min="4879" max="4879" width="6.42578125" style="83" bestFit="1" customWidth="1"/>
    <col min="4880" max="4880" width="6.5703125" style="83" bestFit="1" customWidth="1"/>
    <col min="4881" max="4881" width="6.42578125" style="83" bestFit="1" customWidth="1"/>
    <col min="4882" max="4882" width="6.140625" style="83" bestFit="1" customWidth="1"/>
    <col min="4883" max="4883" width="6.5703125" style="83" bestFit="1" customWidth="1"/>
    <col min="4884" max="4885" width="6.85546875" style="83" bestFit="1" customWidth="1"/>
    <col min="4886" max="4888" width="6.140625" style="83" bestFit="1" customWidth="1"/>
    <col min="4889" max="4890" width="6.28515625" style="83" bestFit="1" customWidth="1"/>
    <col min="4891" max="4891" width="6.42578125" style="83" bestFit="1" customWidth="1"/>
    <col min="4892" max="4892" width="6.5703125" style="83" bestFit="1" customWidth="1"/>
    <col min="4893" max="4893" width="6.42578125" style="83" bestFit="1" customWidth="1"/>
    <col min="4894" max="4894" width="6.140625" style="83" bestFit="1" customWidth="1"/>
    <col min="4895" max="4895" width="6.5703125" style="83" bestFit="1" customWidth="1"/>
    <col min="4896" max="4897" width="6.85546875" style="83" bestFit="1" customWidth="1"/>
    <col min="4898" max="4899" width="6.140625" style="83" bestFit="1" customWidth="1"/>
    <col min="4900" max="5121" width="9.140625" style="83"/>
    <col min="5122" max="5122" width="37.5703125" style="83" customWidth="1"/>
    <col min="5123" max="5123" width="6.42578125" style="83" bestFit="1" customWidth="1"/>
    <col min="5124" max="5124" width="6.5703125" style="83" bestFit="1" customWidth="1"/>
    <col min="5125" max="5125" width="6.42578125" style="83" bestFit="1" customWidth="1"/>
    <col min="5126" max="5126" width="6.140625" style="83" bestFit="1" customWidth="1"/>
    <col min="5127" max="5127" width="6.5703125" style="83" bestFit="1" customWidth="1"/>
    <col min="5128" max="5129" width="6.85546875" style="83" bestFit="1" customWidth="1"/>
    <col min="5130" max="5132" width="6.140625" style="83" bestFit="1" customWidth="1"/>
    <col min="5133" max="5134" width="6.28515625" style="83" bestFit="1" customWidth="1"/>
    <col min="5135" max="5135" width="6.42578125" style="83" bestFit="1" customWidth="1"/>
    <col min="5136" max="5136" width="6.5703125" style="83" bestFit="1" customWidth="1"/>
    <col min="5137" max="5137" width="6.42578125" style="83" bestFit="1" customWidth="1"/>
    <col min="5138" max="5138" width="6.140625" style="83" bestFit="1" customWidth="1"/>
    <col min="5139" max="5139" width="6.5703125" style="83" bestFit="1" customWidth="1"/>
    <col min="5140" max="5141" width="6.85546875" style="83" bestFit="1" customWidth="1"/>
    <col min="5142" max="5144" width="6.140625" style="83" bestFit="1" customWidth="1"/>
    <col min="5145" max="5146" width="6.28515625" style="83" bestFit="1" customWidth="1"/>
    <col min="5147" max="5147" width="6.42578125" style="83" bestFit="1" customWidth="1"/>
    <col min="5148" max="5148" width="6.5703125" style="83" bestFit="1" customWidth="1"/>
    <col min="5149" max="5149" width="6.42578125" style="83" bestFit="1" customWidth="1"/>
    <col min="5150" max="5150" width="6.140625" style="83" bestFit="1" customWidth="1"/>
    <col min="5151" max="5151" width="6.5703125" style="83" bestFit="1" customWidth="1"/>
    <col min="5152" max="5153" width="6.85546875" style="83" bestFit="1" customWidth="1"/>
    <col min="5154" max="5155" width="6.140625" style="83" bestFit="1" customWidth="1"/>
    <col min="5156" max="5377" width="9.140625" style="83"/>
    <col min="5378" max="5378" width="37.5703125" style="83" customWidth="1"/>
    <col min="5379" max="5379" width="6.42578125" style="83" bestFit="1" customWidth="1"/>
    <col min="5380" max="5380" width="6.5703125" style="83" bestFit="1" customWidth="1"/>
    <col min="5381" max="5381" width="6.42578125" style="83" bestFit="1" customWidth="1"/>
    <col min="5382" max="5382" width="6.140625" style="83" bestFit="1" customWidth="1"/>
    <col min="5383" max="5383" width="6.5703125" style="83" bestFit="1" customWidth="1"/>
    <col min="5384" max="5385" width="6.85546875" style="83" bestFit="1" customWidth="1"/>
    <col min="5386" max="5388" width="6.140625" style="83" bestFit="1" customWidth="1"/>
    <col min="5389" max="5390" width="6.28515625" style="83" bestFit="1" customWidth="1"/>
    <col min="5391" max="5391" width="6.42578125" style="83" bestFit="1" customWidth="1"/>
    <col min="5392" max="5392" width="6.5703125" style="83" bestFit="1" customWidth="1"/>
    <col min="5393" max="5393" width="6.42578125" style="83" bestFit="1" customWidth="1"/>
    <col min="5394" max="5394" width="6.140625" style="83" bestFit="1" customWidth="1"/>
    <col min="5395" max="5395" width="6.5703125" style="83" bestFit="1" customWidth="1"/>
    <col min="5396" max="5397" width="6.85546875" style="83" bestFit="1" customWidth="1"/>
    <col min="5398" max="5400" width="6.140625" style="83" bestFit="1" customWidth="1"/>
    <col min="5401" max="5402" width="6.28515625" style="83" bestFit="1" customWidth="1"/>
    <col min="5403" max="5403" width="6.42578125" style="83" bestFit="1" customWidth="1"/>
    <col min="5404" max="5404" width="6.5703125" style="83" bestFit="1" customWidth="1"/>
    <col min="5405" max="5405" width="6.42578125" style="83" bestFit="1" customWidth="1"/>
    <col min="5406" max="5406" width="6.140625" style="83" bestFit="1" customWidth="1"/>
    <col min="5407" max="5407" width="6.5703125" style="83" bestFit="1" customWidth="1"/>
    <col min="5408" max="5409" width="6.85546875" style="83" bestFit="1" customWidth="1"/>
    <col min="5410" max="5411" width="6.140625" style="83" bestFit="1" customWidth="1"/>
    <col min="5412" max="5633" width="9.140625" style="83"/>
    <col min="5634" max="5634" width="37.5703125" style="83" customWidth="1"/>
    <col min="5635" max="5635" width="6.42578125" style="83" bestFit="1" customWidth="1"/>
    <col min="5636" max="5636" width="6.5703125" style="83" bestFit="1" customWidth="1"/>
    <col min="5637" max="5637" width="6.42578125" style="83" bestFit="1" customWidth="1"/>
    <col min="5638" max="5638" width="6.140625" style="83" bestFit="1" customWidth="1"/>
    <col min="5639" max="5639" width="6.5703125" style="83" bestFit="1" customWidth="1"/>
    <col min="5640" max="5641" width="6.85546875" style="83" bestFit="1" customWidth="1"/>
    <col min="5642" max="5644" width="6.140625" style="83" bestFit="1" customWidth="1"/>
    <col min="5645" max="5646" width="6.28515625" style="83" bestFit="1" customWidth="1"/>
    <col min="5647" max="5647" width="6.42578125" style="83" bestFit="1" customWidth="1"/>
    <col min="5648" max="5648" width="6.5703125" style="83" bestFit="1" customWidth="1"/>
    <col min="5649" max="5649" width="6.42578125" style="83" bestFit="1" customWidth="1"/>
    <col min="5650" max="5650" width="6.140625" style="83" bestFit="1" customWidth="1"/>
    <col min="5651" max="5651" width="6.5703125" style="83" bestFit="1" customWidth="1"/>
    <col min="5652" max="5653" width="6.85546875" style="83" bestFit="1" customWidth="1"/>
    <col min="5654" max="5656" width="6.140625" style="83" bestFit="1" customWidth="1"/>
    <col min="5657" max="5658" width="6.28515625" style="83" bestFit="1" customWidth="1"/>
    <col min="5659" max="5659" width="6.42578125" style="83" bestFit="1" customWidth="1"/>
    <col min="5660" max="5660" width="6.5703125" style="83" bestFit="1" customWidth="1"/>
    <col min="5661" max="5661" width="6.42578125" style="83" bestFit="1" customWidth="1"/>
    <col min="5662" max="5662" width="6.140625" style="83" bestFit="1" customWidth="1"/>
    <col min="5663" max="5663" width="6.5703125" style="83" bestFit="1" customWidth="1"/>
    <col min="5664" max="5665" width="6.85546875" style="83" bestFit="1" customWidth="1"/>
    <col min="5666" max="5667" width="6.140625" style="83" bestFit="1" customWidth="1"/>
    <col min="5668" max="5889" width="9.140625" style="83"/>
    <col min="5890" max="5890" width="37.5703125" style="83" customWidth="1"/>
    <col min="5891" max="5891" width="6.42578125" style="83" bestFit="1" customWidth="1"/>
    <col min="5892" max="5892" width="6.5703125" style="83" bestFit="1" customWidth="1"/>
    <col min="5893" max="5893" width="6.42578125" style="83" bestFit="1" customWidth="1"/>
    <col min="5894" max="5894" width="6.140625" style="83" bestFit="1" customWidth="1"/>
    <col min="5895" max="5895" width="6.5703125" style="83" bestFit="1" customWidth="1"/>
    <col min="5896" max="5897" width="6.85546875" style="83" bestFit="1" customWidth="1"/>
    <col min="5898" max="5900" width="6.140625" style="83" bestFit="1" customWidth="1"/>
    <col min="5901" max="5902" width="6.28515625" style="83" bestFit="1" customWidth="1"/>
    <col min="5903" max="5903" width="6.42578125" style="83" bestFit="1" customWidth="1"/>
    <col min="5904" max="5904" width="6.5703125" style="83" bestFit="1" customWidth="1"/>
    <col min="5905" max="5905" width="6.42578125" style="83" bestFit="1" customWidth="1"/>
    <col min="5906" max="5906" width="6.140625" style="83" bestFit="1" customWidth="1"/>
    <col min="5907" max="5907" width="6.5703125" style="83" bestFit="1" customWidth="1"/>
    <col min="5908" max="5909" width="6.85546875" style="83" bestFit="1" customWidth="1"/>
    <col min="5910" max="5912" width="6.140625" style="83" bestFit="1" customWidth="1"/>
    <col min="5913" max="5914" width="6.28515625" style="83" bestFit="1" customWidth="1"/>
    <col min="5915" max="5915" width="6.42578125" style="83" bestFit="1" customWidth="1"/>
    <col min="5916" max="5916" width="6.5703125" style="83" bestFit="1" customWidth="1"/>
    <col min="5917" max="5917" width="6.42578125" style="83" bestFit="1" customWidth="1"/>
    <col min="5918" max="5918" width="6.140625" style="83" bestFit="1" customWidth="1"/>
    <col min="5919" max="5919" width="6.5703125" style="83" bestFit="1" customWidth="1"/>
    <col min="5920" max="5921" width="6.85546875" style="83" bestFit="1" customWidth="1"/>
    <col min="5922" max="5923" width="6.140625" style="83" bestFit="1" customWidth="1"/>
    <col min="5924" max="6145" width="9.140625" style="83"/>
    <col min="6146" max="6146" width="37.5703125" style="83" customWidth="1"/>
    <col min="6147" max="6147" width="6.42578125" style="83" bestFit="1" customWidth="1"/>
    <col min="6148" max="6148" width="6.5703125" style="83" bestFit="1" customWidth="1"/>
    <col min="6149" max="6149" width="6.42578125" style="83" bestFit="1" customWidth="1"/>
    <col min="6150" max="6150" width="6.140625" style="83" bestFit="1" customWidth="1"/>
    <col min="6151" max="6151" width="6.5703125" style="83" bestFit="1" customWidth="1"/>
    <col min="6152" max="6153" width="6.85546875" style="83" bestFit="1" customWidth="1"/>
    <col min="6154" max="6156" width="6.140625" style="83" bestFit="1" customWidth="1"/>
    <col min="6157" max="6158" width="6.28515625" style="83" bestFit="1" customWidth="1"/>
    <col min="6159" max="6159" width="6.42578125" style="83" bestFit="1" customWidth="1"/>
    <col min="6160" max="6160" width="6.5703125" style="83" bestFit="1" customWidth="1"/>
    <col min="6161" max="6161" width="6.42578125" style="83" bestFit="1" customWidth="1"/>
    <col min="6162" max="6162" width="6.140625" style="83" bestFit="1" customWidth="1"/>
    <col min="6163" max="6163" width="6.5703125" style="83" bestFit="1" customWidth="1"/>
    <col min="6164" max="6165" width="6.85546875" style="83" bestFit="1" customWidth="1"/>
    <col min="6166" max="6168" width="6.140625" style="83" bestFit="1" customWidth="1"/>
    <col min="6169" max="6170" width="6.28515625" style="83" bestFit="1" customWidth="1"/>
    <col min="6171" max="6171" width="6.42578125" style="83" bestFit="1" customWidth="1"/>
    <col min="6172" max="6172" width="6.5703125" style="83" bestFit="1" customWidth="1"/>
    <col min="6173" max="6173" width="6.42578125" style="83" bestFit="1" customWidth="1"/>
    <col min="6174" max="6174" width="6.140625" style="83" bestFit="1" customWidth="1"/>
    <col min="6175" max="6175" width="6.5703125" style="83" bestFit="1" customWidth="1"/>
    <col min="6176" max="6177" width="6.85546875" style="83" bestFit="1" customWidth="1"/>
    <col min="6178" max="6179" width="6.140625" style="83" bestFit="1" customWidth="1"/>
    <col min="6180" max="6401" width="9.140625" style="83"/>
    <col min="6402" max="6402" width="37.5703125" style="83" customWidth="1"/>
    <col min="6403" max="6403" width="6.42578125" style="83" bestFit="1" customWidth="1"/>
    <col min="6404" max="6404" width="6.5703125" style="83" bestFit="1" customWidth="1"/>
    <col min="6405" max="6405" width="6.42578125" style="83" bestFit="1" customWidth="1"/>
    <col min="6406" max="6406" width="6.140625" style="83" bestFit="1" customWidth="1"/>
    <col min="6407" max="6407" width="6.5703125" style="83" bestFit="1" customWidth="1"/>
    <col min="6408" max="6409" width="6.85546875" style="83" bestFit="1" customWidth="1"/>
    <col min="6410" max="6412" width="6.140625" style="83" bestFit="1" customWidth="1"/>
    <col min="6413" max="6414" width="6.28515625" style="83" bestFit="1" customWidth="1"/>
    <col min="6415" max="6415" width="6.42578125" style="83" bestFit="1" customWidth="1"/>
    <col min="6416" max="6416" width="6.5703125" style="83" bestFit="1" customWidth="1"/>
    <col min="6417" max="6417" width="6.42578125" style="83" bestFit="1" customWidth="1"/>
    <col min="6418" max="6418" width="6.140625" style="83" bestFit="1" customWidth="1"/>
    <col min="6419" max="6419" width="6.5703125" style="83" bestFit="1" customWidth="1"/>
    <col min="6420" max="6421" width="6.85546875" style="83" bestFit="1" customWidth="1"/>
    <col min="6422" max="6424" width="6.140625" style="83" bestFit="1" customWidth="1"/>
    <col min="6425" max="6426" width="6.28515625" style="83" bestFit="1" customWidth="1"/>
    <col min="6427" max="6427" width="6.42578125" style="83" bestFit="1" customWidth="1"/>
    <col min="6428" max="6428" width="6.5703125" style="83" bestFit="1" customWidth="1"/>
    <col min="6429" max="6429" width="6.42578125" style="83" bestFit="1" customWidth="1"/>
    <col min="6430" max="6430" width="6.140625" style="83" bestFit="1" customWidth="1"/>
    <col min="6431" max="6431" width="6.5703125" style="83" bestFit="1" customWidth="1"/>
    <col min="6432" max="6433" width="6.85546875" style="83" bestFit="1" customWidth="1"/>
    <col min="6434" max="6435" width="6.140625" style="83" bestFit="1" customWidth="1"/>
    <col min="6436" max="6657" width="9.140625" style="83"/>
    <col min="6658" max="6658" width="37.5703125" style="83" customWidth="1"/>
    <col min="6659" max="6659" width="6.42578125" style="83" bestFit="1" customWidth="1"/>
    <col min="6660" max="6660" width="6.5703125" style="83" bestFit="1" customWidth="1"/>
    <col min="6661" max="6661" width="6.42578125" style="83" bestFit="1" customWidth="1"/>
    <col min="6662" max="6662" width="6.140625" style="83" bestFit="1" customWidth="1"/>
    <col min="6663" max="6663" width="6.5703125" style="83" bestFit="1" customWidth="1"/>
    <col min="6664" max="6665" width="6.85546875" style="83" bestFit="1" customWidth="1"/>
    <col min="6666" max="6668" width="6.140625" style="83" bestFit="1" customWidth="1"/>
    <col min="6669" max="6670" width="6.28515625" style="83" bestFit="1" customWidth="1"/>
    <col min="6671" max="6671" width="6.42578125" style="83" bestFit="1" customWidth="1"/>
    <col min="6672" max="6672" width="6.5703125" style="83" bestFit="1" customWidth="1"/>
    <col min="6673" max="6673" width="6.42578125" style="83" bestFit="1" customWidth="1"/>
    <col min="6674" max="6674" width="6.140625" style="83" bestFit="1" customWidth="1"/>
    <col min="6675" max="6675" width="6.5703125" style="83" bestFit="1" customWidth="1"/>
    <col min="6676" max="6677" width="6.85546875" style="83" bestFit="1" customWidth="1"/>
    <col min="6678" max="6680" width="6.140625" style="83" bestFit="1" customWidth="1"/>
    <col min="6681" max="6682" width="6.28515625" style="83" bestFit="1" customWidth="1"/>
    <col min="6683" max="6683" width="6.42578125" style="83" bestFit="1" customWidth="1"/>
    <col min="6684" max="6684" width="6.5703125" style="83" bestFit="1" customWidth="1"/>
    <col min="6685" max="6685" width="6.42578125" style="83" bestFit="1" customWidth="1"/>
    <col min="6686" max="6686" width="6.140625" style="83" bestFit="1" customWidth="1"/>
    <col min="6687" max="6687" width="6.5703125" style="83" bestFit="1" customWidth="1"/>
    <col min="6688" max="6689" width="6.85546875" style="83" bestFit="1" customWidth="1"/>
    <col min="6690" max="6691" width="6.140625" style="83" bestFit="1" customWidth="1"/>
    <col min="6692" max="6913" width="9.140625" style="83"/>
    <col min="6914" max="6914" width="37.5703125" style="83" customWidth="1"/>
    <col min="6915" max="6915" width="6.42578125" style="83" bestFit="1" customWidth="1"/>
    <col min="6916" max="6916" width="6.5703125" style="83" bestFit="1" customWidth="1"/>
    <col min="6917" max="6917" width="6.42578125" style="83" bestFit="1" customWidth="1"/>
    <col min="6918" max="6918" width="6.140625" style="83" bestFit="1" customWidth="1"/>
    <col min="6919" max="6919" width="6.5703125" style="83" bestFit="1" customWidth="1"/>
    <col min="6920" max="6921" width="6.85546875" style="83" bestFit="1" customWidth="1"/>
    <col min="6922" max="6924" width="6.140625" style="83" bestFit="1" customWidth="1"/>
    <col min="6925" max="6926" width="6.28515625" style="83" bestFit="1" customWidth="1"/>
    <col min="6927" max="6927" width="6.42578125" style="83" bestFit="1" customWidth="1"/>
    <col min="6928" max="6928" width="6.5703125" style="83" bestFit="1" customWidth="1"/>
    <col min="6929" max="6929" width="6.42578125" style="83" bestFit="1" customWidth="1"/>
    <col min="6930" max="6930" width="6.140625" style="83" bestFit="1" customWidth="1"/>
    <col min="6931" max="6931" width="6.5703125" style="83" bestFit="1" customWidth="1"/>
    <col min="6932" max="6933" width="6.85546875" style="83" bestFit="1" customWidth="1"/>
    <col min="6934" max="6936" width="6.140625" style="83" bestFit="1" customWidth="1"/>
    <col min="6937" max="6938" width="6.28515625" style="83" bestFit="1" customWidth="1"/>
    <col min="6939" max="6939" width="6.42578125" style="83" bestFit="1" customWidth="1"/>
    <col min="6940" max="6940" width="6.5703125" style="83" bestFit="1" customWidth="1"/>
    <col min="6941" max="6941" width="6.42578125" style="83" bestFit="1" customWidth="1"/>
    <col min="6942" max="6942" width="6.140625" style="83" bestFit="1" customWidth="1"/>
    <col min="6943" max="6943" width="6.5703125" style="83" bestFit="1" customWidth="1"/>
    <col min="6944" max="6945" width="6.85546875" style="83" bestFit="1" customWidth="1"/>
    <col min="6946" max="6947" width="6.140625" style="83" bestFit="1" customWidth="1"/>
    <col min="6948" max="7169" width="9.140625" style="83"/>
    <col min="7170" max="7170" width="37.5703125" style="83" customWidth="1"/>
    <col min="7171" max="7171" width="6.42578125" style="83" bestFit="1" customWidth="1"/>
    <col min="7172" max="7172" width="6.5703125" style="83" bestFit="1" customWidth="1"/>
    <col min="7173" max="7173" width="6.42578125" style="83" bestFit="1" customWidth="1"/>
    <col min="7174" max="7174" width="6.140625" style="83" bestFit="1" customWidth="1"/>
    <col min="7175" max="7175" width="6.5703125" style="83" bestFit="1" customWidth="1"/>
    <col min="7176" max="7177" width="6.85546875" style="83" bestFit="1" customWidth="1"/>
    <col min="7178" max="7180" width="6.140625" style="83" bestFit="1" customWidth="1"/>
    <col min="7181" max="7182" width="6.28515625" style="83" bestFit="1" customWidth="1"/>
    <col min="7183" max="7183" width="6.42578125" style="83" bestFit="1" customWidth="1"/>
    <col min="7184" max="7184" width="6.5703125" style="83" bestFit="1" customWidth="1"/>
    <col min="7185" max="7185" width="6.42578125" style="83" bestFit="1" customWidth="1"/>
    <col min="7186" max="7186" width="6.140625" style="83" bestFit="1" customWidth="1"/>
    <col min="7187" max="7187" width="6.5703125" style="83" bestFit="1" customWidth="1"/>
    <col min="7188" max="7189" width="6.85546875" style="83" bestFit="1" customWidth="1"/>
    <col min="7190" max="7192" width="6.140625" style="83" bestFit="1" customWidth="1"/>
    <col min="7193" max="7194" width="6.28515625" style="83" bestFit="1" customWidth="1"/>
    <col min="7195" max="7195" width="6.42578125" style="83" bestFit="1" customWidth="1"/>
    <col min="7196" max="7196" width="6.5703125" style="83" bestFit="1" customWidth="1"/>
    <col min="7197" max="7197" width="6.42578125" style="83" bestFit="1" customWidth="1"/>
    <col min="7198" max="7198" width="6.140625" style="83" bestFit="1" customWidth="1"/>
    <col min="7199" max="7199" width="6.5703125" style="83" bestFit="1" customWidth="1"/>
    <col min="7200" max="7201" width="6.85546875" style="83" bestFit="1" customWidth="1"/>
    <col min="7202" max="7203" width="6.140625" style="83" bestFit="1" customWidth="1"/>
    <col min="7204" max="7425" width="9.140625" style="83"/>
    <col min="7426" max="7426" width="37.5703125" style="83" customWidth="1"/>
    <col min="7427" max="7427" width="6.42578125" style="83" bestFit="1" customWidth="1"/>
    <col min="7428" max="7428" width="6.5703125" style="83" bestFit="1" customWidth="1"/>
    <col min="7429" max="7429" width="6.42578125" style="83" bestFit="1" customWidth="1"/>
    <col min="7430" max="7430" width="6.140625" style="83" bestFit="1" customWidth="1"/>
    <col min="7431" max="7431" width="6.5703125" style="83" bestFit="1" customWidth="1"/>
    <col min="7432" max="7433" width="6.85546875" style="83" bestFit="1" customWidth="1"/>
    <col min="7434" max="7436" width="6.140625" style="83" bestFit="1" customWidth="1"/>
    <col min="7437" max="7438" width="6.28515625" style="83" bestFit="1" customWidth="1"/>
    <col min="7439" max="7439" width="6.42578125" style="83" bestFit="1" customWidth="1"/>
    <col min="7440" max="7440" width="6.5703125" style="83" bestFit="1" customWidth="1"/>
    <col min="7441" max="7441" width="6.42578125" style="83" bestFit="1" customWidth="1"/>
    <col min="7442" max="7442" width="6.140625" style="83" bestFit="1" customWidth="1"/>
    <col min="7443" max="7443" width="6.5703125" style="83" bestFit="1" customWidth="1"/>
    <col min="7444" max="7445" width="6.85546875" style="83" bestFit="1" customWidth="1"/>
    <col min="7446" max="7448" width="6.140625" style="83" bestFit="1" customWidth="1"/>
    <col min="7449" max="7450" width="6.28515625" style="83" bestFit="1" customWidth="1"/>
    <col min="7451" max="7451" width="6.42578125" style="83" bestFit="1" customWidth="1"/>
    <col min="7452" max="7452" width="6.5703125" style="83" bestFit="1" customWidth="1"/>
    <col min="7453" max="7453" width="6.42578125" style="83" bestFit="1" customWidth="1"/>
    <col min="7454" max="7454" width="6.140625" style="83" bestFit="1" customWidth="1"/>
    <col min="7455" max="7455" width="6.5703125" style="83" bestFit="1" customWidth="1"/>
    <col min="7456" max="7457" width="6.85546875" style="83" bestFit="1" customWidth="1"/>
    <col min="7458" max="7459" width="6.140625" style="83" bestFit="1" customWidth="1"/>
    <col min="7460" max="7681" width="9.140625" style="83"/>
    <col min="7682" max="7682" width="37.5703125" style="83" customWidth="1"/>
    <col min="7683" max="7683" width="6.42578125" style="83" bestFit="1" customWidth="1"/>
    <col min="7684" max="7684" width="6.5703125" style="83" bestFit="1" customWidth="1"/>
    <col min="7685" max="7685" width="6.42578125" style="83" bestFit="1" customWidth="1"/>
    <col min="7686" max="7686" width="6.140625" style="83" bestFit="1" customWidth="1"/>
    <col min="7687" max="7687" width="6.5703125" style="83" bestFit="1" customWidth="1"/>
    <col min="7688" max="7689" width="6.85546875" style="83" bestFit="1" customWidth="1"/>
    <col min="7690" max="7692" width="6.140625" style="83" bestFit="1" customWidth="1"/>
    <col min="7693" max="7694" width="6.28515625" style="83" bestFit="1" customWidth="1"/>
    <col min="7695" max="7695" width="6.42578125" style="83" bestFit="1" customWidth="1"/>
    <col min="7696" max="7696" width="6.5703125" style="83" bestFit="1" customWidth="1"/>
    <col min="7697" max="7697" width="6.42578125" style="83" bestFit="1" customWidth="1"/>
    <col min="7698" max="7698" width="6.140625" style="83" bestFit="1" customWidth="1"/>
    <col min="7699" max="7699" width="6.5703125" style="83" bestFit="1" customWidth="1"/>
    <col min="7700" max="7701" width="6.85546875" style="83" bestFit="1" customWidth="1"/>
    <col min="7702" max="7704" width="6.140625" style="83" bestFit="1" customWidth="1"/>
    <col min="7705" max="7706" width="6.28515625" style="83" bestFit="1" customWidth="1"/>
    <col min="7707" max="7707" width="6.42578125" style="83" bestFit="1" customWidth="1"/>
    <col min="7708" max="7708" width="6.5703125" style="83" bestFit="1" customWidth="1"/>
    <col min="7709" max="7709" width="6.42578125" style="83" bestFit="1" customWidth="1"/>
    <col min="7710" max="7710" width="6.140625" style="83" bestFit="1" customWidth="1"/>
    <col min="7711" max="7711" width="6.5703125" style="83" bestFit="1" customWidth="1"/>
    <col min="7712" max="7713" width="6.85546875" style="83" bestFit="1" customWidth="1"/>
    <col min="7714" max="7715" width="6.140625" style="83" bestFit="1" customWidth="1"/>
    <col min="7716" max="7937" width="9.140625" style="83"/>
    <col min="7938" max="7938" width="37.5703125" style="83" customWidth="1"/>
    <col min="7939" max="7939" width="6.42578125" style="83" bestFit="1" customWidth="1"/>
    <col min="7940" max="7940" width="6.5703125" style="83" bestFit="1" customWidth="1"/>
    <col min="7941" max="7941" width="6.42578125" style="83" bestFit="1" customWidth="1"/>
    <col min="7942" max="7942" width="6.140625" style="83" bestFit="1" customWidth="1"/>
    <col min="7943" max="7943" width="6.5703125" style="83" bestFit="1" customWidth="1"/>
    <col min="7944" max="7945" width="6.85546875" style="83" bestFit="1" customWidth="1"/>
    <col min="7946" max="7948" width="6.140625" style="83" bestFit="1" customWidth="1"/>
    <col min="7949" max="7950" width="6.28515625" style="83" bestFit="1" customWidth="1"/>
    <col min="7951" max="7951" width="6.42578125" style="83" bestFit="1" customWidth="1"/>
    <col min="7952" max="7952" width="6.5703125" style="83" bestFit="1" customWidth="1"/>
    <col min="7953" max="7953" width="6.42578125" style="83" bestFit="1" customWidth="1"/>
    <col min="7954" max="7954" width="6.140625" style="83" bestFit="1" customWidth="1"/>
    <col min="7955" max="7955" width="6.5703125" style="83" bestFit="1" customWidth="1"/>
    <col min="7956" max="7957" width="6.85546875" style="83" bestFit="1" customWidth="1"/>
    <col min="7958" max="7960" width="6.140625" style="83" bestFit="1" customWidth="1"/>
    <col min="7961" max="7962" width="6.28515625" style="83" bestFit="1" customWidth="1"/>
    <col min="7963" max="7963" width="6.42578125" style="83" bestFit="1" customWidth="1"/>
    <col min="7964" max="7964" width="6.5703125" style="83" bestFit="1" customWidth="1"/>
    <col min="7965" max="7965" width="6.42578125" style="83" bestFit="1" customWidth="1"/>
    <col min="7966" max="7966" width="6.140625" style="83" bestFit="1" customWidth="1"/>
    <col min="7967" max="7967" width="6.5703125" style="83" bestFit="1" customWidth="1"/>
    <col min="7968" max="7969" width="6.85546875" style="83" bestFit="1" customWidth="1"/>
    <col min="7970" max="7971" width="6.140625" style="83" bestFit="1" customWidth="1"/>
    <col min="7972" max="8193" width="9.140625" style="83"/>
    <col min="8194" max="8194" width="37.5703125" style="83" customWidth="1"/>
    <col min="8195" max="8195" width="6.42578125" style="83" bestFit="1" customWidth="1"/>
    <col min="8196" max="8196" width="6.5703125" style="83" bestFit="1" customWidth="1"/>
    <col min="8197" max="8197" width="6.42578125" style="83" bestFit="1" customWidth="1"/>
    <col min="8198" max="8198" width="6.140625" style="83" bestFit="1" customWidth="1"/>
    <col min="8199" max="8199" width="6.5703125" style="83" bestFit="1" customWidth="1"/>
    <col min="8200" max="8201" width="6.85546875" style="83" bestFit="1" customWidth="1"/>
    <col min="8202" max="8204" width="6.140625" style="83" bestFit="1" customWidth="1"/>
    <col min="8205" max="8206" width="6.28515625" style="83" bestFit="1" customWidth="1"/>
    <col min="8207" max="8207" width="6.42578125" style="83" bestFit="1" customWidth="1"/>
    <col min="8208" max="8208" width="6.5703125" style="83" bestFit="1" customWidth="1"/>
    <col min="8209" max="8209" width="6.42578125" style="83" bestFit="1" customWidth="1"/>
    <col min="8210" max="8210" width="6.140625" style="83" bestFit="1" customWidth="1"/>
    <col min="8211" max="8211" width="6.5703125" style="83" bestFit="1" customWidth="1"/>
    <col min="8212" max="8213" width="6.85546875" style="83" bestFit="1" customWidth="1"/>
    <col min="8214" max="8216" width="6.140625" style="83" bestFit="1" customWidth="1"/>
    <col min="8217" max="8218" width="6.28515625" style="83" bestFit="1" customWidth="1"/>
    <col min="8219" max="8219" width="6.42578125" style="83" bestFit="1" customWidth="1"/>
    <col min="8220" max="8220" width="6.5703125" style="83" bestFit="1" customWidth="1"/>
    <col min="8221" max="8221" width="6.42578125" style="83" bestFit="1" customWidth="1"/>
    <col min="8222" max="8222" width="6.140625" style="83" bestFit="1" customWidth="1"/>
    <col min="8223" max="8223" width="6.5703125" style="83" bestFit="1" customWidth="1"/>
    <col min="8224" max="8225" width="6.85546875" style="83" bestFit="1" customWidth="1"/>
    <col min="8226" max="8227" width="6.140625" style="83" bestFit="1" customWidth="1"/>
    <col min="8228" max="8449" width="9.140625" style="83"/>
    <col min="8450" max="8450" width="37.5703125" style="83" customWidth="1"/>
    <col min="8451" max="8451" width="6.42578125" style="83" bestFit="1" customWidth="1"/>
    <col min="8452" max="8452" width="6.5703125" style="83" bestFit="1" customWidth="1"/>
    <col min="8453" max="8453" width="6.42578125" style="83" bestFit="1" customWidth="1"/>
    <col min="8454" max="8454" width="6.140625" style="83" bestFit="1" customWidth="1"/>
    <col min="8455" max="8455" width="6.5703125" style="83" bestFit="1" customWidth="1"/>
    <col min="8456" max="8457" width="6.85546875" style="83" bestFit="1" customWidth="1"/>
    <col min="8458" max="8460" width="6.140625" style="83" bestFit="1" customWidth="1"/>
    <col min="8461" max="8462" width="6.28515625" style="83" bestFit="1" customWidth="1"/>
    <col min="8463" max="8463" width="6.42578125" style="83" bestFit="1" customWidth="1"/>
    <col min="8464" max="8464" width="6.5703125" style="83" bestFit="1" customWidth="1"/>
    <col min="8465" max="8465" width="6.42578125" style="83" bestFit="1" customWidth="1"/>
    <col min="8466" max="8466" width="6.140625" style="83" bestFit="1" customWidth="1"/>
    <col min="8467" max="8467" width="6.5703125" style="83" bestFit="1" customWidth="1"/>
    <col min="8468" max="8469" width="6.85546875" style="83" bestFit="1" customWidth="1"/>
    <col min="8470" max="8472" width="6.140625" style="83" bestFit="1" customWidth="1"/>
    <col min="8473" max="8474" width="6.28515625" style="83" bestFit="1" customWidth="1"/>
    <col min="8475" max="8475" width="6.42578125" style="83" bestFit="1" customWidth="1"/>
    <col min="8476" max="8476" width="6.5703125" style="83" bestFit="1" customWidth="1"/>
    <col min="8477" max="8477" width="6.42578125" style="83" bestFit="1" customWidth="1"/>
    <col min="8478" max="8478" width="6.140625" style="83" bestFit="1" customWidth="1"/>
    <col min="8479" max="8479" width="6.5703125" style="83" bestFit="1" customWidth="1"/>
    <col min="8480" max="8481" width="6.85546875" style="83" bestFit="1" customWidth="1"/>
    <col min="8482" max="8483" width="6.140625" style="83" bestFit="1" customWidth="1"/>
    <col min="8484" max="8705" width="9.140625" style="83"/>
    <col min="8706" max="8706" width="37.5703125" style="83" customWidth="1"/>
    <col min="8707" max="8707" width="6.42578125" style="83" bestFit="1" customWidth="1"/>
    <col min="8708" max="8708" width="6.5703125" style="83" bestFit="1" customWidth="1"/>
    <col min="8709" max="8709" width="6.42578125" style="83" bestFit="1" customWidth="1"/>
    <col min="8710" max="8710" width="6.140625" style="83" bestFit="1" customWidth="1"/>
    <col min="8711" max="8711" width="6.5703125" style="83" bestFit="1" customWidth="1"/>
    <col min="8712" max="8713" width="6.85546875" style="83" bestFit="1" customWidth="1"/>
    <col min="8714" max="8716" width="6.140625" style="83" bestFit="1" customWidth="1"/>
    <col min="8717" max="8718" width="6.28515625" style="83" bestFit="1" customWidth="1"/>
    <col min="8719" max="8719" width="6.42578125" style="83" bestFit="1" customWidth="1"/>
    <col min="8720" max="8720" width="6.5703125" style="83" bestFit="1" customWidth="1"/>
    <col min="8721" max="8721" width="6.42578125" style="83" bestFit="1" customWidth="1"/>
    <col min="8722" max="8722" width="6.140625" style="83" bestFit="1" customWidth="1"/>
    <col min="8723" max="8723" width="6.5703125" style="83" bestFit="1" customWidth="1"/>
    <col min="8724" max="8725" width="6.85546875" style="83" bestFit="1" customWidth="1"/>
    <col min="8726" max="8728" width="6.140625" style="83" bestFit="1" customWidth="1"/>
    <col min="8729" max="8730" width="6.28515625" style="83" bestFit="1" customWidth="1"/>
    <col min="8731" max="8731" width="6.42578125" style="83" bestFit="1" customWidth="1"/>
    <col min="8732" max="8732" width="6.5703125" style="83" bestFit="1" customWidth="1"/>
    <col min="8733" max="8733" width="6.42578125" style="83" bestFit="1" customWidth="1"/>
    <col min="8734" max="8734" width="6.140625" style="83" bestFit="1" customWidth="1"/>
    <col min="8735" max="8735" width="6.5703125" style="83" bestFit="1" customWidth="1"/>
    <col min="8736" max="8737" width="6.85546875" style="83" bestFit="1" customWidth="1"/>
    <col min="8738" max="8739" width="6.140625" style="83" bestFit="1" customWidth="1"/>
    <col min="8740" max="8961" width="9.140625" style="83"/>
    <col min="8962" max="8962" width="37.5703125" style="83" customWidth="1"/>
    <col min="8963" max="8963" width="6.42578125" style="83" bestFit="1" customWidth="1"/>
    <col min="8964" max="8964" width="6.5703125" style="83" bestFit="1" customWidth="1"/>
    <col min="8965" max="8965" width="6.42578125" style="83" bestFit="1" customWidth="1"/>
    <col min="8966" max="8966" width="6.140625" style="83" bestFit="1" customWidth="1"/>
    <col min="8967" max="8967" width="6.5703125" style="83" bestFit="1" customWidth="1"/>
    <col min="8968" max="8969" width="6.85546875" style="83" bestFit="1" customWidth="1"/>
    <col min="8970" max="8972" width="6.140625" style="83" bestFit="1" customWidth="1"/>
    <col min="8973" max="8974" width="6.28515625" style="83" bestFit="1" customWidth="1"/>
    <col min="8975" max="8975" width="6.42578125" style="83" bestFit="1" customWidth="1"/>
    <col min="8976" max="8976" width="6.5703125" style="83" bestFit="1" customWidth="1"/>
    <col min="8977" max="8977" width="6.42578125" style="83" bestFit="1" customWidth="1"/>
    <col min="8978" max="8978" width="6.140625" style="83" bestFit="1" customWidth="1"/>
    <col min="8979" max="8979" width="6.5703125" style="83" bestFit="1" customWidth="1"/>
    <col min="8980" max="8981" width="6.85546875" style="83" bestFit="1" customWidth="1"/>
    <col min="8982" max="8984" width="6.140625" style="83" bestFit="1" customWidth="1"/>
    <col min="8985" max="8986" width="6.28515625" style="83" bestFit="1" customWidth="1"/>
    <col min="8987" max="8987" width="6.42578125" style="83" bestFit="1" customWidth="1"/>
    <col min="8988" max="8988" width="6.5703125" style="83" bestFit="1" customWidth="1"/>
    <col min="8989" max="8989" width="6.42578125" style="83" bestFit="1" customWidth="1"/>
    <col min="8990" max="8990" width="6.140625" style="83" bestFit="1" customWidth="1"/>
    <col min="8991" max="8991" width="6.5703125" style="83" bestFit="1" customWidth="1"/>
    <col min="8992" max="8993" width="6.85546875" style="83" bestFit="1" customWidth="1"/>
    <col min="8994" max="8995" width="6.140625" style="83" bestFit="1" customWidth="1"/>
    <col min="8996" max="9217" width="9.140625" style="83"/>
    <col min="9218" max="9218" width="37.5703125" style="83" customWidth="1"/>
    <col min="9219" max="9219" width="6.42578125" style="83" bestFit="1" customWidth="1"/>
    <col min="9220" max="9220" width="6.5703125" style="83" bestFit="1" customWidth="1"/>
    <col min="9221" max="9221" width="6.42578125" style="83" bestFit="1" customWidth="1"/>
    <col min="9222" max="9222" width="6.140625" style="83" bestFit="1" customWidth="1"/>
    <col min="9223" max="9223" width="6.5703125" style="83" bestFit="1" customWidth="1"/>
    <col min="9224" max="9225" width="6.85546875" style="83" bestFit="1" customWidth="1"/>
    <col min="9226" max="9228" width="6.140625" style="83" bestFit="1" customWidth="1"/>
    <col min="9229" max="9230" width="6.28515625" style="83" bestFit="1" customWidth="1"/>
    <col min="9231" max="9231" width="6.42578125" style="83" bestFit="1" customWidth="1"/>
    <col min="9232" max="9232" width="6.5703125" style="83" bestFit="1" customWidth="1"/>
    <col min="9233" max="9233" width="6.42578125" style="83" bestFit="1" customWidth="1"/>
    <col min="9234" max="9234" width="6.140625" style="83" bestFit="1" customWidth="1"/>
    <col min="9235" max="9235" width="6.5703125" style="83" bestFit="1" customWidth="1"/>
    <col min="9236" max="9237" width="6.85546875" style="83" bestFit="1" customWidth="1"/>
    <col min="9238" max="9240" width="6.140625" style="83" bestFit="1" customWidth="1"/>
    <col min="9241" max="9242" width="6.28515625" style="83" bestFit="1" customWidth="1"/>
    <col min="9243" max="9243" width="6.42578125" style="83" bestFit="1" customWidth="1"/>
    <col min="9244" max="9244" width="6.5703125" style="83" bestFit="1" customWidth="1"/>
    <col min="9245" max="9245" width="6.42578125" style="83" bestFit="1" customWidth="1"/>
    <col min="9246" max="9246" width="6.140625" style="83" bestFit="1" customWidth="1"/>
    <col min="9247" max="9247" width="6.5703125" style="83" bestFit="1" customWidth="1"/>
    <col min="9248" max="9249" width="6.85546875" style="83" bestFit="1" customWidth="1"/>
    <col min="9250" max="9251" width="6.140625" style="83" bestFit="1" customWidth="1"/>
    <col min="9252" max="9473" width="9.140625" style="83"/>
    <col min="9474" max="9474" width="37.5703125" style="83" customWidth="1"/>
    <col min="9475" max="9475" width="6.42578125" style="83" bestFit="1" customWidth="1"/>
    <col min="9476" max="9476" width="6.5703125" style="83" bestFit="1" customWidth="1"/>
    <col min="9477" max="9477" width="6.42578125" style="83" bestFit="1" customWidth="1"/>
    <col min="9478" max="9478" width="6.140625" style="83" bestFit="1" customWidth="1"/>
    <col min="9479" max="9479" width="6.5703125" style="83" bestFit="1" customWidth="1"/>
    <col min="9480" max="9481" width="6.85546875" style="83" bestFit="1" customWidth="1"/>
    <col min="9482" max="9484" width="6.140625" style="83" bestFit="1" customWidth="1"/>
    <col min="9485" max="9486" width="6.28515625" style="83" bestFit="1" customWidth="1"/>
    <col min="9487" max="9487" width="6.42578125" style="83" bestFit="1" customWidth="1"/>
    <col min="9488" max="9488" width="6.5703125" style="83" bestFit="1" customWidth="1"/>
    <col min="9489" max="9489" width="6.42578125" style="83" bestFit="1" customWidth="1"/>
    <col min="9490" max="9490" width="6.140625" style="83" bestFit="1" customWidth="1"/>
    <col min="9491" max="9491" width="6.5703125" style="83" bestFit="1" customWidth="1"/>
    <col min="9492" max="9493" width="6.85546875" style="83" bestFit="1" customWidth="1"/>
    <col min="9494" max="9496" width="6.140625" style="83" bestFit="1" customWidth="1"/>
    <col min="9497" max="9498" width="6.28515625" style="83" bestFit="1" customWidth="1"/>
    <col min="9499" max="9499" width="6.42578125" style="83" bestFit="1" customWidth="1"/>
    <col min="9500" max="9500" width="6.5703125" style="83" bestFit="1" customWidth="1"/>
    <col min="9501" max="9501" width="6.42578125" style="83" bestFit="1" customWidth="1"/>
    <col min="9502" max="9502" width="6.140625" style="83" bestFit="1" customWidth="1"/>
    <col min="9503" max="9503" width="6.5703125" style="83" bestFit="1" customWidth="1"/>
    <col min="9504" max="9505" width="6.85546875" style="83" bestFit="1" customWidth="1"/>
    <col min="9506" max="9507" width="6.140625" style="83" bestFit="1" customWidth="1"/>
    <col min="9508" max="9729" width="9.140625" style="83"/>
    <col min="9730" max="9730" width="37.5703125" style="83" customWidth="1"/>
    <col min="9731" max="9731" width="6.42578125" style="83" bestFit="1" customWidth="1"/>
    <col min="9732" max="9732" width="6.5703125" style="83" bestFit="1" customWidth="1"/>
    <col min="9733" max="9733" width="6.42578125" style="83" bestFit="1" customWidth="1"/>
    <col min="9734" max="9734" width="6.140625" style="83" bestFit="1" customWidth="1"/>
    <col min="9735" max="9735" width="6.5703125" style="83" bestFit="1" customWidth="1"/>
    <col min="9736" max="9737" width="6.85546875" style="83" bestFit="1" customWidth="1"/>
    <col min="9738" max="9740" width="6.140625" style="83" bestFit="1" customWidth="1"/>
    <col min="9741" max="9742" width="6.28515625" style="83" bestFit="1" customWidth="1"/>
    <col min="9743" max="9743" width="6.42578125" style="83" bestFit="1" customWidth="1"/>
    <col min="9744" max="9744" width="6.5703125" style="83" bestFit="1" customWidth="1"/>
    <col min="9745" max="9745" width="6.42578125" style="83" bestFit="1" customWidth="1"/>
    <col min="9746" max="9746" width="6.140625" style="83" bestFit="1" customWidth="1"/>
    <col min="9747" max="9747" width="6.5703125" style="83" bestFit="1" customWidth="1"/>
    <col min="9748" max="9749" width="6.85546875" style="83" bestFit="1" customWidth="1"/>
    <col min="9750" max="9752" width="6.140625" style="83" bestFit="1" customWidth="1"/>
    <col min="9753" max="9754" width="6.28515625" style="83" bestFit="1" customWidth="1"/>
    <col min="9755" max="9755" width="6.42578125" style="83" bestFit="1" customWidth="1"/>
    <col min="9756" max="9756" width="6.5703125" style="83" bestFit="1" customWidth="1"/>
    <col min="9757" max="9757" width="6.42578125" style="83" bestFit="1" customWidth="1"/>
    <col min="9758" max="9758" width="6.140625" style="83" bestFit="1" customWidth="1"/>
    <col min="9759" max="9759" width="6.5703125" style="83" bestFit="1" customWidth="1"/>
    <col min="9760" max="9761" width="6.85546875" style="83" bestFit="1" customWidth="1"/>
    <col min="9762" max="9763" width="6.140625" style="83" bestFit="1" customWidth="1"/>
    <col min="9764" max="9985" width="9.140625" style="83"/>
    <col min="9986" max="9986" width="37.5703125" style="83" customWidth="1"/>
    <col min="9987" max="9987" width="6.42578125" style="83" bestFit="1" customWidth="1"/>
    <col min="9988" max="9988" width="6.5703125" style="83" bestFit="1" customWidth="1"/>
    <col min="9989" max="9989" width="6.42578125" style="83" bestFit="1" customWidth="1"/>
    <col min="9990" max="9990" width="6.140625" style="83" bestFit="1" customWidth="1"/>
    <col min="9991" max="9991" width="6.5703125" style="83" bestFit="1" customWidth="1"/>
    <col min="9992" max="9993" width="6.85546875" style="83" bestFit="1" customWidth="1"/>
    <col min="9994" max="9996" width="6.140625" style="83" bestFit="1" customWidth="1"/>
    <col min="9997" max="9998" width="6.28515625" style="83" bestFit="1" customWidth="1"/>
    <col min="9999" max="9999" width="6.42578125" style="83" bestFit="1" customWidth="1"/>
    <col min="10000" max="10000" width="6.5703125" style="83" bestFit="1" customWidth="1"/>
    <col min="10001" max="10001" width="6.42578125" style="83" bestFit="1" customWidth="1"/>
    <col min="10002" max="10002" width="6.140625" style="83" bestFit="1" customWidth="1"/>
    <col min="10003" max="10003" width="6.5703125" style="83" bestFit="1" customWidth="1"/>
    <col min="10004" max="10005" width="6.85546875" style="83" bestFit="1" customWidth="1"/>
    <col min="10006" max="10008" width="6.140625" style="83" bestFit="1" customWidth="1"/>
    <col min="10009" max="10010" width="6.28515625" style="83" bestFit="1" customWidth="1"/>
    <col min="10011" max="10011" width="6.42578125" style="83" bestFit="1" customWidth="1"/>
    <col min="10012" max="10012" width="6.5703125" style="83" bestFit="1" customWidth="1"/>
    <col min="10013" max="10013" width="6.42578125" style="83" bestFit="1" customWidth="1"/>
    <col min="10014" max="10014" width="6.140625" style="83" bestFit="1" customWidth="1"/>
    <col min="10015" max="10015" width="6.5703125" style="83" bestFit="1" customWidth="1"/>
    <col min="10016" max="10017" width="6.85546875" style="83" bestFit="1" customWidth="1"/>
    <col min="10018" max="10019" width="6.140625" style="83" bestFit="1" customWidth="1"/>
    <col min="10020" max="10241" width="9.140625" style="83"/>
    <col min="10242" max="10242" width="37.5703125" style="83" customWidth="1"/>
    <col min="10243" max="10243" width="6.42578125" style="83" bestFit="1" customWidth="1"/>
    <col min="10244" max="10244" width="6.5703125" style="83" bestFit="1" customWidth="1"/>
    <col min="10245" max="10245" width="6.42578125" style="83" bestFit="1" customWidth="1"/>
    <col min="10246" max="10246" width="6.140625" style="83" bestFit="1" customWidth="1"/>
    <col min="10247" max="10247" width="6.5703125" style="83" bestFit="1" customWidth="1"/>
    <col min="10248" max="10249" width="6.85546875" style="83" bestFit="1" customWidth="1"/>
    <col min="10250" max="10252" width="6.140625" style="83" bestFit="1" customWidth="1"/>
    <col min="10253" max="10254" width="6.28515625" style="83" bestFit="1" customWidth="1"/>
    <col min="10255" max="10255" width="6.42578125" style="83" bestFit="1" customWidth="1"/>
    <col min="10256" max="10256" width="6.5703125" style="83" bestFit="1" customWidth="1"/>
    <col min="10257" max="10257" width="6.42578125" style="83" bestFit="1" customWidth="1"/>
    <col min="10258" max="10258" width="6.140625" style="83" bestFit="1" customWidth="1"/>
    <col min="10259" max="10259" width="6.5703125" style="83" bestFit="1" customWidth="1"/>
    <col min="10260" max="10261" width="6.85546875" style="83" bestFit="1" customWidth="1"/>
    <col min="10262" max="10264" width="6.140625" style="83" bestFit="1" customWidth="1"/>
    <col min="10265" max="10266" width="6.28515625" style="83" bestFit="1" customWidth="1"/>
    <col min="10267" max="10267" width="6.42578125" style="83" bestFit="1" customWidth="1"/>
    <col min="10268" max="10268" width="6.5703125" style="83" bestFit="1" customWidth="1"/>
    <col min="10269" max="10269" width="6.42578125" style="83" bestFit="1" customWidth="1"/>
    <col min="10270" max="10270" width="6.140625" style="83" bestFit="1" customWidth="1"/>
    <col min="10271" max="10271" width="6.5703125" style="83" bestFit="1" customWidth="1"/>
    <col min="10272" max="10273" width="6.85546875" style="83" bestFit="1" customWidth="1"/>
    <col min="10274" max="10275" width="6.140625" style="83" bestFit="1" customWidth="1"/>
    <col min="10276" max="10497" width="9.140625" style="83"/>
    <col min="10498" max="10498" width="37.5703125" style="83" customWidth="1"/>
    <col min="10499" max="10499" width="6.42578125" style="83" bestFit="1" customWidth="1"/>
    <col min="10500" max="10500" width="6.5703125" style="83" bestFit="1" customWidth="1"/>
    <col min="10501" max="10501" width="6.42578125" style="83" bestFit="1" customWidth="1"/>
    <col min="10502" max="10502" width="6.140625" style="83" bestFit="1" customWidth="1"/>
    <col min="10503" max="10503" width="6.5703125" style="83" bestFit="1" customWidth="1"/>
    <col min="10504" max="10505" width="6.85546875" style="83" bestFit="1" customWidth="1"/>
    <col min="10506" max="10508" width="6.140625" style="83" bestFit="1" customWidth="1"/>
    <col min="10509" max="10510" width="6.28515625" style="83" bestFit="1" customWidth="1"/>
    <col min="10511" max="10511" width="6.42578125" style="83" bestFit="1" customWidth="1"/>
    <col min="10512" max="10512" width="6.5703125" style="83" bestFit="1" customWidth="1"/>
    <col min="10513" max="10513" width="6.42578125" style="83" bestFit="1" customWidth="1"/>
    <col min="10514" max="10514" width="6.140625" style="83" bestFit="1" customWidth="1"/>
    <col min="10515" max="10515" width="6.5703125" style="83" bestFit="1" customWidth="1"/>
    <col min="10516" max="10517" width="6.85546875" style="83" bestFit="1" customWidth="1"/>
    <col min="10518" max="10520" width="6.140625" style="83" bestFit="1" customWidth="1"/>
    <col min="10521" max="10522" width="6.28515625" style="83" bestFit="1" customWidth="1"/>
    <col min="10523" max="10523" width="6.42578125" style="83" bestFit="1" customWidth="1"/>
    <col min="10524" max="10524" width="6.5703125" style="83" bestFit="1" customWidth="1"/>
    <col min="10525" max="10525" width="6.42578125" style="83" bestFit="1" customWidth="1"/>
    <col min="10526" max="10526" width="6.140625" style="83" bestFit="1" customWidth="1"/>
    <col min="10527" max="10527" width="6.5703125" style="83" bestFit="1" customWidth="1"/>
    <col min="10528" max="10529" width="6.85546875" style="83" bestFit="1" customWidth="1"/>
    <col min="10530" max="10531" width="6.140625" style="83" bestFit="1" customWidth="1"/>
    <col min="10532" max="10753" width="9.140625" style="83"/>
    <col min="10754" max="10754" width="37.5703125" style="83" customWidth="1"/>
    <col min="10755" max="10755" width="6.42578125" style="83" bestFit="1" customWidth="1"/>
    <col min="10756" max="10756" width="6.5703125" style="83" bestFit="1" customWidth="1"/>
    <col min="10757" max="10757" width="6.42578125" style="83" bestFit="1" customWidth="1"/>
    <col min="10758" max="10758" width="6.140625" style="83" bestFit="1" customWidth="1"/>
    <col min="10759" max="10759" width="6.5703125" style="83" bestFit="1" customWidth="1"/>
    <col min="10760" max="10761" width="6.85546875" style="83" bestFit="1" customWidth="1"/>
    <col min="10762" max="10764" width="6.140625" style="83" bestFit="1" customWidth="1"/>
    <col min="10765" max="10766" width="6.28515625" style="83" bestFit="1" customWidth="1"/>
    <col min="10767" max="10767" width="6.42578125" style="83" bestFit="1" customWidth="1"/>
    <col min="10768" max="10768" width="6.5703125" style="83" bestFit="1" customWidth="1"/>
    <col min="10769" max="10769" width="6.42578125" style="83" bestFit="1" customWidth="1"/>
    <col min="10770" max="10770" width="6.140625" style="83" bestFit="1" customWidth="1"/>
    <col min="10771" max="10771" width="6.5703125" style="83" bestFit="1" customWidth="1"/>
    <col min="10772" max="10773" width="6.85546875" style="83" bestFit="1" customWidth="1"/>
    <col min="10774" max="10776" width="6.140625" style="83" bestFit="1" customWidth="1"/>
    <col min="10777" max="10778" width="6.28515625" style="83" bestFit="1" customWidth="1"/>
    <col min="10779" max="10779" width="6.42578125" style="83" bestFit="1" customWidth="1"/>
    <col min="10780" max="10780" width="6.5703125" style="83" bestFit="1" customWidth="1"/>
    <col min="10781" max="10781" width="6.42578125" style="83" bestFit="1" customWidth="1"/>
    <col min="10782" max="10782" width="6.140625" style="83" bestFit="1" customWidth="1"/>
    <col min="10783" max="10783" width="6.5703125" style="83" bestFit="1" customWidth="1"/>
    <col min="10784" max="10785" width="6.85546875" style="83" bestFit="1" customWidth="1"/>
    <col min="10786" max="10787" width="6.140625" style="83" bestFit="1" customWidth="1"/>
    <col min="10788" max="11009" width="9.140625" style="83"/>
    <col min="11010" max="11010" width="37.5703125" style="83" customWidth="1"/>
    <col min="11011" max="11011" width="6.42578125" style="83" bestFit="1" customWidth="1"/>
    <col min="11012" max="11012" width="6.5703125" style="83" bestFit="1" customWidth="1"/>
    <col min="11013" max="11013" width="6.42578125" style="83" bestFit="1" customWidth="1"/>
    <col min="11014" max="11014" width="6.140625" style="83" bestFit="1" customWidth="1"/>
    <col min="11015" max="11015" width="6.5703125" style="83" bestFit="1" customWidth="1"/>
    <col min="11016" max="11017" width="6.85546875" style="83" bestFit="1" customWidth="1"/>
    <col min="11018" max="11020" width="6.140625" style="83" bestFit="1" customWidth="1"/>
    <col min="11021" max="11022" width="6.28515625" style="83" bestFit="1" customWidth="1"/>
    <col min="11023" max="11023" width="6.42578125" style="83" bestFit="1" customWidth="1"/>
    <col min="11024" max="11024" width="6.5703125" style="83" bestFit="1" customWidth="1"/>
    <col min="11025" max="11025" width="6.42578125" style="83" bestFit="1" customWidth="1"/>
    <col min="11026" max="11026" width="6.140625" style="83" bestFit="1" customWidth="1"/>
    <col min="11027" max="11027" width="6.5703125" style="83" bestFit="1" customWidth="1"/>
    <col min="11028" max="11029" width="6.85546875" style="83" bestFit="1" customWidth="1"/>
    <col min="11030" max="11032" width="6.140625" style="83" bestFit="1" customWidth="1"/>
    <col min="11033" max="11034" width="6.28515625" style="83" bestFit="1" customWidth="1"/>
    <col min="11035" max="11035" width="6.42578125" style="83" bestFit="1" customWidth="1"/>
    <col min="11036" max="11036" width="6.5703125" style="83" bestFit="1" customWidth="1"/>
    <col min="11037" max="11037" width="6.42578125" style="83" bestFit="1" customWidth="1"/>
    <col min="11038" max="11038" width="6.140625" style="83" bestFit="1" customWidth="1"/>
    <col min="11039" max="11039" width="6.5703125" style="83" bestFit="1" customWidth="1"/>
    <col min="11040" max="11041" width="6.85546875" style="83" bestFit="1" customWidth="1"/>
    <col min="11042" max="11043" width="6.140625" style="83" bestFit="1" customWidth="1"/>
    <col min="11044" max="11265" width="9.140625" style="83"/>
    <col min="11266" max="11266" width="37.5703125" style="83" customWidth="1"/>
    <col min="11267" max="11267" width="6.42578125" style="83" bestFit="1" customWidth="1"/>
    <col min="11268" max="11268" width="6.5703125" style="83" bestFit="1" customWidth="1"/>
    <col min="11269" max="11269" width="6.42578125" style="83" bestFit="1" customWidth="1"/>
    <col min="11270" max="11270" width="6.140625" style="83" bestFit="1" customWidth="1"/>
    <col min="11271" max="11271" width="6.5703125" style="83" bestFit="1" customWidth="1"/>
    <col min="11272" max="11273" width="6.85546875" style="83" bestFit="1" customWidth="1"/>
    <col min="11274" max="11276" width="6.140625" style="83" bestFit="1" customWidth="1"/>
    <col min="11277" max="11278" width="6.28515625" style="83" bestFit="1" customWidth="1"/>
    <col min="11279" max="11279" width="6.42578125" style="83" bestFit="1" customWidth="1"/>
    <col min="11280" max="11280" width="6.5703125" style="83" bestFit="1" customWidth="1"/>
    <col min="11281" max="11281" width="6.42578125" style="83" bestFit="1" customWidth="1"/>
    <col min="11282" max="11282" width="6.140625" style="83" bestFit="1" customWidth="1"/>
    <col min="11283" max="11283" width="6.5703125" style="83" bestFit="1" customWidth="1"/>
    <col min="11284" max="11285" width="6.85546875" style="83" bestFit="1" customWidth="1"/>
    <col min="11286" max="11288" width="6.140625" style="83" bestFit="1" customWidth="1"/>
    <col min="11289" max="11290" width="6.28515625" style="83" bestFit="1" customWidth="1"/>
    <col min="11291" max="11291" width="6.42578125" style="83" bestFit="1" customWidth="1"/>
    <col min="11292" max="11292" width="6.5703125" style="83" bestFit="1" customWidth="1"/>
    <col min="11293" max="11293" width="6.42578125" style="83" bestFit="1" customWidth="1"/>
    <col min="11294" max="11294" width="6.140625" style="83" bestFit="1" customWidth="1"/>
    <col min="11295" max="11295" width="6.5703125" style="83" bestFit="1" customWidth="1"/>
    <col min="11296" max="11297" width="6.85546875" style="83" bestFit="1" customWidth="1"/>
    <col min="11298" max="11299" width="6.140625" style="83" bestFit="1" customWidth="1"/>
    <col min="11300" max="11521" width="9.140625" style="83"/>
    <col min="11522" max="11522" width="37.5703125" style="83" customWidth="1"/>
    <col min="11523" max="11523" width="6.42578125" style="83" bestFit="1" customWidth="1"/>
    <col min="11524" max="11524" width="6.5703125" style="83" bestFit="1" customWidth="1"/>
    <col min="11525" max="11525" width="6.42578125" style="83" bestFit="1" customWidth="1"/>
    <col min="11526" max="11526" width="6.140625" style="83" bestFit="1" customWidth="1"/>
    <col min="11527" max="11527" width="6.5703125" style="83" bestFit="1" customWidth="1"/>
    <col min="11528" max="11529" width="6.85546875" style="83" bestFit="1" customWidth="1"/>
    <col min="11530" max="11532" width="6.140625" style="83" bestFit="1" customWidth="1"/>
    <col min="11533" max="11534" width="6.28515625" style="83" bestFit="1" customWidth="1"/>
    <col min="11535" max="11535" width="6.42578125" style="83" bestFit="1" customWidth="1"/>
    <col min="11536" max="11536" width="6.5703125" style="83" bestFit="1" customWidth="1"/>
    <col min="11537" max="11537" width="6.42578125" style="83" bestFit="1" customWidth="1"/>
    <col min="11538" max="11538" width="6.140625" style="83" bestFit="1" customWidth="1"/>
    <col min="11539" max="11539" width="6.5703125" style="83" bestFit="1" customWidth="1"/>
    <col min="11540" max="11541" width="6.85546875" style="83" bestFit="1" customWidth="1"/>
    <col min="11542" max="11544" width="6.140625" style="83" bestFit="1" customWidth="1"/>
    <col min="11545" max="11546" width="6.28515625" style="83" bestFit="1" customWidth="1"/>
    <col min="11547" max="11547" width="6.42578125" style="83" bestFit="1" customWidth="1"/>
    <col min="11548" max="11548" width="6.5703125" style="83" bestFit="1" customWidth="1"/>
    <col min="11549" max="11549" width="6.42578125" style="83" bestFit="1" customWidth="1"/>
    <col min="11550" max="11550" width="6.140625" style="83" bestFit="1" customWidth="1"/>
    <col min="11551" max="11551" width="6.5703125" style="83" bestFit="1" customWidth="1"/>
    <col min="11552" max="11553" width="6.85546875" style="83" bestFit="1" customWidth="1"/>
    <col min="11554" max="11555" width="6.140625" style="83" bestFit="1" customWidth="1"/>
    <col min="11556" max="11777" width="9.140625" style="83"/>
    <col min="11778" max="11778" width="37.5703125" style="83" customWidth="1"/>
    <col min="11779" max="11779" width="6.42578125" style="83" bestFit="1" customWidth="1"/>
    <col min="11780" max="11780" width="6.5703125" style="83" bestFit="1" customWidth="1"/>
    <col min="11781" max="11781" width="6.42578125" style="83" bestFit="1" customWidth="1"/>
    <col min="11782" max="11782" width="6.140625" style="83" bestFit="1" customWidth="1"/>
    <col min="11783" max="11783" width="6.5703125" style="83" bestFit="1" customWidth="1"/>
    <col min="11784" max="11785" width="6.85546875" style="83" bestFit="1" customWidth="1"/>
    <col min="11786" max="11788" width="6.140625" style="83" bestFit="1" customWidth="1"/>
    <col min="11789" max="11790" width="6.28515625" style="83" bestFit="1" customWidth="1"/>
    <col min="11791" max="11791" width="6.42578125" style="83" bestFit="1" customWidth="1"/>
    <col min="11792" max="11792" width="6.5703125" style="83" bestFit="1" customWidth="1"/>
    <col min="11793" max="11793" width="6.42578125" style="83" bestFit="1" customWidth="1"/>
    <col min="11794" max="11794" width="6.140625" style="83" bestFit="1" customWidth="1"/>
    <col min="11795" max="11795" width="6.5703125" style="83" bestFit="1" customWidth="1"/>
    <col min="11796" max="11797" width="6.85546875" style="83" bestFit="1" customWidth="1"/>
    <col min="11798" max="11800" width="6.140625" style="83" bestFit="1" customWidth="1"/>
    <col min="11801" max="11802" width="6.28515625" style="83" bestFit="1" customWidth="1"/>
    <col min="11803" max="11803" width="6.42578125" style="83" bestFit="1" customWidth="1"/>
    <col min="11804" max="11804" width="6.5703125" style="83" bestFit="1" customWidth="1"/>
    <col min="11805" max="11805" width="6.42578125" style="83" bestFit="1" customWidth="1"/>
    <col min="11806" max="11806" width="6.140625" style="83" bestFit="1" customWidth="1"/>
    <col min="11807" max="11807" width="6.5703125" style="83" bestFit="1" customWidth="1"/>
    <col min="11808" max="11809" width="6.85546875" style="83" bestFit="1" customWidth="1"/>
    <col min="11810" max="11811" width="6.140625" style="83" bestFit="1" customWidth="1"/>
    <col min="11812" max="12033" width="9.140625" style="83"/>
    <col min="12034" max="12034" width="37.5703125" style="83" customWidth="1"/>
    <col min="12035" max="12035" width="6.42578125" style="83" bestFit="1" customWidth="1"/>
    <col min="12036" max="12036" width="6.5703125" style="83" bestFit="1" customWidth="1"/>
    <col min="12037" max="12037" width="6.42578125" style="83" bestFit="1" customWidth="1"/>
    <col min="12038" max="12038" width="6.140625" style="83" bestFit="1" customWidth="1"/>
    <col min="12039" max="12039" width="6.5703125" style="83" bestFit="1" customWidth="1"/>
    <col min="12040" max="12041" width="6.85546875" style="83" bestFit="1" customWidth="1"/>
    <col min="12042" max="12044" width="6.140625" style="83" bestFit="1" customWidth="1"/>
    <col min="12045" max="12046" width="6.28515625" style="83" bestFit="1" customWidth="1"/>
    <col min="12047" max="12047" width="6.42578125" style="83" bestFit="1" customWidth="1"/>
    <col min="12048" max="12048" width="6.5703125" style="83" bestFit="1" customWidth="1"/>
    <col min="12049" max="12049" width="6.42578125" style="83" bestFit="1" customWidth="1"/>
    <col min="12050" max="12050" width="6.140625" style="83" bestFit="1" customWidth="1"/>
    <col min="12051" max="12051" width="6.5703125" style="83" bestFit="1" customWidth="1"/>
    <col min="12052" max="12053" width="6.85546875" style="83" bestFit="1" customWidth="1"/>
    <col min="12054" max="12056" width="6.140625" style="83" bestFit="1" customWidth="1"/>
    <col min="12057" max="12058" width="6.28515625" style="83" bestFit="1" customWidth="1"/>
    <col min="12059" max="12059" width="6.42578125" style="83" bestFit="1" customWidth="1"/>
    <col min="12060" max="12060" width="6.5703125" style="83" bestFit="1" customWidth="1"/>
    <col min="12061" max="12061" width="6.42578125" style="83" bestFit="1" customWidth="1"/>
    <col min="12062" max="12062" width="6.140625" style="83" bestFit="1" customWidth="1"/>
    <col min="12063" max="12063" width="6.5703125" style="83" bestFit="1" customWidth="1"/>
    <col min="12064" max="12065" width="6.85546875" style="83" bestFit="1" customWidth="1"/>
    <col min="12066" max="12067" width="6.140625" style="83" bestFit="1" customWidth="1"/>
    <col min="12068" max="12289" width="9.140625" style="83"/>
    <col min="12290" max="12290" width="37.5703125" style="83" customWidth="1"/>
    <col min="12291" max="12291" width="6.42578125" style="83" bestFit="1" customWidth="1"/>
    <col min="12292" max="12292" width="6.5703125" style="83" bestFit="1" customWidth="1"/>
    <col min="12293" max="12293" width="6.42578125" style="83" bestFit="1" customWidth="1"/>
    <col min="12294" max="12294" width="6.140625" style="83" bestFit="1" customWidth="1"/>
    <col min="12295" max="12295" width="6.5703125" style="83" bestFit="1" customWidth="1"/>
    <col min="12296" max="12297" width="6.85546875" style="83" bestFit="1" customWidth="1"/>
    <col min="12298" max="12300" width="6.140625" style="83" bestFit="1" customWidth="1"/>
    <col min="12301" max="12302" width="6.28515625" style="83" bestFit="1" customWidth="1"/>
    <col min="12303" max="12303" width="6.42578125" style="83" bestFit="1" customWidth="1"/>
    <col min="12304" max="12304" width="6.5703125" style="83" bestFit="1" customWidth="1"/>
    <col min="12305" max="12305" width="6.42578125" style="83" bestFit="1" customWidth="1"/>
    <col min="12306" max="12306" width="6.140625" style="83" bestFit="1" customWidth="1"/>
    <col min="12307" max="12307" width="6.5703125" style="83" bestFit="1" customWidth="1"/>
    <col min="12308" max="12309" width="6.85546875" style="83" bestFit="1" customWidth="1"/>
    <col min="12310" max="12312" width="6.140625" style="83" bestFit="1" customWidth="1"/>
    <col min="12313" max="12314" width="6.28515625" style="83" bestFit="1" customWidth="1"/>
    <col min="12315" max="12315" width="6.42578125" style="83" bestFit="1" customWidth="1"/>
    <col min="12316" max="12316" width="6.5703125" style="83" bestFit="1" customWidth="1"/>
    <col min="12317" max="12317" width="6.42578125" style="83" bestFit="1" customWidth="1"/>
    <col min="12318" max="12318" width="6.140625" style="83" bestFit="1" customWidth="1"/>
    <col min="12319" max="12319" width="6.5703125" style="83" bestFit="1" customWidth="1"/>
    <col min="12320" max="12321" width="6.85546875" style="83" bestFit="1" customWidth="1"/>
    <col min="12322" max="12323" width="6.140625" style="83" bestFit="1" customWidth="1"/>
    <col min="12324" max="12545" width="9.140625" style="83"/>
    <col min="12546" max="12546" width="37.5703125" style="83" customWidth="1"/>
    <col min="12547" max="12547" width="6.42578125" style="83" bestFit="1" customWidth="1"/>
    <col min="12548" max="12548" width="6.5703125" style="83" bestFit="1" customWidth="1"/>
    <col min="12549" max="12549" width="6.42578125" style="83" bestFit="1" customWidth="1"/>
    <col min="12550" max="12550" width="6.140625" style="83" bestFit="1" customWidth="1"/>
    <col min="12551" max="12551" width="6.5703125" style="83" bestFit="1" customWidth="1"/>
    <col min="12552" max="12553" width="6.85546875" style="83" bestFit="1" customWidth="1"/>
    <col min="12554" max="12556" width="6.140625" style="83" bestFit="1" customWidth="1"/>
    <col min="12557" max="12558" width="6.28515625" style="83" bestFit="1" customWidth="1"/>
    <col min="12559" max="12559" width="6.42578125" style="83" bestFit="1" customWidth="1"/>
    <col min="12560" max="12560" width="6.5703125" style="83" bestFit="1" customWidth="1"/>
    <col min="12561" max="12561" width="6.42578125" style="83" bestFit="1" customWidth="1"/>
    <col min="12562" max="12562" width="6.140625" style="83" bestFit="1" customWidth="1"/>
    <col min="12563" max="12563" width="6.5703125" style="83" bestFit="1" customWidth="1"/>
    <col min="12564" max="12565" width="6.85546875" style="83" bestFit="1" customWidth="1"/>
    <col min="12566" max="12568" width="6.140625" style="83" bestFit="1" customWidth="1"/>
    <col min="12569" max="12570" width="6.28515625" style="83" bestFit="1" customWidth="1"/>
    <col min="12571" max="12571" width="6.42578125" style="83" bestFit="1" customWidth="1"/>
    <col min="12572" max="12572" width="6.5703125" style="83" bestFit="1" customWidth="1"/>
    <col min="12573" max="12573" width="6.42578125" style="83" bestFit="1" customWidth="1"/>
    <col min="12574" max="12574" width="6.140625" style="83" bestFit="1" customWidth="1"/>
    <col min="12575" max="12575" width="6.5703125" style="83" bestFit="1" customWidth="1"/>
    <col min="12576" max="12577" width="6.85546875" style="83" bestFit="1" customWidth="1"/>
    <col min="12578" max="12579" width="6.140625" style="83" bestFit="1" customWidth="1"/>
    <col min="12580" max="12801" width="9.140625" style="83"/>
    <col min="12802" max="12802" width="37.5703125" style="83" customWidth="1"/>
    <col min="12803" max="12803" width="6.42578125" style="83" bestFit="1" customWidth="1"/>
    <col min="12804" max="12804" width="6.5703125" style="83" bestFit="1" customWidth="1"/>
    <col min="12805" max="12805" width="6.42578125" style="83" bestFit="1" customWidth="1"/>
    <col min="12806" max="12806" width="6.140625" style="83" bestFit="1" customWidth="1"/>
    <col min="12807" max="12807" width="6.5703125" style="83" bestFit="1" customWidth="1"/>
    <col min="12808" max="12809" width="6.85546875" style="83" bestFit="1" customWidth="1"/>
    <col min="12810" max="12812" width="6.140625" style="83" bestFit="1" customWidth="1"/>
    <col min="12813" max="12814" width="6.28515625" style="83" bestFit="1" customWidth="1"/>
    <col min="12815" max="12815" width="6.42578125" style="83" bestFit="1" customWidth="1"/>
    <col min="12816" max="12816" width="6.5703125" style="83" bestFit="1" customWidth="1"/>
    <col min="12817" max="12817" width="6.42578125" style="83" bestFit="1" customWidth="1"/>
    <col min="12818" max="12818" width="6.140625" style="83" bestFit="1" customWidth="1"/>
    <col min="12819" max="12819" width="6.5703125" style="83" bestFit="1" customWidth="1"/>
    <col min="12820" max="12821" width="6.85546875" style="83" bestFit="1" customWidth="1"/>
    <col min="12822" max="12824" width="6.140625" style="83" bestFit="1" customWidth="1"/>
    <col min="12825" max="12826" width="6.28515625" style="83" bestFit="1" customWidth="1"/>
    <col min="12827" max="12827" width="6.42578125" style="83" bestFit="1" customWidth="1"/>
    <col min="12828" max="12828" width="6.5703125" style="83" bestFit="1" customWidth="1"/>
    <col min="12829" max="12829" width="6.42578125" style="83" bestFit="1" customWidth="1"/>
    <col min="12830" max="12830" width="6.140625" style="83" bestFit="1" customWidth="1"/>
    <col min="12831" max="12831" width="6.5703125" style="83" bestFit="1" customWidth="1"/>
    <col min="12832" max="12833" width="6.85546875" style="83" bestFit="1" customWidth="1"/>
    <col min="12834" max="12835" width="6.140625" style="83" bestFit="1" customWidth="1"/>
    <col min="12836" max="13057" width="9.140625" style="83"/>
    <col min="13058" max="13058" width="37.5703125" style="83" customWidth="1"/>
    <col min="13059" max="13059" width="6.42578125" style="83" bestFit="1" customWidth="1"/>
    <col min="13060" max="13060" width="6.5703125" style="83" bestFit="1" customWidth="1"/>
    <col min="13061" max="13061" width="6.42578125" style="83" bestFit="1" customWidth="1"/>
    <col min="13062" max="13062" width="6.140625" style="83" bestFit="1" customWidth="1"/>
    <col min="13063" max="13063" width="6.5703125" style="83" bestFit="1" customWidth="1"/>
    <col min="13064" max="13065" width="6.85546875" style="83" bestFit="1" customWidth="1"/>
    <col min="13066" max="13068" width="6.140625" style="83" bestFit="1" customWidth="1"/>
    <col min="13069" max="13070" width="6.28515625" style="83" bestFit="1" customWidth="1"/>
    <col min="13071" max="13071" width="6.42578125" style="83" bestFit="1" customWidth="1"/>
    <col min="13072" max="13072" width="6.5703125" style="83" bestFit="1" customWidth="1"/>
    <col min="13073" max="13073" width="6.42578125" style="83" bestFit="1" customWidth="1"/>
    <col min="13074" max="13074" width="6.140625" style="83" bestFit="1" customWidth="1"/>
    <col min="13075" max="13075" width="6.5703125" style="83" bestFit="1" customWidth="1"/>
    <col min="13076" max="13077" width="6.85546875" style="83" bestFit="1" customWidth="1"/>
    <col min="13078" max="13080" width="6.140625" style="83" bestFit="1" customWidth="1"/>
    <col min="13081" max="13082" width="6.28515625" style="83" bestFit="1" customWidth="1"/>
    <col min="13083" max="13083" width="6.42578125" style="83" bestFit="1" customWidth="1"/>
    <col min="13084" max="13084" width="6.5703125" style="83" bestFit="1" customWidth="1"/>
    <col min="13085" max="13085" width="6.42578125" style="83" bestFit="1" customWidth="1"/>
    <col min="13086" max="13086" width="6.140625" style="83" bestFit="1" customWidth="1"/>
    <col min="13087" max="13087" width="6.5703125" style="83" bestFit="1" customWidth="1"/>
    <col min="13088" max="13089" width="6.85546875" style="83" bestFit="1" customWidth="1"/>
    <col min="13090" max="13091" width="6.140625" style="83" bestFit="1" customWidth="1"/>
    <col min="13092" max="13313" width="9.140625" style="83"/>
    <col min="13314" max="13314" width="37.5703125" style="83" customWidth="1"/>
    <col min="13315" max="13315" width="6.42578125" style="83" bestFit="1" customWidth="1"/>
    <col min="13316" max="13316" width="6.5703125" style="83" bestFit="1" customWidth="1"/>
    <col min="13317" max="13317" width="6.42578125" style="83" bestFit="1" customWidth="1"/>
    <col min="13318" max="13318" width="6.140625" style="83" bestFit="1" customWidth="1"/>
    <col min="13319" max="13319" width="6.5703125" style="83" bestFit="1" customWidth="1"/>
    <col min="13320" max="13321" width="6.85546875" style="83" bestFit="1" customWidth="1"/>
    <col min="13322" max="13324" width="6.140625" style="83" bestFit="1" customWidth="1"/>
    <col min="13325" max="13326" width="6.28515625" style="83" bestFit="1" customWidth="1"/>
    <col min="13327" max="13327" width="6.42578125" style="83" bestFit="1" customWidth="1"/>
    <col min="13328" max="13328" width="6.5703125" style="83" bestFit="1" customWidth="1"/>
    <col min="13329" max="13329" width="6.42578125" style="83" bestFit="1" customWidth="1"/>
    <col min="13330" max="13330" width="6.140625" style="83" bestFit="1" customWidth="1"/>
    <col min="13331" max="13331" width="6.5703125" style="83" bestFit="1" customWidth="1"/>
    <col min="13332" max="13333" width="6.85546875" style="83" bestFit="1" customWidth="1"/>
    <col min="13334" max="13336" width="6.140625" style="83" bestFit="1" customWidth="1"/>
    <col min="13337" max="13338" width="6.28515625" style="83" bestFit="1" customWidth="1"/>
    <col min="13339" max="13339" width="6.42578125" style="83" bestFit="1" customWidth="1"/>
    <col min="13340" max="13340" width="6.5703125" style="83" bestFit="1" customWidth="1"/>
    <col min="13341" max="13341" width="6.42578125" style="83" bestFit="1" customWidth="1"/>
    <col min="13342" max="13342" width="6.140625" style="83" bestFit="1" customWidth="1"/>
    <col min="13343" max="13343" width="6.5703125" style="83" bestFit="1" customWidth="1"/>
    <col min="13344" max="13345" width="6.85546875" style="83" bestFit="1" customWidth="1"/>
    <col min="13346" max="13347" width="6.140625" style="83" bestFit="1" customWidth="1"/>
    <col min="13348" max="13569" width="9.140625" style="83"/>
    <col min="13570" max="13570" width="37.5703125" style="83" customWidth="1"/>
    <col min="13571" max="13571" width="6.42578125" style="83" bestFit="1" customWidth="1"/>
    <col min="13572" max="13572" width="6.5703125" style="83" bestFit="1" customWidth="1"/>
    <col min="13573" max="13573" width="6.42578125" style="83" bestFit="1" customWidth="1"/>
    <col min="13574" max="13574" width="6.140625" style="83" bestFit="1" customWidth="1"/>
    <col min="13575" max="13575" width="6.5703125" style="83" bestFit="1" customWidth="1"/>
    <col min="13576" max="13577" width="6.85546875" style="83" bestFit="1" customWidth="1"/>
    <col min="13578" max="13580" width="6.140625" style="83" bestFit="1" customWidth="1"/>
    <col min="13581" max="13582" width="6.28515625" style="83" bestFit="1" customWidth="1"/>
    <col min="13583" max="13583" width="6.42578125" style="83" bestFit="1" customWidth="1"/>
    <col min="13584" max="13584" width="6.5703125" style="83" bestFit="1" customWidth="1"/>
    <col min="13585" max="13585" width="6.42578125" style="83" bestFit="1" customWidth="1"/>
    <col min="13586" max="13586" width="6.140625" style="83" bestFit="1" customWidth="1"/>
    <col min="13587" max="13587" width="6.5703125" style="83" bestFit="1" customWidth="1"/>
    <col min="13588" max="13589" width="6.85546875" style="83" bestFit="1" customWidth="1"/>
    <col min="13590" max="13592" width="6.140625" style="83" bestFit="1" customWidth="1"/>
    <col min="13593" max="13594" width="6.28515625" style="83" bestFit="1" customWidth="1"/>
    <col min="13595" max="13595" width="6.42578125" style="83" bestFit="1" customWidth="1"/>
    <col min="13596" max="13596" width="6.5703125" style="83" bestFit="1" customWidth="1"/>
    <col min="13597" max="13597" width="6.42578125" style="83" bestFit="1" customWidth="1"/>
    <col min="13598" max="13598" width="6.140625" style="83" bestFit="1" customWidth="1"/>
    <col min="13599" max="13599" width="6.5703125" style="83" bestFit="1" customWidth="1"/>
    <col min="13600" max="13601" width="6.85546875" style="83" bestFit="1" customWidth="1"/>
    <col min="13602" max="13603" width="6.140625" style="83" bestFit="1" customWidth="1"/>
    <col min="13604" max="13825" width="9.140625" style="83"/>
    <col min="13826" max="13826" width="37.5703125" style="83" customWidth="1"/>
    <col min="13827" max="13827" width="6.42578125" style="83" bestFit="1" customWidth="1"/>
    <col min="13828" max="13828" width="6.5703125" style="83" bestFit="1" customWidth="1"/>
    <col min="13829" max="13829" width="6.42578125" style="83" bestFit="1" customWidth="1"/>
    <col min="13830" max="13830" width="6.140625" style="83" bestFit="1" customWidth="1"/>
    <col min="13831" max="13831" width="6.5703125" style="83" bestFit="1" customWidth="1"/>
    <col min="13832" max="13833" width="6.85546875" style="83" bestFit="1" customWidth="1"/>
    <col min="13834" max="13836" width="6.140625" style="83" bestFit="1" customWidth="1"/>
    <col min="13837" max="13838" width="6.28515625" style="83" bestFit="1" customWidth="1"/>
    <col min="13839" max="13839" width="6.42578125" style="83" bestFit="1" customWidth="1"/>
    <col min="13840" max="13840" width="6.5703125" style="83" bestFit="1" customWidth="1"/>
    <col min="13841" max="13841" width="6.42578125" style="83" bestFit="1" customWidth="1"/>
    <col min="13842" max="13842" width="6.140625" style="83" bestFit="1" customWidth="1"/>
    <col min="13843" max="13843" width="6.5703125" style="83" bestFit="1" customWidth="1"/>
    <col min="13844" max="13845" width="6.85546875" style="83" bestFit="1" customWidth="1"/>
    <col min="13846" max="13848" width="6.140625" style="83" bestFit="1" customWidth="1"/>
    <col min="13849" max="13850" width="6.28515625" style="83" bestFit="1" customWidth="1"/>
    <col min="13851" max="13851" width="6.42578125" style="83" bestFit="1" customWidth="1"/>
    <col min="13852" max="13852" width="6.5703125" style="83" bestFit="1" customWidth="1"/>
    <col min="13853" max="13853" width="6.42578125" style="83" bestFit="1" customWidth="1"/>
    <col min="13854" max="13854" width="6.140625" style="83" bestFit="1" customWidth="1"/>
    <col min="13855" max="13855" width="6.5703125" style="83" bestFit="1" customWidth="1"/>
    <col min="13856" max="13857" width="6.85546875" style="83" bestFit="1" customWidth="1"/>
    <col min="13858" max="13859" width="6.140625" style="83" bestFit="1" customWidth="1"/>
    <col min="13860" max="14081" width="9.140625" style="83"/>
    <col min="14082" max="14082" width="37.5703125" style="83" customWidth="1"/>
    <col min="14083" max="14083" width="6.42578125" style="83" bestFit="1" customWidth="1"/>
    <col min="14084" max="14084" width="6.5703125" style="83" bestFit="1" customWidth="1"/>
    <col min="14085" max="14085" width="6.42578125" style="83" bestFit="1" customWidth="1"/>
    <col min="14086" max="14086" width="6.140625" style="83" bestFit="1" customWidth="1"/>
    <col min="14087" max="14087" width="6.5703125" style="83" bestFit="1" customWidth="1"/>
    <col min="14088" max="14089" width="6.85546875" style="83" bestFit="1" customWidth="1"/>
    <col min="14090" max="14092" width="6.140625" style="83" bestFit="1" customWidth="1"/>
    <col min="14093" max="14094" width="6.28515625" style="83" bestFit="1" customWidth="1"/>
    <col min="14095" max="14095" width="6.42578125" style="83" bestFit="1" customWidth="1"/>
    <col min="14096" max="14096" width="6.5703125" style="83" bestFit="1" customWidth="1"/>
    <col min="14097" max="14097" width="6.42578125" style="83" bestFit="1" customWidth="1"/>
    <col min="14098" max="14098" width="6.140625" style="83" bestFit="1" customWidth="1"/>
    <col min="14099" max="14099" width="6.5703125" style="83" bestFit="1" customWidth="1"/>
    <col min="14100" max="14101" width="6.85546875" style="83" bestFit="1" customWidth="1"/>
    <col min="14102" max="14104" width="6.140625" style="83" bestFit="1" customWidth="1"/>
    <col min="14105" max="14106" width="6.28515625" style="83" bestFit="1" customWidth="1"/>
    <col min="14107" max="14107" width="6.42578125" style="83" bestFit="1" customWidth="1"/>
    <col min="14108" max="14108" width="6.5703125" style="83" bestFit="1" customWidth="1"/>
    <col min="14109" max="14109" width="6.42578125" style="83" bestFit="1" customWidth="1"/>
    <col min="14110" max="14110" width="6.140625" style="83" bestFit="1" customWidth="1"/>
    <col min="14111" max="14111" width="6.5703125" style="83" bestFit="1" customWidth="1"/>
    <col min="14112" max="14113" width="6.85546875" style="83" bestFit="1" customWidth="1"/>
    <col min="14114" max="14115" width="6.140625" style="83" bestFit="1" customWidth="1"/>
    <col min="14116" max="14337" width="9.140625" style="83"/>
    <col min="14338" max="14338" width="37.5703125" style="83" customWidth="1"/>
    <col min="14339" max="14339" width="6.42578125" style="83" bestFit="1" customWidth="1"/>
    <col min="14340" max="14340" width="6.5703125" style="83" bestFit="1" customWidth="1"/>
    <col min="14341" max="14341" width="6.42578125" style="83" bestFit="1" customWidth="1"/>
    <col min="14342" max="14342" width="6.140625" style="83" bestFit="1" customWidth="1"/>
    <col min="14343" max="14343" width="6.5703125" style="83" bestFit="1" customWidth="1"/>
    <col min="14344" max="14345" width="6.85546875" style="83" bestFit="1" customWidth="1"/>
    <col min="14346" max="14348" width="6.140625" style="83" bestFit="1" customWidth="1"/>
    <col min="14349" max="14350" width="6.28515625" style="83" bestFit="1" customWidth="1"/>
    <col min="14351" max="14351" width="6.42578125" style="83" bestFit="1" customWidth="1"/>
    <col min="14352" max="14352" width="6.5703125" style="83" bestFit="1" customWidth="1"/>
    <col min="14353" max="14353" width="6.42578125" style="83" bestFit="1" customWidth="1"/>
    <col min="14354" max="14354" width="6.140625" style="83" bestFit="1" customWidth="1"/>
    <col min="14355" max="14355" width="6.5703125" style="83" bestFit="1" customWidth="1"/>
    <col min="14356" max="14357" width="6.85546875" style="83" bestFit="1" customWidth="1"/>
    <col min="14358" max="14360" width="6.140625" style="83" bestFit="1" customWidth="1"/>
    <col min="14361" max="14362" width="6.28515625" style="83" bestFit="1" customWidth="1"/>
    <col min="14363" max="14363" width="6.42578125" style="83" bestFit="1" customWidth="1"/>
    <col min="14364" max="14364" width="6.5703125" style="83" bestFit="1" customWidth="1"/>
    <col min="14365" max="14365" width="6.42578125" style="83" bestFit="1" customWidth="1"/>
    <col min="14366" max="14366" width="6.140625" style="83" bestFit="1" customWidth="1"/>
    <col min="14367" max="14367" width="6.5703125" style="83" bestFit="1" customWidth="1"/>
    <col min="14368" max="14369" width="6.85546875" style="83" bestFit="1" customWidth="1"/>
    <col min="14370" max="14371" width="6.140625" style="83" bestFit="1" customWidth="1"/>
    <col min="14372" max="14593" width="9.140625" style="83"/>
    <col min="14594" max="14594" width="37.5703125" style="83" customWidth="1"/>
    <col min="14595" max="14595" width="6.42578125" style="83" bestFit="1" customWidth="1"/>
    <col min="14596" max="14596" width="6.5703125" style="83" bestFit="1" customWidth="1"/>
    <col min="14597" max="14597" width="6.42578125" style="83" bestFit="1" customWidth="1"/>
    <col min="14598" max="14598" width="6.140625" style="83" bestFit="1" customWidth="1"/>
    <col min="14599" max="14599" width="6.5703125" style="83" bestFit="1" customWidth="1"/>
    <col min="14600" max="14601" width="6.85546875" style="83" bestFit="1" customWidth="1"/>
    <col min="14602" max="14604" width="6.140625" style="83" bestFit="1" customWidth="1"/>
    <col min="14605" max="14606" width="6.28515625" style="83" bestFit="1" customWidth="1"/>
    <col min="14607" max="14607" width="6.42578125" style="83" bestFit="1" customWidth="1"/>
    <col min="14608" max="14608" width="6.5703125" style="83" bestFit="1" customWidth="1"/>
    <col min="14609" max="14609" width="6.42578125" style="83" bestFit="1" customWidth="1"/>
    <col min="14610" max="14610" width="6.140625" style="83" bestFit="1" customWidth="1"/>
    <col min="14611" max="14611" width="6.5703125" style="83" bestFit="1" customWidth="1"/>
    <col min="14612" max="14613" width="6.85546875" style="83" bestFit="1" customWidth="1"/>
    <col min="14614" max="14616" width="6.140625" style="83" bestFit="1" customWidth="1"/>
    <col min="14617" max="14618" width="6.28515625" style="83" bestFit="1" customWidth="1"/>
    <col min="14619" max="14619" width="6.42578125" style="83" bestFit="1" customWidth="1"/>
    <col min="14620" max="14620" width="6.5703125" style="83" bestFit="1" customWidth="1"/>
    <col min="14621" max="14621" width="6.42578125" style="83" bestFit="1" customWidth="1"/>
    <col min="14622" max="14622" width="6.140625" style="83" bestFit="1" customWidth="1"/>
    <col min="14623" max="14623" width="6.5703125" style="83" bestFit="1" customWidth="1"/>
    <col min="14624" max="14625" width="6.85546875" style="83" bestFit="1" customWidth="1"/>
    <col min="14626" max="14627" width="6.140625" style="83" bestFit="1" customWidth="1"/>
    <col min="14628" max="14849" width="9.140625" style="83"/>
    <col min="14850" max="14850" width="37.5703125" style="83" customWidth="1"/>
    <col min="14851" max="14851" width="6.42578125" style="83" bestFit="1" customWidth="1"/>
    <col min="14852" max="14852" width="6.5703125" style="83" bestFit="1" customWidth="1"/>
    <col min="14853" max="14853" width="6.42578125" style="83" bestFit="1" customWidth="1"/>
    <col min="14854" max="14854" width="6.140625" style="83" bestFit="1" customWidth="1"/>
    <col min="14855" max="14855" width="6.5703125" style="83" bestFit="1" customWidth="1"/>
    <col min="14856" max="14857" width="6.85546875" style="83" bestFit="1" customWidth="1"/>
    <col min="14858" max="14860" width="6.140625" style="83" bestFit="1" customWidth="1"/>
    <col min="14861" max="14862" width="6.28515625" style="83" bestFit="1" customWidth="1"/>
    <col min="14863" max="14863" width="6.42578125" style="83" bestFit="1" customWidth="1"/>
    <col min="14864" max="14864" width="6.5703125" style="83" bestFit="1" customWidth="1"/>
    <col min="14865" max="14865" width="6.42578125" style="83" bestFit="1" customWidth="1"/>
    <col min="14866" max="14866" width="6.140625" style="83" bestFit="1" customWidth="1"/>
    <col min="14867" max="14867" width="6.5703125" style="83" bestFit="1" customWidth="1"/>
    <col min="14868" max="14869" width="6.85546875" style="83" bestFit="1" customWidth="1"/>
    <col min="14870" max="14872" width="6.140625" style="83" bestFit="1" customWidth="1"/>
    <col min="14873" max="14874" width="6.28515625" style="83" bestFit="1" customWidth="1"/>
    <col min="14875" max="14875" width="6.42578125" style="83" bestFit="1" customWidth="1"/>
    <col min="14876" max="14876" width="6.5703125" style="83" bestFit="1" customWidth="1"/>
    <col min="14877" max="14877" width="6.42578125" style="83" bestFit="1" customWidth="1"/>
    <col min="14878" max="14878" width="6.140625" style="83" bestFit="1" customWidth="1"/>
    <col min="14879" max="14879" width="6.5703125" style="83" bestFit="1" customWidth="1"/>
    <col min="14880" max="14881" width="6.85546875" style="83" bestFit="1" customWidth="1"/>
    <col min="14882" max="14883" width="6.140625" style="83" bestFit="1" customWidth="1"/>
    <col min="14884" max="15105" width="9.140625" style="83"/>
    <col min="15106" max="15106" width="37.5703125" style="83" customWidth="1"/>
    <col min="15107" max="15107" width="6.42578125" style="83" bestFit="1" customWidth="1"/>
    <col min="15108" max="15108" width="6.5703125" style="83" bestFit="1" customWidth="1"/>
    <col min="15109" max="15109" width="6.42578125" style="83" bestFit="1" customWidth="1"/>
    <col min="15110" max="15110" width="6.140625" style="83" bestFit="1" customWidth="1"/>
    <col min="15111" max="15111" width="6.5703125" style="83" bestFit="1" customWidth="1"/>
    <col min="15112" max="15113" width="6.85546875" style="83" bestFit="1" customWidth="1"/>
    <col min="15114" max="15116" width="6.140625" style="83" bestFit="1" customWidth="1"/>
    <col min="15117" max="15118" width="6.28515625" style="83" bestFit="1" customWidth="1"/>
    <col min="15119" max="15119" width="6.42578125" style="83" bestFit="1" customWidth="1"/>
    <col min="15120" max="15120" width="6.5703125" style="83" bestFit="1" customWidth="1"/>
    <col min="15121" max="15121" width="6.42578125" style="83" bestFit="1" customWidth="1"/>
    <col min="15122" max="15122" width="6.140625" style="83" bestFit="1" customWidth="1"/>
    <col min="15123" max="15123" width="6.5703125" style="83" bestFit="1" customWidth="1"/>
    <col min="15124" max="15125" width="6.85546875" style="83" bestFit="1" customWidth="1"/>
    <col min="15126" max="15128" width="6.140625" style="83" bestFit="1" customWidth="1"/>
    <col min="15129" max="15130" width="6.28515625" style="83" bestFit="1" customWidth="1"/>
    <col min="15131" max="15131" width="6.42578125" style="83" bestFit="1" customWidth="1"/>
    <col min="15132" max="15132" width="6.5703125" style="83" bestFit="1" customWidth="1"/>
    <col min="15133" max="15133" width="6.42578125" style="83" bestFit="1" customWidth="1"/>
    <col min="15134" max="15134" width="6.140625" style="83" bestFit="1" customWidth="1"/>
    <col min="15135" max="15135" width="6.5703125" style="83" bestFit="1" customWidth="1"/>
    <col min="15136" max="15137" width="6.85546875" style="83" bestFit="1" customWidth="1"/>
    <col min="15138" max="15139" width="6.140625" style="83" bestFit="1" customWidth="1"/>
    <col min="15140" max="15361" width="9.140625" style="83"/>
    <col min="15362" max="15362" width="37.5703125" style="83" customWidth="1"/>
    <col min="15363" max="15363" width="6.42578125" style="83" bestFit="1" customWidth="1"/>
    <col min="15364" max="15364" width="6.5703125" style="83" bestFit="1" customWidth="1"/>
    <col min="15365" max="15365" width="6.42578125" style="83" bestFit="1" customWidth="1"/>
    <col min="15366" max="15366" width="6.140625" style="83" bestFit="1" customWidth="1"/>
    <col min="15367" max="15367" width="6.5703125" style="83" bestFit="1" customWidth="1"/>
    <col min="15368" max="15369" width="6.85546875" style="83" bestFit="1" customWidth="1"/>
    <col min="15370" max="15372" width="6.140625" style="83" bestFit="1" customWidth="1"/>
    <col min="15373" max="15374" width="6.28515625" style="83" bestFit="1" customWidth="1"/>
    <col min="15375" max="15375" width="6.42578125" style="83" bestFit="1" customWidth="1"/>
    <col min="15376" max="15376" width="6.5703125" style="83" bestFit="1" customWidth="1"/>
    <col min="15377" max="15377" width="6.42578125" style="83" bestFit="1" customWidth="1"/>
    <col min="15378" max="15378" width="6.140625" style="83" bestFit="1" customWidth="1"/>
    <col min="15379" max="15379" width="6.5703125" style="83" bestFit="1" customWidth="1"/>
    <col min="15380" max="15381" width="6.85546875" style="83" bestFit="1" customWidth="1"/>
    <col min="15382" max="15384" width="6.140625" style="83" bestFit="1" customWidth="1"/>
    <col min="15385" max="15386" width="6.28515625" style="83" bestFit="1" customWidth="1"/>
    <col min="15387" max="15387" width="6.42578125" style="83" bestFit="1" customWidth="1"/>
    <col min="15388" max="15388" width="6.5703125" style="83" bestFit="1" customWidth="1"/>
    <col min="15389" max="15389" width="6.42578125" style="83" bestFit="1" customWidth="1"/>
    <col min="15390" max="15390" width="6.140625" style="83" bestFit="1" customWidth="1"/>
    <col min="15391" max="15391" width="6.5703125" style="83" bestFit="1" customWidth="1"/>
    <col min="15392" max="15393" width="6.85546875" style="83" bestFit="1" customWidth="1"/>
    <col min="15394" max="15395" width="6.140625" style="83" bestFit="1" customWidth="1"/>
    <col min="15396" max="15617" width="9.140625" style="83"/>
    <col min="15618" max="15618" width="37.5703125" style="83" customWidth="1"/>
    <col min="15619" max="15619" width="6.42578125" style="83" bestFit="1" customWidth="1"/>
    <col min="15620" max="15620" width="6.5703125" style="83" bestFit="1" customWidth="1"/>
    <col min="15621" max="15621" width="6.42578125" style="83" bestFit="1" customWidth="1"/>
    <col min="15622" max="15622" width="6.140625" style="83" bestFit="1" customWidth="1"/>
    <col min="15623" max="15623" width="6.5703125" style="83" bestFit="1" customWidth="1"/>
    <col min="15624" max="15625" width="6.85546875" style="83" bestFit="1" customWidth="1"/>
    <col min="15626" max="15628" width="6.140625" style="83" bestFit="1" customWidth="1"/>
    <col min="15629" max="15630" width="6.28515625" style="83" bestFit="1" customWidth="1"/>
    <col min="15631" max="15631" width="6.42578125" style="83" bestFit="1" customWidth="1"/>
    <col min="15632" max="15632" width="6.5703125" style="83" bestFit="1" customWidth="1"/>
    <col min="15633" max="15633" width="6.42578125" style="83" bestFit="1" customWidth="1"/>
    <col min="15634" max="15634" width="6.140625" style="83" bestFit="1" customWidth="1"/>
    <col min="15635" max="15635" width="6.5703125" style="83" bestFit="1" customWidth="1"/>
    <col min="15636" max="15637" width="6.85546875" style="83" bestFit="1" customWidth="1"/>
    <col min="15638" max="15640" width="6.140625" style="83" bestFit="1" customWidth="1"/>
    <col min="15641" max="15642" width="6.28515625" style="83" bestFit="1" customWidth="1"/>
    <col min="15643" max="15643" width="6.42578125" style="83" bestFit="1" customWidth="1"/>
    <col min="15644" max="15644" width="6.5703125" style="83" bestFit="1" customWidth="1"/>
    <col min="15645" max="15645" width="6.42578125" style="83" bestFit="1" customWidth="1"/>
    <col min="15646" max="15646" width="6.140625" style="83" bestFit="1" customWidth="1"/>
    <col min="15647" max="15647" width="6.5703125" style="83" bestFit="1" customWidth="1"/>
    <col min="15648" max="15649" width="6.85546875" style="83" bestFit="1" customWidth="1"/>
    <col min="15650" max="15651" width="6.140625" style="83" bestFit="1" customWidth="1"/>
    <col min="15652" max="15873" width="9.140625" style="83"/>
    <col min="15874" max="15874" width="37.5703125" style="83" customWidth="1"/>
    <col min="15875" max="15875" width="6.42578125" style="83" bestFit="1" customWidth="1"/>
    <col min="15876" max="15876" width="6.5703125" style="83" bestFit="1" customWidth="1"/>
    <col min="15877" max="15877" width="6.42578125" style="83" bestFit="1" customWidth="1"/>
    <col min="15878" max="15878" width="6.140625" style="83" bestFit="1" customWidth="1"/>
    <col min="15879" max="15879" width="6.5703125" style="83" bestFit="1" customWidth="1"/>
    <col min="15880" max="15881" width="6.85546875" style="83" bestFit="1" customWidth="1"/>
    <col min="15882" max="15884" width="6.140625" style="83" bestFit="1" customWidth="1"/>
    <col min="15885" max="15886" width="6.28515625" style="83" bestFit="1" customWidth="1"/>
    <col min="15887" max="15887" width="6.42578125" style="83" bestFit="1" customWidth="1"/>
    <col min="15888" max="15888" width="6.5703125" style="83" bestFit="1" customWidth="1"/>
    <col min="15889" max="15889" width="6.42578125" style="83" bestFit="1" customWidth="1"/>
    <col min="15890" max="15890" width="6.140625" style="83" bestFit="1" customWidth="1"/>
    <col min="15891" max="15891" width="6.5703125" style="83" bestFit="1" customWidth="1"/>
    <col min="15892" max="15893" width="6.85546875" style="83" bestFit="1" customWidth="1"/>
    <col min="15894" max="15896" width="6.140625" style="83" bestFit="1" customWidth="1"/>
    <col min="15897" max="15898" width="6.28515625" style="83" bestFit="1" customWidth="1"/>
    <col min="15899" max="15899" width="6.42578125" style="83" bestFit="1" customWidth="1"/>
    <col min="15900" max="15900" width="6.5703125" style="83" bestFit="1" customWidth="1"/>
    <col min="15901" max="15901" width="6.42578125" style="83" bestFit="1" customWidth="1"/>
    <col min="15902" max="15902" width="6.140625" style="83" bestFit="1" customWidth="1"/>
    <col min="15903" max="15903" width="6.5703125" style="83" bestFit="1" customWidth="1"/>
    <col min="15904" max="15905" width="6.85546875" style="83" bestFit="1" customWidth="1"/>
    <col min="15906" max="15907" width="6.140625" style="83" bestFit="1" customWidth="1"/>
    <col min="15908" max="16129" width="9.140625" style="83"/>
    <col min="16130" max="16130" width="37.5703125" style="83" customWidth="1"/>
    <col min="16131" max="16131" width="6.42578125" style="83" bestFit="1" customWidth="1"/>
    <col min="16132" max="16132" width="6.5703125" style="83" bestFit="1" customWidth="1"/>
    <col min="16133" max="16133" width="6.42578125" style="83" bestFit="1" customWidth="1"/>
    <col min="16134" max="16134" width="6.140625" style="83" bestFit="1" customWidth="1"/>
    <col min="16135" max="16135" width="6.5703125" style="83" bestFit="1" customWidth="1"/>
    <col min="16136" max="16137" width="6.85546875" style="83" bestFit="1" customWidth="1"/>
    <col min="16138" max="16140" width="6.140625" style="83" bestFit="1" customWidth="1"/>
    <col min="16141" max="16142" width="6.28515625" style="83" bestFit="1" customWidth="1"/>
    <col min="16143" max="16143" width="6.42578125" style="83" bestFit="1" customWidth="1"/>
    <col min="16144" max="16144" width="6.5703125" style="83" bestFit="1" customWidth="1"/>
    <col min="16145" max="16145" width="6.42578125" style="83" bestFit="1" customWidth="1"/>
    <col min="16146" max="16146" width="6.140625" style="83" bestFit="1" customWidth="1"/>
    <col min="16147" max="16147" width="6.5703125" style="83" bestFit="1" customWidth="1"/>
    <col min="16148" max="16149" width="6.85546875" style="83" bestFit="1" customWidth="1"/>
    <col min="16150" max="16152" width="6.140625" style="83" bestFit="1" customWidth="1"/>
    <col min="16153" max="16154" width="6.28515625" style="83" bestFit="1" customWidth="1"/>
    <col min="16155" max="16155" width="6.42578125" style="83" bestFit="1" customWidth="1"/>
    <col min="16156" max="16156" width="6.5703125" style="83" bestFit="1" customWidth="1"/>
    <col min="16157" max="16157" width="6.42578125" style="83" bestFit="1" customWidth="1"/>
    <col min="16158" max="16158" width="6.140625" style="83" bestFit="1" customWidth="1"/>
    <col min="16159" max="16159" width="6.5703125" style="83" bestFit="1" customWidth="1"/>
    <col min="16160" max="16161" width="6.85546875" style="83" bestFit="1" customWidth="1"/>
    <col min="16162" max="16163" width="6.140625" style="83" bestFit="1" customWidth="1"/>
    <col min="16164" max="16384" width="9.140625" style="83"/>
  </cols>
  <sheetData>
    <row r="2" spans="1:40">
      <c r="A2" s="178" t="s">
        <v>0</v>
      </c>
      <c r="B2" s="179" t="s">
        <v>189</v>
      </c>
    </row>
    <row r="3" spans="1:40">
      <c r="B3" s="179"/>
    </row>
    <row r="4" spans="1:40" s="94" customFormat="1">
      <c r="A4" s="686"/>
      <c r="B4" s="687"/>
      <c r="C4" s="688">
        <v>40179</v>
      </c>
      <c r="D4" s="688">
        <v>40210</v>
      </c>
      <c r="E4" s="688">
        <v>40238</v>
      </c>
      <c r="F4" s="688">
        <v>40269</v>
      </c>
      <c r="G4" s="688">
        <v>40299</v>
      </c>
      <c r="H4" s="688">
        <v>40330</v>
      </c>
      <c r="I4" s="688">
        <v>40360</v>
      </c>
      <c r="J4" s="688">
        <v>40391</v>
      </c>
      <c r="K4" s="688">
        <v>40422</v>
      </c>
      <c r="L4" s="688">
        <v>40452</v>
      </c>
      <c r="M4" s="688">
        <v>40483</v>
      </c>
      <c r="N4" s="688">
        <v>40513</v>
      </c>
      <c r="O4" s="688">
        <v>40544</v>
      </c>
      <c r="P4" s="688">
        <v>40575</v>
      </c>
      <c r="Q4" s="688">
        <v>40603</v>
      </c>
      <c r="R4" s="688">
        <v>40634</v>
      </c>
      <c r="S4" s="688">
        <v>40664</v>
      </c>
      <c r="T4" s="688">
        <v>40695</v>
      </c>
      <c r="U4" s="688">
        <v>40725</v>
      </c>
      <c r="V4" s="688">
        <v>40756</v>
      </c>
      <c r="W4" s="688">
        <v>40787</v>
      </c>
      <c r="X4" s="688">
        <v>40817</v>
      </c>
      <c r="Y4" s="688">
        <v>40848</v>
      </c>
      <c r="Z4" s="688">
        <v>40878</v>
      </c>
      <c r="AA4" s="688">
        <v>40909</v>
      </c>
      <c r="AB4" s="688">
        <v>40940</v>
      </c>
      <c r="AC4" s="688">
        <v>40969</v>
      </c>
      <c r="AD4" s="688">
        <v>41000</v>
      </c>
      <c r="AE4" s="688">
        <v>41030</v>
      </c>
      <c r="AF4" s="688">
        <v>41061</v>
      </c>
      <c r="AG4" s="688">
        <v>41091</v>
      </c>
      <c r="AH4" s="688">
        <v>41122</v>
      </c>
      <c r="AI4" s="688">
        <v>41153</v>
      </c>
    </row>
    <row r="5" spans="1:40">
      <c r="B5" s="225" t="s">
        <v>857</v>
      </c>
      <c r="C5" s="226">
        <v>991</v>
      </c>
      <c r="D5" s="226">
        <v>938</v>
      </c>
      <c r="E5" s="226">
        <v>1014</v>
      </c>
      <c r="F5" s="226">
        <v>1307</v>
      </c>
      <c r="G5" s="226">
        <v>1282</v>
      </c>
      <c r="H5" s="226">
        <v>1215</v>
      </c>
      <c r="I5" s="226">
        <v>1393</v>
      </c>
      <c r="J5" s="226">
        <v>865</v>
      </c>
      <c r="K5" s="226">
        <v>1377</v>
      </c>
      <c r="L5" s="227">
        <v>1627</v>
      </c>
      <c r="M5" s="228">
        <v>1837</v>
      </c>
      <c r="N5" s="228">
        <v>1302</v>
      </c>
      <c r="O5" s="228">
        <v>1462</v>
      </c>
      <c r="P5" s="228">
        <v>1440</v>
      </c>
      <c r="Q5" s="228">
        <v>1086</v>
      </c>
      <c r="R5" s="228">
        <v>953</v>
      </c>
      <c r="S5" s="228">
        <v>982</v>
      </c>
      <c r="T5" s="228">
        <v>870</v>
      </c>
      <c r="U5" s="228">
        <v>587</v>
      </c>
      <c r="V5" s="229">
        <v>1252</v>
      </c>
      <c r="W5" s="229">
        <v>741</v>
      </c>
      <c r="X5" s="229">
        <v>914</v>
      </c>
      <c r="Y5" s="229">
        <v>721</v>
      </c>
      <c r="Z5" s="229">
        <v>949</v>
      </c>
      <c r="AA5" s="229">
        <v>922</v>
      </c>
      <c r="AB5" s="229">
        <v>951</v>
      </c>
      <c r="AC5" s="229">
        <v>764</v>
      </c>
      <c r="AD5" s="229">
        <v>1251</v>
      </c>
      <c r="AE5" s="229">
        <v>2464</v>
      </c>
      <c r="AF5" s="229">
        <v>1376</v>
      </c>
      <c r="AG5" s="229">
        <v>788</v>
      </c>
      <c r="AH5" s="229">
        <v>637</v>
      </c>
      <c r="AI5" s="229">
        <v>567</v>
      </c>
    </row>
    <row r="6" spans="1:40">
      <c r="B6" s="225" t="s">
        <v>1131</v>
      </c>
      <c r="C6" s="230">
        <v>2.0140360529400003</v>
      </c>
      <c r="D6" s="230">
        <v>2.1275819327500001</v>
      </c>
      <c r="E6" s="230">
        <v>6.9994441502800013</v>
      </c>
      <c r="F6" s="230">
        <v>6.8524848515800034</v>
      </c>
      <c r="G6" s="230">
        <v>7.2970843307000015</v>
      </c>
      <c r="H6" s="230">
        <v>7.0409877680400088</v>
      </c>
      <c r="I6" s="230">
        <v>11.242052054629992</v>
      </c>
      <c r="J6" s="230">
        <v>7.8626180211100003</v>
      </c>
      <c r="K6" s="230">
        <v>10.048115117630006</v>
      </c>
      <c r="L6" s="231">
        <v>204.26798073175004</v>
      </c>
      <c r="M6" s="232">
        <v>11.406454426170013</v>
      </c>
      <c r="N6" s="232">
        <v>5.6869566592899989</v>
      </c>
      <c r="O6" s="232">
        <v>8.5313667374399991</v>
      </c>
      <c r="P6" s="232">
        <v>4.3588935165299993</v>
      </c>
      <c r="Q6" s="232">
        <v>78.351138664539988</v>
      </c>
      <c r="R6" s="232">
        <v>15.557636678090001</v>
      </c>
      <c r="S6" s="232">
        <v>6.2370597710300011</v>
      </c>
      <c r="T6" s="232">
        <v>5.3281095820100015</v>
      </c>
      <c r="U6" s="232">
        <v>1.5064516826900005</v>
      </c>
      <c r="V6" s="232">
        <v>2.5256547105800005</v>
      </c>
      <c r="W6" s="232">
        <v>14.541119073809998</v>
      </c>
      <c r="X6" s="232">
        <v>2.4685918569200007</v>
      </c>
      <c r="Y6" s="232">
        <v>1.82737635328</v>
      </c>
      <c r="Z6" s="232">
        <v>18.089682451400016</v>
      </c>
      <c r="AA6" s="232">
        <v>5.8635874509999999</v>
      </c>
      <c r="AB6" s="232">
        <v>2.9226106147499999</v>
      </c>
      <c r="AC6" s="232">
        <v>2.4948000000000001</v>
      </c>
      <c r="AD6" s="232">
        <v>96.543644466420105</v>
      </c>
      <c r="AE6" s="232">
        <v>17.878819171279996</v>
      </c>
      <c r="AF6" s="232">
        <v>3.0678355204099996</v>
      </c>
      <c r="AG6" s="232">
        <v>8.3545019799399984</v>
      </c>
      <c r="AH6" s="232">
        <v>4.8740851327000012</v>
      </c>
      <c r="AI6" s="232">
        <v>10.150275139900002</v>
      </c>
    </row>
    <row r="8" spans="1:40">
      <c r="B8" s="233"/>
    </row>
    <row r="9" spans="1:40">
      <c r="B9" s="179" t="s">
        <v>189</v>
      </c>
    </row>
    <row r="10" spans="1:40">
      <c r="W10" s="234"/>
    </row>
    <row r="11" spans="1:40">
      <c r="Y11" s="233"/>
      <c r="Z11" s="233"/>
      <c r="AA11" s="233"/>
      <c r="AB11" s="233"/>
      <c r="AC11" s="233"/>
      <c r="AD11" s="233"/>
      <c r="AE11" s="233"/>
      <c r="AF11" s="233"/>
      <c r="AG11" s="233"/>
      <c r="AH11" s="111"/>
      <c r="AI11" s="111"/>
      <c r="AJ11" s="111"/>
      <c r="AK11" s="111"/>
      <c r="AL11" s="111"/>
      <c r="AM11" s="111"/>
      <c r="AN11" s="111"/>
    </row>
    <row r="12" spans="1:40">
      <c r="Y12" s="233"/>
      <c r="Z12" s="233"/>
      <c r="AA12" s="233"/>
      <c r="AB12" s="233"/>
      <c r="AC12" s="233"/>
      <c r="AD12" s="233"/>
      <c r="AE12" s="233"/>
      <c r="AF12" s="233"/>
      <c r="AG12" s="233"/>
      <c r="AH12" s="111"/>
      <c r="AI12" s="111"/>
      <c r="AJ12" s="111"/>
      <c r="AK12" s="111"/>
      <c r="AL12" s="111"/>
      <c r="AM12" s="111"/>
      <c r="AN12" s="111"/>
    </row>
    <row r="13" spans="1:40">
      <c r="Y13" s="233"/>
      <c r="Z13" s="233"/>
      <c r="AA13" s="827"/>
      <c r="AB13" s="827"/>
      <c r="AC13" s="827"/>
      <c r="AD13" s="827"/>
      <c r="AE13" s="828"/>
      <c r="AF13" s="829"/>
      <c r="AG13" s="829"/>
      <c r="AH13" s="829"/>
      <c r="AI13" s="829"/>
      <c r="AJ13" s="829"/>
      <c r="AK13" s="829"/>
      <c r="AL13" s="829"/>
      <c r="AM13" s="829"/>
      <c r="AN13" s="111"/>
    </row>
    <row r="14" spans="1:40">
      <c r="Y14" s="233"/>
      <c r="Z14" s="233"/>
      <c r="AA14" s="827"/>
      <c r="AB14" s="827"/>
      <c r="AC14" s="827"/>
      <c r="AD14" s="827"/>
      <c r="AE14" s="828"/>
      <c r="AF14" s="829"/>
      <c r="AG14" s="829"/>
      <c r="AH14" s="829"/>
      <c r="AI14" s="829"/>
      <c r="AJ14" s="829"/>
      <c r="AK14" s="829"/>
      <c r="AL14" s="829"/>
      <c r="AM14" s="829"/>
      <c r="AN14" s="111"/>
    </row>
    <row r="15" spans="1:40">
      <c r="Y15" s="233"/>
      <c r="Z15" s="233"/>
      <c r="AA15" s="830"/>
      <c r="AB15" s="830"/>
      <c r="AC15" s="830"/>
      <c r="AD15" s="830"/>
      <c r="AE15" s="831"/>
      <c r="AF15" s="831"/>
      <c r="AG15" s="831"/>
      <c r="AH15" s="831"/>
      <c r="AI15" s="831"/>
      <c r="AJ15" s="831"/>
      <c r="AK15" s="831"/>
      <c r="AL15" s="831"/>
      <c r="AM15" s="831"/>
      <c r="AN15" s="111"/>
    </row>
    <row r="16" spans="1:40">
      <c r="Y16" s="233"/>
      <c r="Z16" s="233"/>
      <c r="AA16" s="830"/>
      <c r="AB16" s="830"/>
      <c r="AC16" s="830"/>
      <c r="AD16" s="830"/>
      <c r="AE16" s="831"/>
      <c r="AF16" s="831"/>
      <c r="AG16" s="831"/>
      <c r="AH16" s="831"/>
      <c r="AI16" s="831"/>
      <c r="AJ16" s="831"/>
      <c r="AK16" s="831"/>
      <c r="AL16" s="831"/>
      <c r="AM16" s="831"/>
      <c r="AN16" s="111"/>
    </row>
    <row r="17" spans="2:40">
      <c r="Y17" s="233"/>
      <c r="Z17" s="233"/>
      <c r="AA17" s="233"/>
      <c r="AB17" s="233"/>
      <c r="AC17" s="233"/>
      <c r="AD17" s="233"/>
      <c r="AE17" s="233"/>
      <c r="AF17" s="233"/>
      <c r="AG17" s="233"/>
      <c r="AH17" s="111"/>
      <c r="AI17" s="111"/>
      <c r="AJ17" s="111"/>
      <c r="AK17" s="111"/>
      <c r="AL17" s="111"/>
      <c r="AM17" s="111"/>
      <c r="AN17" s="111"/>
    </row>
    <row r="18" spans="2:40">
      <c r="Y18" s="233"/>
      <c r="Z18" s="829"/>
      <c r="AA18" s="233"/>
      <c r="AB18" s="828"/>
      <c r="AC18" s="233"/>
      <c r="AD18" s="831"/>
      <c r="AE18" s="234"/>
      <c r="AF18" s="233"/>
      <c r="AG18" s="831"/>
      <c r="AH18" s="832"/>
      <c r="AI18" s="111"/>
      <c r="AJ18" s="111"/>
      <c r="AK18" s="111"/>
      <c r="AL18" s="111"/>
      <c r="AM18" s="111"/>
      <c r="AN18" s="111"/>
    </row>
    <row r="19" spans="2:40">
      <c r="Y19" s="233"/>
      <c r="Z19" s="829"/>
      <c r="AA19" s="233"/>
      <c r="AB19" s="828"/>
      <c r="AC19" s="233"/>
      <c r="AD19" s="831"/>
      <c r="AE19" s="234"/>
      <c r="AF19" s="233"/>
      <c r="AG19" s="831"/>
      <c r="AH19" s="832"/>
      <c r="AI19" s="111"/>
      <c r="AJ19" s="111"/>
      <c r="AK19" s="111"/>
      <c r="AL19" s="111"/>
      <c r="AM19" s="111"/>
      <c r="AN19" s="111"/>
    </row>
    <row r="20" spans="2:40">
      <c r="Y20" s="233"/>
      <c r="Z20" s="831"/>
      <c r="AA20" s="233"/>
      <c r="AB20" s="831"/>
      <c r="AC20" s="233"/>
      <c r="AD20" s="831"/>
      <c r="AE20" s="234"/>
      <c r="AF20" s="233"/>
      <c r="AG20" s="831"/>
      <c r="AH20" s="832"/>
      <c r="AI20" s="111"/>
      <c r="AJ20" s="111"/>
      <c r="AK20" s="111"/>
      <c r="AL20" s="111"/>
      <c r="AM20" s="111"/>
      <c r="AN20" s="111"/>
    </row>
    <row r="21" spans="2:40">
      <c r="Y21" s="233"/>
      <c r="Z21" s="833"/>
      <c r="AA21" s="233"/>
      <c r="AB21" s="833"/>
      <c r="AC21" s="233"/>
      <c r="AD21" s="834"/>
      <c r="AE21" s="234"/>
      <c r="AF21" s="233"/>
      <c r="AG21" s="834"/>
      <c r="AH21" s="832"/>
      <c r="AI21" s="111"/>
      <c r="AJ21" s="111"/>
      <c r="AK21" s="111"/>
      <c r="AL21" s="111"/>
      <c r="AM21" s="111"/>
      <c r="AN21" s="111"/>
    </row>
    <row r="22" spans="2:40">
      <c r="Y22" s="233"/>
      <c r="Z22" s="828"/>
      <c r="AA22" s="233"/>
      <c r="AB22" s="829"/>
      <c r="AC22" s="233"/>
      <c r="AD22" s="831"/>
      <c r="AE22" s="234"/>
      <c r="AF22" s="233"/>
      <c r="AG22" s="831"/>
      <c r="AH22" s="832"/>
      <c r="AI22" s="111"/>
      <c r="AJ22" s="111"/>
      <c r="AK22" s="111"/>
      <c r="AL22" s="111"/>
      <c r="AM22" s="111"/>
      <c r="AN22" s="111"/>
    </row>
    <row r="23" spans="2:40">
      <c r="Y23" s="233"/>
      <c r="Z23" s="828"/>
      <c r="AA23" s="233"/>
      <c r="AB23" s="829"/>
      <c r="AC23" s="233"/>
      <c r="AD23" s="831"/>
      <c r="AE23" s="234"/>
      <c r="AF23" s="233"/>
      <c r="AG23" s="831"/>
      <c r="AH23" s="832"/>
      <c r="AI23" s="111"/>
      <c r="AJ23" s="111"/>
      <c r="AK23" s="111"/>
      <c r="AL23" s="111"/>
      <c r="AM23" s="111"/>
      <c r="AN23" s="111"/>
    </row>
    <row r="24" spans="2:40">
      <c r="Y24" s="233"/>
      <c r="Z24" s="828"/>
      <c r="AA24" s="233"/>
      <c r="AB24" s="831"/>
      <c r="AC24" s="233"/>
      <c r="AD24" s="831"/>
      <c r="AE24" s="234"/>
      <c r="AF24" s="233"/>
      <c r="AG24" s="831"/>
      <c r="AH24" s="832"/>
      <c r="AI24" s="111"/>
      <c r="AJ24" s="111"/>
      <c r="AK24" s="111"/>
      <c r="AL24" s="111"/>
      <c r="AM24" s="111"/>
      <c r="AN24" s="111"/>
    </row>
    <row r="25" spans="2:40">
      <c r="Y25" s="233"/>
      <c r="Z25" s="833"/>
      <c r="AA25" s="233"/>
      <c r="AB25" s="833"/>
      <c r="AC25" s="233"/>
      <c r="AD25" s="834"/>
      <c r="AE25" s="234"/>
      <c r="AF25" s="233"/>
      <c r="AG25" s="834"/>
      <c r="AH25" s="832"/>
      <c r="AI25" s="111"/>
      <c r="AJ25" s="111"/>
      <c r="AK25" s="111"/>
      <c r="AL25" s="111"/>
      <c r="AM25" s="111"/>
      <c r="AN25" s="111"/>
    </row>
    <row r="26" spans="2:40">
      <c r="B26" s="185" t="s">
        <v>183</v>
      </c>
      <c r="Y26" s="233"/>
      <c r="Z26" s="833"/>
      <c r="AA26" s="233"/>
      <c r="AB26" s="233"/>
      <c r="AC26" s="233"/>
      <c r="AD26" s="233"/>
      <c r="AE26" s="233"/>
      <c r="AF26" s="233"/>
      <c r="AG26" s="834"/>
      <c r="AH26" s="832"/>
      <c r="AI26" s="111"/>
      <c r="AJ26" s="111"/>
      <c r="AK26" s="111"/>
      <c r="AL26" s="111"/>
      <c r="AM26" s="111"/>
      <c r="AN26" s="111"/>
    </row>
    <row r="27" spans="2:40">
      <c r="Y27" s="233"/>
      <c r="Z27" s="233"/>
      <c r="AA27" s="233"/>
      <c r="AB27" s="233"/>
      <c r="AC27" s="233"/>
      <c r="AD27" s="233"/>
      <c r="AE27" s="233"/>
      <c r="AF27" s="233"/>
      <c r="AG27" s="233"/>
      <c r="AH27" s="111"/>
      <c r="AI27" s="111"/>
      <c r="AJ27" s="111"/>
      <c r="AK27" s="111"/>
      <c r="AL27" s="111"/>
      <c r="AM27" s="111"/>
      <c r="AN27" s="111"/>
    </row>
    <row r="28" spans="2:40">
      <c r="B28" s="731" t="s">
        <v>10</v>
      </c>
      <c r="Y28" s="233"/>
      <c r="Z28" s="233"/>
      <c r="AA28" s="233"/>
      <c r="AB28" s="233"/>
      <c r="AC28" s="233"/>
      <c r="AD28" s="233"/>
      <c r="AE28" s="233"/>
      <c r="AF28" s="233"/>
      <c r="AG28" s="233"/>
      <c r="AH28" s="111"/>
      <c r="AI28" s="111"/>
      <c r="AJ28" s="111"/>
      <c r="AK28" s="111"/>
      <c r="AL28" s="111"/>
      <c r="AM28" s="111"/>
      <c r="AN28" s="111"/>
    </row>
    <row r="29" spans="2:40">
      <c r="Y29" s="233"/>
      <c r="Z29" s="233"/>
      <c r="AA29" s="233"/>
      <c r="AB29" s="233"/>
      <c r="AC29" s="233"/>
      <c r="AD29" s="233"/>
      <c r="AE29" s="233"/>
      <c r="AF29" s="233"/>
      <c r="AG29" s="233"/>
      <c r="AH29" s="111"/>
      <c r="AI29" s="111"/>
      <c r="AJ29" s="111"/>
      <c r="AK29" s="111"/>
      <c r="AL29" s="111"/>
      <c r="AM29" s="111"/>
      <c r="AN29" s="111"/>
    </row>
    <row r="30" spans="2:40">
      <c r="Y30" s="233"/>
      <c r="Z30" s="233"/>
      <c r="AA30" s="233"/>
      <c r="AB30" s="233"/>
      <c r="AC30" s="233"/>
      <c r="AD30" s="233"/>
      <c r="AE30" s="233"/>
      <c r="AF30" s="233"/>
      <c r="AG30" s="233"/>
      <c r="AH30" s="111"/>
      <c r="AI30" s="111"/>
      <c r="AJ30" s="111"/>
      <c r="AK30" s="111"/>
      <c r="AL30" s="111"/>
      <c r="AM30" s="111"/>
      <c r="AN30" s="111"/>
    </row>
    <row r="32" spans="2:40">
      <c r="B32" s="835"/>
    </row>
  </sheetData>
  <hyperlinks>
    <hyperlink ref="B28" location="Содержание!B4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53"/>
  <sheetViews>
    <sheetView workbookViewId="0">
      <selection activeCell="B38" sqref="B38"/>
    </sheetView>
  </sheetViews>
  <sheetFormatPr defaultRowHeight="12.75"/>
  <cols>
    <col min="1" max="1" width="8.85546875" style="235" bestFit="1" customWidth="1"/>
    <col min="2" max="2" width="20" style="235" customWidth="1"/>
    <col min="3" max="26" width="8.85546875" style="235" bestFit="1" customWidth="1"/>
    <col min="27" max="35" width="8.85546875" style="83" bestFit="1" customWidth="1"/>
    <col min="36" max="39" width="10.85546875" style="83" bestFit="1" customWidth="1"/>
    <col min="40" max="256" width="9.140625" style="83"/>
    <col min="257" max="257" width="8.85546875" style="83" bestFit="1" customWidth="1"/>
    <col min="258" max="258" width="20" style="83" customWidth="1"/>
    <col min="259" max="291" width="8.85546875" style="83" bestFit="1" customWidth="1"/>
    <col min="292" max="295" width="10.85546875" style="83" bestFit="1" customWidth="1"/>
    <col min="296" max="512" width="9.140625" style="83"/>
    <col min="513" max="513" width="8.85546875" style="83" bestFit="1" customWidth="1"/>
    <col min="514" max="514" width="20" style="83" customWidth="1"/>
    <col min="515" max="547" width="8.85546875" style="83" bestFit="1" customWidth="1"/>
    <col min="548" max="551" width="10.85546875" style="83" bestFit="1" customWidth="1"/>
    <col min="552" max="768" width="9.140625" style="83"/>
    <col min="769" max="769" width="8.85546875" style="83" bestFit="1" customWidth="1"/>
    <col min="770" max="770" width="20" style="83" customWidth="1"/>
    <col min="771" max="803" width="8.85546875" style="83" bestFit="1" customWidth="1"/>
    <col min="804" max="807" width="10.85546875" style="83" bestFit="1" customWidth="1"/>
    <col min="808" max="1024" width="9.140625" style="83"/>
    <col min="1025" max="1025" width="8.85546875" style="83" bestFit="1" customWidth="1"/>
    <col min="1026" max="1026" width="20" style="83" customWidth="1"/>
    <col min="1027" max="1059" width="8.85546875" style="83" bestFit="1" customWidth="1"/>
    <col min="1060" max="1063" width="10.85546875" style="83" bestFit="1" customWidth="1"/>
    <col min="1064" max="1280" width="9.140625" style="83"/>
    <col min="1281" max="1281" width="8.85546875" style="83" bestFit="1" customWidth="1"/>
    <col min="1282" max="1282" width="20" style="83" customWidth="1"/>
    <col min="1283" max="1315" width="8.85546875" style="83" bestFit="1" customWidth="1"/>
    <col min="1316" max="1319" width="10.85546875" style="83" bestFit="1" customWidth="1"/>
    <col min="1320" max="1536" width="9.140625" style="83"/>
    <col min="1537" max="1537" width="8.85546875" style="83" bestFit="1" customWidth="1"/>
    <col min="1538" max="1538" width="20" style="83" customWidth="1"/>
    <col min="1539" max="1571" width="8.85546875" style="83" bestFit="1" customWidth="1"/>
    <col min="1572" max="1575" width="10.85546875" style="83" bestFit="1" customWidth="1"/>
    <col min="1576" max="1792" width="9.140625" style="83"/>
    <col min="1793" max="1793" width="8.85546875" style="83" bestFit="1" customWidth="1"/>
    <col min="1794" max="1794" width="20" style="83" customWidth="1"/>
    <col min="1795" max="1827" width="8.85546875" style="83" bestFit="1" customWidth="1"/>
    <col min="1828" max="1831" width="10.85546875" style="83" bestFit="1" customWidth="1"/>
    <col min="1832" max="2048" width="9.140625" style="83"/>
    <col min="2049" max="2049" width="8.85546875" style="83" bestFit="1" customWidth="1"/>
    <col min="2050" max="2050" width="20" style="83" customWidth="1"/>
    <col min="2051" max="2083" width="8.85546875" style="83" bestFit="1" customWidth="1"/>
    <col min="2084" max="2087" width="10.85546875" style="83" bestFit="1" customWidth="1"/>
    <col min="2088" max="2304" width="9.140625" style="83"/>
    <col min="2305" max="2305" width="8.85546875" style="83" bestFit="1" customWidth="1"/>
    <col min="2306" max="2306" width="20" style="83" customWidth="1"/>
    <col min="2307" max="2339" width="8.85546875" style="83" bestFit="1" customWidth="1"/>
    <col min="2340" max="2343" width="10.85546875" style="83" bestFit="1" customWidth="1"/>
    <col min="2344" max="2560" width="9.140625" style="83"/>
    <col min="2561" max="2561" width="8.85546875" style="83" bestFit="1" customWidth="1"/>
    <col min="2562" max="2562" width="20" style="83" customWidth="1"/>
    <col min="2563" max="2595" width="8.85546875" style="83" bestFit="1" customWidth="1"/>
    <col min="2596" max="2599" width="10.85546875" style="83" bestFit="1" customWidth="1"/>
    <col min="2600" max="2816" width="9.140625" style="83"/>
    <col min="2817" max="2817" width="8.85546875" style="83" bestFit="1" customWidth="1"/>
    <col min="2818" max="2818" width="20" style="83" customWidth="1"/>
    <col min="2819" max="2851" width="8.85546875" style="83" bestFit="1" customWidth="1"/>
    <col min="2852" max="2855" width="10.85546875" style="83" bestFit="1" customWidth="1"/>
    <col min="2856" max="3072" width="9.140625" style="83"/>
    <col min="3073" max="3073" width="8.85546875" style="83" bestFit="1" customWidth="1"/>
    <col min="3074" max="3074" width="20" style="83" customWidth="1"/>
    <col min="3075" max="3107" width="8.85546875" style="83" bestFit="1" customWidth="1"/>
    <col min="3108" max="3111" width="10.85546875" style="83" bestFit="1" customWidth="1"/>
    <col min="3112" max="3328" width="9.140625" style="83"/>
    <col min="3329" max="3329" width="8.85546875" style="83" bestFit="1" customWidth="1"/>
    <col min="3330" max="3330" width="20" style="83" customWidth="1"/>
    <col min="3331" max="3363" width="8.85546875" style="83" bestFit="1" customWidth="1"/>
    <col min="3364" max="3367" width="10.85546875" style="83" bestFit="1" customWidth="1"/>
    <col min="3368" max="3584" width="9.140625" style="83"/>
    <col min="3585" max="3585" width="8.85546875" style="83" bestFit="1" customWidth="1"/>
    <col min="3586" max="3586" width="20" style="83" customWidth="1"/>
    <col min="3587" max="3619" width="8.85546875" style="83" bestFit="1" customWidth="1"/>
    <col min="3620" max="3623" width="10.85546875" style="83" bestFit="1" customWidth="1"/>
    <col min="3624" max="3840" width="9.140625" style="83"/>
    <col min="3841" max="3841" width="8.85546875" style="83" bestFit="1" customWidth="1"/>
    <col min="3842" max="3842" width="20" style="83" customWidth="1"/>
    <col min="3843" max="3875" width="8.85546875" style="83" bestFit="1" customWidth="1"/>
    <col min="3876" max="3879" width="10.85546875" style="83" bestFit="1" customWidth="1"/>
    <col min="3880" max="4096" width="9.140625" style="83"/>
    <col min="4097" max="4097" width="8.85546875" style="83" bestFit="1" customWidth="1"/>
    <col min="4098" max="4098" width="20" style="83" customWidth="1"/>
    <col min="4099" max="4131" width="8.85546875" style="83" bestFit="1" customWidth="1"/>
    <col min="4132" max="4135" width="10.85546875" style="83" bestFit="1" customWidth="1"/>
    <col min="4136" max="4352" width="9.140625" style="83"/>
    <col min="4353" max="4353" width="8.85546875" style="83" bestFit="1" customWidth="1"/>
    <col min="4354" max="4354" width="20" style="83" customWidth="1"/>
    <col min="4355" max="4387" width="8.85546875" style="83" bestFit="1" customWidth="1"/>
    <col min="4388" max="4391" width="10.85546875" style="83" bestFit="1" customWidth="1"/>
    <col min="4392" max="4608" width="9.140625" style="83"/>
    <col min="4609" max="4609" width="8.85546875" style="83" bestFit="1" customWidth="1"/>
    <col min="4610" max="4610" width="20" style="83" customWidth="1"/>
    <col min="4611" max="4643" width="8.85546875" style="83" bestFit="1" customWidth="1"/>
    <col min="4644" max="4647" width="10.85546875" style="83" bestFit="1" customWidth="1"/>
    <col min="4648" max="4864" width="9.140625" style="83"/>
    <col min="4865" max="4865" width="8.85546875" style="83" bestFit="1" customWidth="1"/>
    <col min="4866" max="4866" width="20" style="83" customWidth="1"/>
    <col min="4867" max="4899" width="8.85546875" style="83" bestFit="1" customWidth="1"/>
    <col min="4900" max="4903" width="10.85546875" style="83" bestFit="1" customWidth="1"/>
    <col min="4904" max="5120" width="9.140625" style="83"/>
    <col min="5121" max="5121" width="8.85546875" style="83" bestFit="1" customWidth="1"/>
    <col min="5122" max="5122" width="20" style="83" customWidth="1"/>
    <col min="5123" max="5155" width="8.85546875" style="83" bestFit="1" customWidth="1"/>
    <col min="5156" max="5159" width="10.85546875" style="83" bestFit="1" customWidth="1"/>
    <col min="5160" max="5376" width="9.140625" style="83"/>
    <col min="5377" max="5377" width="8.85546875" style="83" bestFit="1" customWidth="1"/>
    <col min="5378" max="5378" width="20" style="83" customWidth="1"/>
    <col min="5379" max="5411" width="8.85546875" style="83" bestFit="1" customWidth="1"/>
    <col min="5412" max="5415" width="10.85546875" style="83" bestFit="1" customWidth="1"/>
    <col min="5416" max="5632" width="9.140625" style="83"/>
    <col min="5633" max="5633" width="8.85546875" style="83" bestFit="1" customWidth="1"/>
    <col min="5634" max="5634" width="20" style="83" customWidth="1"/>
    <col min="5635" max="5667" width="8.85546875" style="83" bestFit="1" customWidth="1"/>
    <col min="5668" max="5671" width="10.85546875" style="83" bestFit="1" customWidth="1"/>
    <col min="5672" max="5888" width="9.140625" style="83"/>
    <col min="5889" max="5889" width="8.85546875" style="83" bestFit="1" customWidth="1"/>
    <col min="5890" max="5890" width="20" style="83" customWidth="1"/>
    <col min="5891" max="5923" width="8.85546875" style="83" bestFit="1" customWidth="1"/>
    <col min="5924" max="5927" width="10.85546875" style="83" bestFit="1" customWidth="1"/>
    <col min="5928" max="6144" width="9.140625" style="83"/>
    <col min="6145" max="6145" width="8.85546875" style="83" bestFit="1" customWidth="1"/>
    <col min="6146" max="6146" width="20" style="83" customWidth="1"/>
    <col min="6147" max="6179" width="8.85546875" style="83" bestFit="1" customWidth="1"/>
    <col min="6180" max="6183" width="10.85546875" style="83" bestFit="1" customWidth="1"/>
    <col min="6184" max="6400" width="9.140625" style="83"/>
    <col min="6401" max="6401" width="8.85546875" style="83" bestFit="1" customWidth="1"/>
    <col min="6402" max="6402" width="20" style="83" customWidth="1"/>
    <col min="6403" max="6435" width="8.85546875" style="83" bestFit="1" customWidth="1"/>
    <col min="6436" max="6439" width="10.85546875" style="83" bestFit="1" customWidth="1"/>
    <col min="6440" max="6656" width="9.140625" style="83"/>
    <col min="6657" max="6657" width="8.85546875" style="83" bestFit="1" customWidth="1"/>
    <col min="6658" max="6658" width="20" style="83" customWidth="1"/>
    <col min="6659" max="6691" width="8.85546875" style="83" bestFit="1" customWidth="1"/>
    <col min="6692" max="6695" width="10.85546875" style="83" bestFit="1" customWidth="1"/>
    <col min="6696" max="6912" width="9.140625" style="83"/>
    <col min="6913" max="6913" width="8.85546875" style="83" bestFit="1" customWidth="1"/>
    <col min="6914" max="6914" width="20" style="83" customWidth="1"/>
    <col min="6915" max="6947" width="8.85546875" style="83" bestFit="1" customWidth="1"/>
    <col min="6948" max="6951" width="10.85546875" style="83" bestFit="1" customWidth="1"/>
    <col min="6952" max="7168" width="9.140625" style="83"/>
    <col min="7169" max="7169" width="8.85546875" style="83" bestFit="1" customWidth="1"/>
    <col min="7170" max="7170" width="20" style="83" customWidth="1"/>
    <col min="7171" max="7203" width="8.85546875" style="83" bestFit="1" customWidth="1"/>
    <col min="7204" max="7207" width="10.85546875" style="83" bestFit="1" customWidth="1"/>
    <col min="7208" max="7424" width="9.140625" style="83"/>
    <col min="7425" max="7425" width="8.85546875" style="83" bestFit="1" customWidth="1"/>
    <col min="7426" max="7426" width="20" style="83" customWidth="1"/>
    <col min="7427" max="7459" width="8.85546875" style="83" bestFit="1" customWidth="1"/>
    <col min="7460" max="7463" width="10.85546875" style="83" bestFit="1" customWidth="1"/>
    <col min="7464" max="7680" width="9.140625" style="83"/>
    <col min="7681" max="7681" width="8.85546875" style="83" bestFit="1" customWidth="1"/>
    <col min="7682" max="7682" width="20" style="83" customWidth="1"/>
    <col min="7683" max="7715" width="8.85546875" style="83" bestFit="1" customWidth="1"/>
    <col min="7716" max="7719" width="10.85546875" style="83" bestFit="1" customWidth="1"/>
    <col min="7720" max="7936" width="9.140625" style="83"/>
    <col min="7937" max="7937" width="8.85546875" style="83" bestFit="1" customWidth="1"/>
    <col min="7938" max="7938" width="20" style="83" customWidth="1"/>
    <col min="7939" max="7971" width="8.85546875" style="83" bestFit="1" customWidth="1"/>
    <col min="7972" max="7975" width="10.85546875" style="83" bestFit="1" customWidth="1"/>
    <col min="7976" max="8192" width="9.140625" style="83"/>
    <col min="8193" max="8193" width="8.85546875" style="83" bestFit="1" customWidth="1"/>
    <col min="8194" max="8194" width="20" style="83" customWidth="1"/>
    <col min="8195" max="8227" width="8.85546875" style="83" bestFit="1" customWidth="1"/>
    <col min="8228" max="8231" width="10.85546875" style="83" bestFit="1" customWidth="1"/>
    <col min="8232" max="8448" width="9.140625" style="83"/>
    <col min="8449" max="8449" width="8.85546875" style="83" bestFit="1" customWidth="1"/>
    <col min="8450" max="8450" width="20" style="83" customWidth="1"/>
    <col min="8451" max="8483" width="8.85546875" style="83" bestFit="1" customWidth="1"/>
    <col min="8484" max="8487" width="10.85546875" style="83" bestFit="1" customWidth="1"/>
    <col min="8488" max="8704" width="9.140625" style="83"/>
    <col min="8705" max="8705" width="8.85546875" style="83" bestFit="1" customWidth="1"/>
    <col min="8706" max="8706" width="20" style="83" customWidth="1"/>
    <col min="8707" max="8739" width="8.85546875" style="83" bestFit="1" customWidth="1"/>
    <col min="8740" max="8743" width="10.85546875" style="83" bestFit="1" customWidth="1"/>
    <col min="8744" max="8960" width="9.140625" style="83"/>
    <col min="8961" max="8961" width="8.85546875" style="83" bestFit="1" customWidth="1"/>
    <col min="8962" max="8962" width="20" style="83" customWidth="1"/>
    <col min="8963" max="8995" width="8.85546875" style="83" bestFit="1" customWidth="1"/>
    <col min="8996" max="8999" width="10.85546875" style="83" bestFit="1" customWidth="1"/>
    <col min="9000" max="9216" width="9.140625" style="83"/>
    <col min="9217" max="9217" width="8.85546875" style="83" bestFit="1" customWidth="1"/>
    <col min="9218" max="9218" width="20" style="83" customWidth="1"/>
    <col min="9219" max="9251" width="8.85546875" style="83" bestFit="1" customWidth="1"/>
    <col min="9252" max="9255" width="10.85546875" style="83" bestFit="1" customWidth="1"/>
    <col min="9256" max="9472" width="9.140625" style="83"/>
    <col min="9473" max="9473" width="8.85546875" style="83" bestFit="1" customWidth="1"/>
    <col min="9474" max="9474" width="20" style="83" customWidth="1"/>
    <col min="9475" max="9507" width="8.85546875" style="83" bestFit="1" customWidth="1"/>
    <col min="9508" max="9511" width="10.85546875" style="83" bestFit="1" customWidth="1"/>
    <col min="9512" max="9728" width="9.140625" style="83"/>
    <col min="9729" max="9729" width="8.85546875" style="83" bestFit="1" customWidth="1"/>
    <col min="9730" max="9730" width="20" style="83" customWidth="1"/>
    <col min="9731" max="9763" width="8.85546875" style="83" bestFit="1" customWidth="1"/>
    <col min="9764" max="9767" width="10.85546875" style="83" bestFit="1" customWidth="1"/>
    <col min="9768" max="9984" width="9.140625" style="83"/>
    <col min="9985" max="9985" width="8.85546875" style="83" bestFit="1" customWidth="1"/>
    <col min="9986" max="9986" width="20" style="83" customWidth="1"/>
    <col min="9987" max="10019" width="8.85546875" style="83" bestFit="1" customWidth="1"/>
    <col min="10020" max="10023" width="10.85546875" style="83" bestFit="1" customWidth="1"/>
    <col min="10024" max="10240" width="9.140625" style="83"/>
    <col min="10241" max="10241" width="8.85546875" style="83" bestFit="1" customWidth="1"/>
    <col min="10242" max="10242" width="20" style="83" customWidth="1"/>
    <col min="10243" max="10275" width="8.85546875" style="83" bestFit="1" customWidth="1"/>
    <col min="10276" max="10279" width="10.85546875" style="83" bestFit="1" customWidth="1"/>
    <col min="10280" max="10496" width="9.140625" style="83"/>
    <col min="10497" max="10497" width="8.85546875" style="83" bestFit="1" customWidth="1"/>
    <col min="10498" max="10498" width="20" style="83" customWidth="1"/>
    <col min="10499" max="10531" width="8.85546875" style="83" bestFit="1" customWidth="1"/>
    <col min="10532" max="10535" width="10.85546875" style="83" bestFit="1" customWidth="1"/>
    <col min="10536" max="10752" width="9.140625" style="83"/>
    <col min="10753" max="10753" width="8.85546875" style="83" bestFit="1" customWidth="1"/>
    <col min="10754" max="10754" width="20" style="83" customWidth="1"/>
    <col min="10755" max="10787" width="8.85546875" style="83" bestFit="1" customWidth="1"/>
    <col min="10788" max="10791" width="10.85546875" style="83" bestFit="1" customWidth="1"/>
    <col min="10792" max="11008" width="9.140625" style="83"/>
    <col min="11009" max="11009" width="8.85546875" style="83" bestFit="1" customWidth="1"/>
    <col min="11010" max="11010" width="20" style="83" customWidth="1"/>
    <col min="11011" max="11043" width="8.85546875" style="83" bestFit="1" customWidth="1"/>
    <col min="11044" max="11047" width="10.85546875" style="83" bestFit="1" customWidth="1"/>
    <col min="11048" max="11264" width="9.140625" style="83"/>
    <col min="11265" max="11265" width="8.85546875" style="83" bestFit="1" customWidth="1"/>
    <col min="11266" max="11266" width="20" style="83" customWidth="1"/>
    <col min="11267" max="11299" width="8.85546875" style="83" bestFit="1" customWidth="1"/>
    <col min="11300" max="11303" width="10.85546875" style="83" bestFit="1" customWidth="1"/>
    <col min="11304" max="11520" width="9.140625" style="83"/>
    <col min="11521" max="11521" width="8.85546875" style="83" bestFit="1" customWidth="1"/>
    <col min="11522" max="11522" width="20" style="83" customWidth="1"/>
    <col min="11523" max="11555" width="8.85546875" style="83" bestFit="1" customWidth="1"/>
    <col min="11556" max="11559" width="10.85546875" style="83" bestFit="1" customWidth="1"/>
    <col min="11560" max="11776" width="9.140625" style="83"/>
    <col min="11777" max="11777" width="8.85546875" style="83" bestFit="1" customWidth="1"/>
    <col min="11778" max="11778" width="20" style="83" customWidth="1"/>
    <col min="11779" max="11811" width="8.85546875" style="83" bestFit="1" customWidth="1"/>
    <col min="11812" max="11815" width="10.85546875" style="83" bestFit="1" customWidth="1"/>
    <col min="11816" max="12032" width="9.140625" style="83"/>
    <col min="12033" max="12033" width="8.85546875" style="83" bestFit="1" customWidth="1"/>
    <col min="12034" max="12034" width="20" style="83" customWidth="1"/>
    <col min="12035" max="12067" width="8.85546875" style="83" bestFit="1" customWidth="1"/>
    <col min="12068" max="12071" width="10.85546875" style="83" bestFit="1" customWidth="1"/>
    <col min="12072" max="12288" width="9.140625" style="83"/>
    <col min="12289" max="12289" width="8.85546875" style="83" bestFit="1" customWidth="1"/>
    <col min="12290" max="12290" width="20" style="83" customWidth="1"/>
    <col min="12291" max="12323" width="8.85546875" style="83" bestFit="1" customWidth="1"/>
    <col min="12324" max="12327" width="10.85546875" style="83" bestFit="1" customWidth="1"/>
    <col min="12328" max="12544" width="9.140625" style="83"/>
    <col min="12545" max="12545" width="8.85546875" style="83" bestFit="1" customWidth="1"/>
    <col min="12546" max="12546" width="20" style="83" customWidth="1"/>
    <col min="12547" max="12579" width="8.85546875" style="83" bestFit="1" customWidth="1"/>
    <col min="12580" max="12583" width="10.85546875" style="83" bestFit="1" customWidth="1"/>
    <col min="12584" max="12800" width="9.140625" style="83"/>
    <col min="12801" max="12801" width="8.85546875" style="83" bestFit="1" customWidth="1"/>
    <col min="12802" max="12802" width="20" style="83" customWidth="1"/>
    <col min="12803" max="12835" width="8.85546875" style="83" bestFit="1" customWidth="1"/>
    <col min="12836" max="12839" width="10.85546875" style="83" bestFit="1" customWidth="1"/>
    <col min="12840" max="13056" width="9.140625" style="83"/>
    <col min="13057" max="13057" width="8.85546875" style="83" bestFit="1" customWidth="1"/>
    <col min="13058" max="13058" width="20" style="83" customWidth="1"/>
    <col min="13059" max="13091" width="8.85546875" style="83" bestFit="1" customWidth="1"/>
    <col min="13092" max="13095" width="10.85546875" style="83" bestFit="1" customWidth="1"/>
    <col min="13096" max="13312" width="9.140625" style="83"/>
    <col min="13313" max="13313" width="8.85546875" style="83" bestFit="1" customWidth="1"/>
    <col min="13314" max="13314" width="20" style="83" customWidth="1"/>
    <col min="13315" max="13347" width="8.85546875" style="83" bestFit="1" customWidth="1"/>
    <col min="13348" max="13351" width="10.85546875" style="83" bestFit="1" customWidth="1"/>
    <col min="13352" max="13568" width="9.140625" style="83"/>
    <col min="13569" max="13569" width="8.85546875" style="83" bestFit="1" customWidth="1"/>
    <col min="13570" max="13570" width="20" style="83" customWidth="1"/>
    <col min="13571" max="13603" width="8.85546875" style="83" bestFit="1" customWidth="1"/>
    <col min="13604" max="13607" width="10.85546875" style="83" bestFit="1" customWidth="1"/>
    <col min="13608" max="13824" width="9.140625" style="83"/>
    <col min="13825" max="13825" width="8.85546875" style="83" bestFit="1" customWidth="1"/>
    <col min="13826" max="13826" width="20" style="83" customWidth="1"/>
    <col min="13827" max="13859" width="8.85546875" style="83" bestFit="1" customWidth="1"/>
    <col min="13860" max="13863" width="10.85546875" style="83" bestFit="1" customWidth="1"/>
    <col min="13864" max="14080" width="9.140625" style="83"/>
    <col min="14081" max="14081" width="8.85546875" style="83" bestFit="1" customWidth="1"/>
    <col min="14082" max="14082" width="20" style="83" customWidth="1"/>
    <col min="14083" max="14115" width="8.85546875" style="83" bestFit="1" customWidth="1"/>
    <col min="14116" max="14119" width="10.85546875" style="83" bestFit="1" customWidth="1"/>
    <col min="14120" max="14336" width="9.140625" style="83"/>
    <col min="14337" max="14337" width="8.85546875" style="83" bestFit="1" customWidth="1"/>
    <col min="14338" max="14338" width="20" style="83" customWidth="1"/>
    <col min="14339" max="14371" width="8.85546875" style="83" bestFit="1" customWidth="1"/>
    <col min="14372" max="14375" width="10.85546875" style="83" bestFit="1" customWidth="1"/>
    <col min="14376" max="14592" width="9.140625" style="83"/>
    <col min="14593" max="14593" width="8.85546875" style="83" bestFit="1" customWidth="1"/>
    <col min="14594" max="14594" width="20" style="83" customWidth="1"/>
    <col min="14595" max="14627" width="8.85546875" style="83" bestFit="1" customWidth="1"/>
    <col min="14628" max="14631" width="10.85546875" style="83" bestFit="1" customWidth="1"/>
    <col min="14632" max="14848" width="9.140625" style="83"/>
    <col min="14849" max="14849" width="8.85546875" style="83" bestFit="1" customWidth="1"/>
    <col min="14850" max="14850" width="20" style="83" customWidth="1"/>
    <col min="14851" max="14883" width="8.85546875" style="83" bestFit="1" customWidth="1"/>
    <col min="14884" max="14887" width="10.85546875" style="83" bestFit="1" customWidth="1"/>
    <col min="14888" max="15104" width="9.140625" style="83"/>
    <col min="15105" max="15105" width="8.85546875" style="83" bestFit="1" customWidth="1"/>
    <col min="15106" max="15106" width="20" style="83" customWidth="1"/>
    <col min="15107" max="15139" width="8.85546875" style="83" bestFit="1" customWidth="1"/>
    <col min="15140" max="15143" width="10.85546875" style="83" bestFit="1" customWidth="1"/>
    <col min="15144" max="15360" width="9.140625" style="83"/>
    <col min="15361" max="15361" width="8.85546875" style="83" bestFit="1" customWidth="1"/>
    <col min="15362" max="15362" width="20" style="83" customWidth="1"/>
    <col min="15363" max="15395" width="8.85546875" style="83" bestFit="1" customWidth="1"/>
    <col min="15396" max="15399" width="10.85546875" style="83" bestFit="1" customWidth="1"/>
    <col min="15400" max="15616" width="9.140625" style="83"/>
    <col min="15617" max="15617" width="8.85546875" style="83" bestFit="1" customWidth="1"/>
    <col min="15618" max="15618" width="20" style="83" customWidth="1"/>
    <col min="15619" max="15651" width="8.85546875" style="83" bestFit="1" customWidth="1"/>
    <col min="15652" max="15655" width="10.85546875" style="83" bestFit="1" customWidth="1"/>
    <col min="15656" max="15872" width="9.140625" style="83"/>
    <col min="15873" max="15873" width="8.85546875" style="83" bestFit="1" customWidth="1"/>
    <col min="15874" max="15874" width="20" style="83" customWidth="1"/>
    <col min="15875" max="15907" width="8.85546875" style="83" bestFit="1" customWidth="1"/>
    <col min="15908" max="15911" width="10.85546875" style="83" bestFit="1" customWidth="1"/>
    <col min="15912" max="16128" width="9.140625" style="83"/>
    <col min="16129" max="16129" width="8.85546875" style="83" bestFit="1" customWidth="1"/>
    <col min="16130" max="16130" width="20" style="83" customWidth="1"/>
    <col min="16131" max="16163" width="8.85546875" style="83" bestFit="1" customWidth="1"/>
    <col min="16164" max="16167" width="10.85546875" style="83" bestFit="1" customWidth="1"/>
    <col min="16168" max="16384" width="9.140625" style="83"/>
  </cols>
  <sheetData>
    <row r="2" spans="1:35">
      <c r="A2" s="235" t="s">
        <v>0</v>
      </c>
      <c r="B2" s="179" t="s">
        <v>1130</v>
      </c>
      <c r="C2" s="236"/>
      <c r="D2" s="236"/>
      <c r="E2" s="236"/>
      <c r="F2" s="236"/>
      <c r="G2" s="236"/>
      <c r="H2" s="236"/>
      <c r="I2" s="236"/>
      <c r="AC2" s="111"/>
      <c r="AD2" s="111"/>
      <c r="AE2" s="111"/>
      <c r="AF2" s="836"/>
      <c r="AG2" s="111"/>
      <c r="AH2" s="111"/>
      <c r="AI2" s="111"/>
    </row>
    <row r="3" spans="1:35">
      <c r="B3" s="179"/>
      <c r="C3" s="236"/>
      <c r="D3" s="236"/>
      <c r="E3" s="236"/>
      <c r="F3" s="236"/>
      <c r="G3" s="236"/>
      <c r="H3" s="236"/>
      <c r="I3" s="236"/>
      <c r="AC3" s="111"/>
      <c r="AD3" s="111"/>
      <c r="AE3" s="111"/>
      <c r="AF3" s="111"/>
      <c r="AG3" s="111"/>
      <c r="AH3" s="111"/>
      <c r="AI3" s="111"/>
    </row>
    <row r="4" spans="1:35" s="94" customFormat="1">
      <c r="A4" s="689"/>
      <c r="B4" s="690"/>
      <c r="C4" s="691">
        <v>40179</v>
      </c>
      <c r="D4" s="691">
        <v>40210</v>
      </c>
      <c r="E4" s="691">
        <v>40238</v>
      </c>
      <c r="F4" s="691">
        <v>40269</v>
      </c>
      <c r="G4" s="691">
        <v>40299</v>
      </c>
      <c r="H4" s="691">
        <v>40330</v>
      </c>
      <c r="I4" s="691">
        <v>40360</v>
      </c>
      <c r="J4" s="691">
        <v>40391</v>
      </c>
      <c r="K4" s="691">
        <v>40422</v>
      </c>
      <c r="L4" s="691">
        <v>40452</v>
      </c>
      <c r="M4" s="691">
        <v>40483</v>
      </c>
      <c r="N4" s="691">
        <v>40513</v>
      </c>
      <c r="O4" s="691">
        <v>40544</v>
      </c>
      <c r="P4" s="691">
        <v>40575</v>
      </c>
      <c r="Q4" s="691">
        <v>40603</v>
      </c>
      <c r="R4" s="691">
        <v>40634</v>
      </c>
      <c r="S4" s="691">
        <v>40664</v>
      </c>
      <c r="T4" s="691">
        <v>40695</v>
      </c>
      <c r="U4" s="691">
        <v>40725</v>
      </c>
      <c r="V4" s="691">
        <v>40756</v>
      </c>
      <c r="W4" s="691">
        <v>40787</v>
      </c>
      <c r="X4" s="691">
        <v>40817</v>
      </c>
      <c r="Y4" s="691">
        <v>40848</v>
      </c>
      <c r="Z4" s="691">
        <v>40878</v>
      </c>
      <c r="AA4" s="691">
        <v>40909</v>
      </c>
      <c r="AB4" s="691">
        <v>40940</v>
      </c>
      <c r="AC4" s="691">
        <v>40969</v>
      </c>
      <c r="AD4" s="691">
        <v>41000</v>
      </c>
      <c r="AE4" s="691">
        <v>41030</v>
      </c>
      <c r="AF4" s="691">
        <v>41061</v>
      </c>
      <c r="AG4" s="691">
        <v>41091</v>
      </c>
      <c r="AH4" s="691">
        <v>41122</v>
      </c>
      <c r="AI4" s="691">
        <v>41153</v>
      </c>
    </row>
    <row r="5" spans="1:35">
      <c r="A5" s="237"/>
      <c r="B5" s="238" t="s">
        <v>191</v>
      </c>
      <c r="C5" s="239">
        <v>7724.1628375410046</v>
      </c>
      <c r="D5" s="239">
        <v>7503.3194940111644</v>
      </c>
      <c r="E5" s="239">
        <v>8230.0341174984824</v>
      </c>
      <c r="F5" s="239">
        <v>8361.3383720555685</v>
      </c>
      <c r="G5" s="239">
        <v>6741.980507503964</v>
      </c>
      <c r="H5" s="239">
        <v>6263.6966594124142</v>
      </c>
      <c r="I5" s="239">
        <v>6656.7555735020342</v>
      </c>
      <c r="J5" s="239">
        <v>6230.6241108493368</v>
      </c>
      <c r="K5" s="239">
        <v>6899.2310964656199</v>
      </c>
      <c r="L5" s="239">
        <v>6607.2263417163886</v>
      </c>
      <c r="M5" s="239">
        <v>6866.4295432822701</v>
      </c>
      <c r="N5" s="239">
        <v>7580.4396148930227</v>
      </c>
      <c r="O5" s="239">
        <v>7852.4829922892868</v>
      </c>
      <c r="P5" s="239">
        <v>7942.3543739507058</v>
      </c>
      <c r="Q5" s="239">
        <v>7515.7785520870948</v>
      </c>
      <c r="R5" s="239">
        <v>7453.9429672507194</v>
      </c>
      <c r="S5" s="239">
        <v>6767.9092854105756</v>
      </c>
      <c r="T5" s="239">
        <v>6475.982372304331</v>
      </c>
      <c r="U5" s="239">
        <v>6312.6286606635713</v>
      </c>
      <c r="V5" s="239">
        <v>5279.8278443955633</v>
      </c>
      <c r="W5" s="239">
        <v>4594.0979656930494</v>
      </c>
      <c r="X5" s="239">
        <v>4968.5875933898569</v>
      </c>
      <c r="Y5" s="239">
        <v>4762.3854807034895</v>
      </c>
      <c r="Z5" s="239">
        <v>4836.1137025450344</v>
      </c>
      <c r="AA5" s="239">
        <v>5431.4560999999994</v>
      </c>
      <c r="AB5" s="239">
        <v>5567.6495036962742</v>
      </c>
      <c r="AC5" s="239">
        <v>5247.3219000000008</v>
      </c>
      <c r="AD5" s="239">
        <v>4930.7435643750496</v>
      </c>
      <c r="AE5" s="239">
        <v>4116.3161167262097</v>
      </c>
      <c r="AF5" s="239">
        <v>3925.771471772307</v>
      </c>
      <c r="AG5" s="239">
        <v>3885.0573942705446</v>
      </c>
      <c r="AH5" s="239">
        <v>3554.4862428992956</v>
      </c>
      <c r="AI5" s="239">
        <v>3787.4933487352441</v>
      </c>
    </row>
    <row r="6" spans="1:35" ht="25.5">
      <c r="A6" s="237"/>
      <c r="B6" s="238" t="s">
        <v>192</v>
      </c>
      <c r="C6" s="239"/>
      <c r="D6" s="239"/>
      <c r="E6" s="239"/>
      <c r="F6" s="239"/>
      <c r="G6" s="239"/>
      <c r="H6" s="239"/>
      <c r="I6" s="239"/>
      <c r="J6" s="239"/>
      <c r="K6" s="239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92"/>
      <c r="AB6" s="92"/>
      <c r="AC6" s="92"/>
      <c r="AD6" s="92"/>
      <c r="AE6" s="92"/>
      <c r="AF6" s="92"/>
      <c r="AG6" s="92"/>
      <c r="AH6" s="92"/>
      <c r="AI6" s="92"/>
    </row>
    <row r="7" spans="1:35">
      <c r="A7" s="237"/>
      <c r="B7" s="238" t="s">
        <v>193</v>
      </c>
      <c r="C7" s="239">
        <v>199.83730992915739</v>
      </c>
      <c r="D7" s="239">
        <v>183.07394631280008</v>
      </c>
      <c r="E7" s="239">
        <v>174.79972083303576</v>
      </c>
      <c r="F7" s="239">
        <v>169.94388581999232</v>
      </c>
      <c r="G7" s="239">
        <v>131.44644615999235</v>
      </c>
      <c r="H7" s="239">
        <v>130.2953279153223</v>
      </c>
      <c r="I7" s="239">
        <v>156.52133951532232</v>
      </c>
      <c r="J7" s="239">
        <v>139.61320368982234</v>
      </c>
      <c r="K7" s="239">
        <v>142.77895620540781</v>
      </c>
      <c r="L7" s="239">
        <v>246.31716537395002</v>
      </c>
      <c r="M7" s="239">
        <v>246.25107693154999</v>
      </c>
      <c r="N7" s="239">
        <v>253.92968758697609</v>
      </c>
      <c r="O7" s="239">
        <v>265.19081068941995</v>
      </c>
      <c r="P7" s="239">
        <v>265.97098445137038</v>
      </c>
      <c r="Q7" s="239">
        <v>260.69841935358068</v>
      </c>
      <c r="R7" s="239">
        <v>247.57672470588813</v>
      </c>
      <c r="S7" s="239">
        <v>517.11936830514242</v>
      </c>
      <c r="T7" s="239">
        <v>516.88797519453874</v>
      </c>
      <c r="U7" s="239">
        <v>520.11097782322531</v>
      </c>
      <c r="V7" s="239">
        <v>501.67518258322525</v>
      </c>
      <c r="W7" s="239">
        <v>503.03081938063974</v>
      </c>
      <c r="X7" s="239">
        <v>490.34408299562546</v>
      </c>
      <c r="Y7" s="239">
        <v>486.60084842762535</v>
      </c>
      <c r="Z7" s="239">
        <v>479.16614596491968</v>
      </c>
      <c r="AA7" s="239">
        <v>482.48409999999996</v>
      </c>
      <c r="AB7" s="239">
        <v>483.59891825542957</v>
      </c>
      <c r="AC7" s="239">
        <v>480.01570000000004</v>
      </c>
      <c r="AD7" s="239">
        <v>475.55509999999998</v>
      </c>
      <c r="AE7" s="239">
        <v>362.18822509485335</v>
      </c>
      <c r="AF7" s="239">
        <v>359.10120764345737</v>
      </c>
      <c r="AG7" s="239">
        <v>356.42850732994458</v>
      </c>
      <c r="AH7" s="239">
        <v>311.73369974852011</v>
      </c>
      <c r="AI7" s="239">
        <v>319.67746067351999</v>
      </c>
    </row>
    <row r="8" spans="1:35" ht="25.5">
      <c r="A8" s="237"/>
      <c r="B8" s="238" t="s">
        <v>194</v>
      </c>
      <c r="C8" s="239"/>
      <c r="D8" s="239"/>
      <c r="E8" s="239"/>
      <c r="F8" s="239"/>
      <c r="G8" s="239"/>
      <c r="H8" s="239"/>
      <c r="I8" s="239"/>
      <c r="J8" s="239"/>
      <c r="K8" s="239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92"/>
      <c r="AB8" s="92"/>
      <c r="AC8" s="92"/>
      <c r="AD8" s="92"/>
      <c r="AE8" s="92"/>
      <c r="AF8" s="92"/>
      <c r="AG8" s="92"/>
      <c r="AH8" s="92"/>
      <c r="AI8" s="92"/>
    </row>
    <row r="9" spans="1:35">
      <c r="A9" s="237"/>
      <c r="B9" s="238" t="s">
        <v>195</v>
      </c>
      <c r="C9" s="239">
        <v>892.67895493790206</v>
      </c>
      <c r="D9" s="239">
        <v>873.09115308099581</v>
      </c>
      <c r="E9" s="239">
        <v>898.59567648361406</v>
      </c>
      <c r="F9" s="239">
        <v>848.07629878474972</v>
      </c>
      <c r="G9" s="239">
        <v>884.65452468474962</v>
      </c>
      <c r="H9" s="239">
        <v>929.43437277883686</v>
      </c>
      <c r="I9" s="239">
        <v>951.61634842908779</v>
      </c>
      <c r="J9" s="239">
        <v>960.66600847731706</v>
      </c>
      <c r="K9" s="239">
        <v>968.12934275626117</v>
      </c>
      <c r="L9" s="239">
        <v>966.82464312027946</v>
      </c>
      <c r="M9" s="239">
        <v>1016.1924735509607</v>
      </c>
      <c r="N9" s="239">
        <v>1125.0769701966328</v>
      </c>
      <c r="O9" s="239">
        <v>1129.7990604498693</v>
      </c>
      <c r="P9" s="239">
        <v>1134.54942940622</v>
      </c>
      <c r="Q9" s="239">
        <v>1209.7825375560824</v>
      </c>
      <c r="R9" s="239">
        <v>1103.0828651827499</v>
      </c>
      <c r="S9" s="239">
        <v>1102.7588788860514</v>
      </c>
      <c r="T9" s="239">
        <v>1122.8911942618972</v>
      </c>
      <c r="U9" s="239">
        <v>1127.511114357422</v>
      </c>
      <c r="V9" s="239">
        <v>1119.1392039053121</v>
      </c>
      <c r="W9" s="239">
        <v>1116.9041630134222</v>
      </c>
      <c r="X9" s="239">
        <v>1112.6075817375788</v>
      </c>
      <c r="Y9" s="239">
        <v>1110.7589515028196</v>
      </c>
      <c r="Z9" s="239">
        <v>1110.6603106649386</v>
      </c>
      <c r="AA9" s="239">
        <v>1103.5427320000001</v>
      </c>
      <c r="AB9" s="239">
        <v>1110.6603106649386</v>
      </c>
      <c r="AC9" s="239">
        <v>1110.0176000000001</v>
      </c>
      <c r="AD9" s="239">
        <v>1101.4269932756674</v>
      </c>
      <c r="AE9" s="239">
        <v>1127.2809906514444</v>
      </c>
      <c r="AF9" s="239">
        <v>1136.7290284947182</v>
      </c>
      <c r="AG9" s="239">
        <v>1138.6119779320049</v>
      </c>
      <c r="AH9" s="239">
        <v>1162.1920760211101</v>
      </c>
      <c r="AI9" s="239">
        <v>1153.4943405357471</v>
      </c>
    </row>
    <row r="10" spans="1:35" ht="25.5">
      <c r="A10" s="237"/>
      <c r="B10" s="238" t="s">
        <v>196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92"/>
      <c r="AB10" s="92"/>
      <c r="AC10" s="92"/>
      <c r="AD10" s="92"/>
      <c r="AE10" s="92"/>
      <c r="AF10" s="92"/>
      <c r="AG10" s="92"/>
      <c r="AH10" s="92"/>
      <c r="AI10" s="92"/>
    </row>
    <row r="11" spans="1:35">
      <c r="B11" s="241" t="s">
        <v>197</v>
      </c>
      <c r="C11" s="239">
        <v>8816.679102408063</v>
      </c>
      <c r="D11" s="239">
        <v>8559.4845934049608</v>
      </c>
      <c r="E11" s="239">
        <v>9303.4295148151323</v>
      </c>
      <c r="F11" s="239">
        <v>9379.3585566603106</v>
      </c>
      <c r="G11" s="239">
        <v>7758.0814783487058</v>
      </c>
      <c r="H11" s="239">
        <v>7323.4263601065732</v>
      </c>
      <c r="I11" s="239">
        <v>7764.8932614464447</v>
      </c>
      <c r="J11" s="239">
        <v>7330.903323016476</v>
      </c>
      <c r="K11" s="239">
        <v>8010.1393954272889</v>
      </c>
      <c r="L11" s="239">
        <v>7820.3681502106183</v>
      </c>
      <c r="M11" s="239">
        <v>8128.8730937647815</v>
      </c>
      <c r="N11" s="239">
        <v>8959.4462726766324</v>
      </c>
      <c r="O11" s="239">
        <v>9247.4728634285766</v>
      </c>
      <c r="P11" s="239">
        <v>9342.8747878082977</v>
      </c>
      <c r="Q11" s="239">
        <v>8986.2595089967581</v>
      </c>
      <c r="R11" s="239">
        <v>8804.6025571393584</v>
      </c>
      <c r="S11" s="239">
        <v>8387.7875326017693</v>
      </c>
      <c r="T11" s="239">
        <v>8115.7615417607667</v>
      </c>
      <c r="U11" s="239">
        <v>7960.2507528442193</v>
      </c>
      <c r="V11" s="239">
        <v>6900.6422308841011</v>
      </c>
      <c r="W11" s="239">
        <v>6214.0329480871114</v>
      </c>
      <c r="X11" s="239">
        <v>6571.5392581230608</v>
      </c>
      <c r="Y11" s="239">
        <v>6359.7452806339343</v>
      </c>
      <c r="Z11" s="239">
        <v>6425.940159174892</v>
      </c>
      <c r="AA11" s="239">
        <v>7017.482931999999</v>
      </c>
      <c r="AB11" s="239">
        <v>7161.9087326166427</v>
      </c>
      <c r="AC11" s="239">
        <v>6837.3552000000009</v>
      </c>
      <c r="AD11" s="239">
        <v>6507.725657650717</v>
      </c>
      <c r="AE11" s="239">
        <v>5605.7853324725074</v>
      </c>
      <c r="AF11" s="239">
        <v>5421.6017079104831</v>
      </c>
      <c r="AG11" s="239">
        <v>5380.0978795324945</v>
      </c>
      <c r="AH11" s="239">
        <v>5028.4120186689252</v>
      </c>
      <c r="AI11" s="239">
        <v>5260.6651499445115</v>
      </c>
    </row>
    <row r="12" spans="1:35">
      <c r="B12" s="242"/>
      <c r="C12" s="837"/>
      <c r="D12" s="837"/>
      <c r="E12" s="837"/>
      <c r="F12" s="837"/>
      <c r="G12" s="837"/>
      <c r="H12" s="837"/>
      <c r="I12" s="837"/>
      <c r="J12" s="837"/>
      <c r="K12" s="837"/>
      <c r="AI12" s="130"/>
    </row>
    <row r="13" spans="1:35" ht="38.25">
      <c r="B13" s="238" t="s">
        <v>858</v>
      </c>
      <c r="C13" s="240">
        <v>1838.82</v>
      </c>
      <c r="D13" s="240">
        <v>1747.64</v>
      </c>
      <c r="E13" s="240">
        <v>1886.11</v>
      </c>
      <c r="F13" s="240">
        <v>1804.7</v>
      </c>
      <c r="G13" s="240">
        <v>1457.44</v>
      </c>
      <c r="H13" s="240">
        <v>1407.99</v>
      </c>
      <c r="I13" s="240">
        <v>1467.84</v>
      </c>
      <c r="J13" s="240">
        <v>1408.43</v>
      </c>
      <c r="K13" s="240">
        <v>1525.29</v>
      </c>
      <c r="L13" s="243">
        <v>1521.6</v>
      </c>
      <c r="M13" s="243">
        <v>1600.5</v>
      </c>
      <c r="N13" s="243">
        <v>1718.09</v>
      </c>
      <c r="O13" s="243">
        <v>1790.97</v>
      </c>
      <c r="P13" s="243">
        <v>1815.83</v>
      </c>
      <c r="Q13" s="243">
        <v>1737.95</v>
      </c>
      <c r="R13" s="243">
        <v>1714.42</v>
      </c>
      <c r="S13" s="243">
        <v>1628.17</v>
      </c>
      <c r="T13" s="243">
        <v>1559.77</v>
      </c>
      <c r="U13" s="243">
        <v>1526.16</v>
      </c>
      <c r="V13" s="243">
        <v>1249.1600000000001</v>
      </c>
      <c r="W13" s="243">
        <v>1140.3</v>
      </c>
      <c r="X13" s="243">
        <v>1181.1100000000001</v>
      </c>
      <c r="Y13" s="243">
        <v>1097.56</v>
      </c>
      <c r="Z13" s="243">
        <v>1105.58</v>
      </c>
      <c r="AA13" s="243">
        <v>1199.56</v>
      </c>
      <c r="AB13" s="243">
        <v>1253.3600000000001</v>
      </c>
      <c r="AC13" s="243">
        <v>1261.0899999999999</v>
      </c>
      <c r="AD13" s="243">
        <v>1225.67</v>
      </c>
      <c r="AE13" s="243">
        <v>1011.5</v>
      </c>
      <c r="AF13" s="243">
        <v>980.52</v>
      </c>
      <c r="AG13" s="243">
        <v>960.30000000000007</v>
      </c>
      <c r="AH13" s="243">
        <v>926.89</v>
      </c>
      <c r="AI13" s="243">
        <v>976.09</v>
      </c>
    </row>
    <row r="14" spans="1:35">
      <c r="C14" s="244"/>
      <c r="D14" s="244"/>
      <c r="E14" s="244"/>
    </row>
    <row r="15" spans="1:35">
      <c r="AE15" s="802"/>
    </row>
    <row r="16" spans="1:35">
      <c r="B16" s="179" t="s">
        <v>190</v>
      </c>
    </row>
    <row r="17" spans="26:46">
      <c r="Z17" s="838"/>
      <c r="AA17" s="838"/>
      <c r="AB17" s="838"/>
      <c r="AC17" s="838"/>
      <c r="AD17" s="838"/>
      <c r="AE17" s="838"/>
      <c r="AF17" s="838"/>
      <c r="AG17" s="838"/>
      <c r="AH17" s="177"/>
      <c r="AI17" s="839"/>
      <c r="AJ17" s="838"/>
      <c r="AK17" s="839"/>
      <c r="AL17" s="838"/>
      <c r="AM17" s="839"/>
      <c r="AN17" s="838"/>
      <c r="AO17" s="839"/>
      <c r="AP17" s="838"/>
      <c r="AQ17" s="839"/>
      <c r="AR17" s="838"/>
      <c r="AS17" s="839"/>
      <c r="AT17" s="838"/>
    </row>
    <row r="18" spans="26:46">
      <c r="Z18" s="838"/>
      <c r="AA18" s="838"/>
      <c r="AB18" s="838"/>
      <c r="AC18" s="838"/>
      <c r="AD18" s="838"/>
      <c r="AE18" s="839"/>
      <c r="AF18" s="838"/>
      <c r="AG18" s="838"/>
      <c r="AH18" s="838"/>
      <c r="AI18" s="839"/>
      <c r="AJ18" s="838"/>
      <c r="AK18" s="839"/>
      <c r="AL18" s="838"/>
      <c r="AM18" s="839"/>
      <c r="AN18" s="838"/>
      <c r="AO18" s="839"/>
      <c r="AP18" s="838"/>
      <c r="AQ18" s="839"/>
      <c r="AR18" s="838"/>
      <c r="AS18" s="839"/>
      <c r="AT18" s="838"/>
    </row>
    <row r="19" spans="26:46">
      <c r="Z19" s="840"/>
      <c r="AA19" s="840"/>
      <c r="AB19" s="840"/>
      <c r="AC19" s="840"/>
      <c r="AD19" s="840"/>
      <c r="AE19" s="841"/>
      <c r="AF19" s="840"/>
      <c r="AG19" s="840"/>
      <c r="AH19" s="840"/>
      <c r="AI19" s="840"/>
      <c r="AJ19" s="840"/>
      <c r="AK19" s="840"/>
      <c r="AL19" s="840"/>
      <c r="AM19" s="840"/>
      <c r="AN19" s="838"/>
      <c r="AO19" s="839"/>
      <c r="AP19" s="838"/>
      <c r="AQ19" s="839"/>
      <c r="AR19" s="838"/>
      <c r="AS19" s="839"/>
      <c r="AT19" s="838"/>
    </row>
    <row r="20" spans="26:46">
      <c r="Z20" s="840"/>
      <c r="AA20" s="840"/>
      <c r="AB20" s="840"/>
      <c r="AC20" s="840"/>
      <c r="AD20" s="840"/>
      <c r="AE20" s="841"/>
      <c r="AF20" s="840"/>
      <c r="AG20" s="840"/>
      <c r="AH20" s="840"/>
      <c r="AI20" s="840"/>
      <c r="AJ20" s="840"/>
      <c r="AK20" s="840"/>
      <c r="AL20" s="840"/>
      <c r="AM20" s="840"/>
      <c r="AN20" s="177"/>
      <c r="AO20" s="839"/>
      <c r="AP20" s="177"/>
      <c r="AQ20" s="839"/>
      <c r="AR20" s="177"/>
      <c r="AS20" s="839"/>
      <c r="AT20" s="177"/>
    </row>
    <row r="21" spans="26:46">
      <c r="Z21" s="840"/>
      <c r="AA21" s="840"/>
      <c r="AB21" s="840"/>
      <c r="AC21" s="840"/>
      <c r="AD21" s="840"/>
      <c r="AE21" s="841"/>
      <c r="AF21" s="840"/>
      <c r="AG21" s="840"/>
      <c r="AH21" s="840"/>
      <c r="AI21" s="840"/>
      <c r="AJ21" s="840"/>
      <c r="AK21" s="840"/>
      <c r="AL21" s="840"/>
      <c r="AM21" s="840"/>
      <c r="AN21" s="177"/>
      <c r="AO21" s="839"/>
      <c r="AP21" s="177"/>
      <c r="AQ21" s="839"/>
      <c r="AR21" s="177"/>
      <c r="AS21" s="839"/>
      <c r="AT21" s="177"/>
    </row>
    <row r="22" spans="26:46">
      <c r="Z22" s="842"/>
      <c r="AA22" s="842"/>
      <c r="AB22" s="842"/>
      <c r="AC22" s="842"/>
      <c r="AD22" s="842"/>
      <c r="AE22" s="839"/>
      <c r="AF22" s="177"/>
      <c r="AG22" s="840"/>
      <c r="AH22" s="177"/>
      <c r="AI22" s="839"/>
      <c r="AJ22" s="177"/>
      <c r="AK22" s="839"/>
      <c r="AL22" s="177"/>
      <c r="AM22" s="839"/>
      <c r="AN22" s="177"/>
      <c r="AO22" s="839"/>
      <c r="AP22" s="177"/>
      <c r="AQ22" s="839"/>
      <c r="AR22" s="177"/>
      <c r="AS22" s="839"/>
      <c r="AT22" s="177"/>
    </row>
    <row r="23" spans="26:46">
      <c r="Z23" s="236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</row>
    <row r="36" spans="2:2">
      <c r="B36" s="245" t="s">
        <v>183</v>
      </c>
    </row>
    <row r="38" spans="2:2">
      <c r="B38" s="731" t="s">
        <v>10</v>
      </c>
    </row>
    <row r="53" spans="2:2">
      <c r="B53" s="835"/>
    </row>
  </sheetData>
  <hyperlinks>
    <hyperlink ref="B38" location="Содержание!B4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3"/>
  <sheetViews>
    <sheetView showWhiteSpace="0" zoomScaleNormal="100" workbookViewId="0">
      <selection activeCell="B29" sqref="B29"/>
    </sheetView>
  </sheetViews>
  <sheetFormatPr defaultRowHeight="12.75"/>
  <cols>
    <col min="1" max="1" width="9.140625" style="178"/>
    <col min="2" max="2" width="47" style="178" bestFit="1" customWidth="1"/>
    <col min="3" max="3" width="6.42578125" style="178" bestFit="1" customWidth="1"/>
    <col min="4" max="4" width="6.5703125" style="178" bestFit="1" customWidth="1"/>
    <col min="5" max="5" width="6.42578125" style="178" bestFit="1" customWidth="1"/>
    <col min="6" max="6" width="6.140625" style="178" bestFit="1" customWidth="1"/>
    <col min="7" max="7" width="6.5703125" style="178" bestFit="1" customWidth="1"/>
    <col min="8" max="9" width="6.85546875" style="178" bestFit="1" customWidth="1"/>
    <col min="10" max="12" width="6.140625" style="178" bestFit="1" customWidth="1"/>
    <col min="13" max="14" width="6.28515625" style="178" bestFit="1" customWidth="1"/>
    <col min="15" max="15" width="6.42578125" style="178" bestFit="1" customWidth="1"/>
    <col min="16" max="16" width="6.5703125" style="178" bestFit="1" customWidth="1"/>
    <col min="17" max="17" width="6.42578125" style="178" bestFit="1" customWidth="1"/>
    <col min="18" max="18" width="6.140625" style="178" bestFit="1" customWidth="1"/>
    <col min="19" max="19" width="6.5703125" style="178" bestFit="1" customWidth="1"/>
    <col min="20" max="21" width="6.85546875" style="178" bestFit="1" customWidth="1"/>
    <col min="22" max="24" width="6.140625" style="178" bestFit="1" customWidth="1"/>
    <col min="25" max="26" width="6.28515625" style="178" bestFit="1" customWidth="1"/>
    <col min="27" max="27" width="6.42578125" style="178" bestFit="1" customWidth="1"/>
    <col min="28" max="28" width="6.5703125" style="178" bestFit="1" customWidth="1"/>
    <col min="29" max="29" width="6.42578125" style="178" bestFit="1" customWidth="1"/>
    <col min="30" max="30" width="6.140625" style="178" bestFit="1" customWidth="1"/>
    <col min="31" max="31" width="6.5703125" style="178" bestFit="1" customWidth="1"/>
    <col min="32" max="33" width="6.85546875" style="178" bestFit="1" customWidth="1"/>
    <col min="34" max="35" width="6.140625" style="83" bestFit="1" customWidth="1"/>
    <col min="36" max="257" width="9.140625" style="83"/>
    <col min="258" max="258" width="37.5703125" style="83" customWidth="1"/>
    <col min="259" max="259" width="6.42578125" style="83" bestFit="1" customWidth="1"/>
    <col min="260" max="260" width="6.5703125" style="83" bestFit="1" customWidth="1"/>
    <col min="261" max="261" width="6.42578125" style="83" bestFit="1" customWidth="1"/>
    <col min="262" max="262" width="6.140625" style="83" bestFit="1" customWidth="1"/>
    <col min="263" max="263" width="6.5703125" style="83" bestFit="1" customWidth="1"/>
    <col min="264" max="265" width="6.85546875" style="83" bestFit="1" customWidth="1"/>
    <col min="266" max="268" width="6.140625" style="83" bestFit="1" customWidth="1"/>
    <col min="269" max="270" width="6.28515625" style="83" bestFit="1" customWidth="1"/>
    <col min="271" max="271" width="6.42578125" style="83" bestFit="1" customWidth="1"/>
    <col min="272" max="272" width="6.5703125" style="83" bestFit="1" customWidth="1"/>
    <col min="273" max="273" width="6.42578125" style="83" bestFit="1" customWidth="1"/>
    <col min="274" max="274" width="6.140625" style="83" bestFit="1" customWidth="1"/>
    <col min="275" max="275" width="6.5703125" style="83" bestFit="1" customWidth="1"/>
    <col min="276" max="277" width="6.85546875" style="83" bestFit="1" customWidth="1"/>
    <col min="278" max="280" width="6.140625" style="83" bestFit="1" customWidth="1"/>
    <col min="281" max="282" width="6.28515625" style="83" bestFit="1" customWidth="1"/>
    <col min="283" max="283" width="6.42578125" style="83" bestFit="1" customWidth="1"/>
    <col min="284" max="284" width="6.5703125" style="83" bestFit="1" customWidth="1"/>
    <col min="285" max="285" width="6.42578125" style="83" bestFit="1" customWidth="1"/>
    <col min="286" max="286" width="6.140625" style="83" bestFit="1" customWidth="1"/>
    <col min="287" max="287" width="6.5703125" style="83" bestFit="1" customWidth="1"/>
    <col min="288" max="289" width="6.85546875" style="83" bestFit="1" customWidth="1"/>
    <col min="290" max="291" width="6.140625" style="83" bestFit="1" customWidth="1"/>
    <col min="292" max="513" width="9.140625" style="83"/>
    <col min="514" max="514" width="37.5703125" style="83" customWidth="1"/>
    <col min="515" max="515" width="6.42578125" style="83" bestFit="1" customWidth="1"/>
    <col min="516" max="516" width="6.5703125" style="83" bestFit="1" customWidth="1"/>
    <col min="517" max="517" width="6.42578125" style="83" bestFit="1" customWidth="1"/>
    <col min="518" max="518" width="6.140625" style="83" bestFit="1" customWidth="1"/>
    <col min="519" max="519" width="6.5703125" style="83" bestFit="1" customWidth="1"/>
    <col min="520" max="521" width="6.85546875" style="83" bestFit="1" customWidth="1"/>
    <col min="522" max="524" width="6.140625" style="83" bestFit="1" customWidth="1"/>
    <col min="525" max="526" width="6.28515625" style="83" bestFit="1" customWidth="1"/>
    <col min="527" max="527" width="6.42578125" style="83" bestFit="1" customWidth="1"/>
    <col min="528" max="528" width="6.5703125" style="83" bestFit="1" customWidth="1"/>
    <col min="529" max="529" width="6.42578125" style="83" bestFit="1" customWidth="1"/>
    <col min="530" max="530" width="6.140625" style="83" bestFit="1" customWidth="1"/>
    <col min="531" max="531" width="6.5703125" style="83" bestFit="1" customWidth="1"/>
    <col min="532" max="533" width="6.85546875" style="83" bestFit="1" customWidth="1"/>
    <col min="534" max="536" width="6.140625" style="83" bestFit="1" customWidth="1"/>
    <col min="537" max="538" width="6.28515625" style="83" bestFit="1" customWidth="1"/>
    <col min="539" max="539" width="6.42578125" style="83" bestFit="1" customWidth="1"/>
    <col min="540" max="540" width="6.5703125" style="83" bestFit="1" customWidth="1"/>
    <col min="541" max="541" width="6.42578125" style="83" bestFit="1" customWidth="1"/>
    <col min="542" max="542" width="6.140625" style="83" bestFit="1" customWidth="1"/>
    <col min="543" max="543" width="6.5703125" style="83" bestFit="1" customWidth="1"/>
    <col min="544" max="545" width="6.85546875" style="83" bestFit="1" customWidth="1"/>
    <col min="546" max="547" width="6.140625" style="83" bestFit="1" customWidth="1"/>
    <col min="548" max="769" width="9.140625" style="83"/>
    <col min="770" max="770" width="37.5703125" style="83" customWidth="1"/>
    <col min="771" max="771" width="6.42578125" style="83" bestFit="1" customWidth="1"/>
    <col min="772" max="772" width="6.5703125" style="83" bestFit="1" customWidth="1"/>
    <col min="773" max="773" width="6.42578125" style="83" bestFit="1" customWidth="1"/>
    <col min="774" max="774" width="6.140625" style="83" bestFit="1" customWidth="1"/>
    <col min="775" max="775" width="6.5703125" style="83" bestFit="1" customWidth="1"/>
    <col min="776" max="777" width="6.85546875" style="83" bestFit="1" customWidth="1"/>
    <col min="778" max="780" width="6.140625" style="83" bestFit="1" customWidth="1"/>
    <col min="781" max="782" width="6.28515625" style="83" bestFit="1" customWidth="1"/>
    <col min="783" max="783" width="6.42578125" style="83" bestFit="1" customWidth="1"/>
    <col min="784" max="784" width="6.5703125" style="83" bestFit="1" customWidth="1"/>
    <col min="785" max="785" width="6.42578125" style="83" bestFit="1" customWidth="1"/>
    <col min="786" max="786" width="6.140625" style="83" bestFit="1" customWidth="1"/>
    <col min="787" max="787" width="6.5703125" style="83" bestFit="1" customWidth="1"/>
    <col min="788" max="789" width="6.85546875" style="83" bestFit="1" customWidth="1"/>
    <col min="790" max="792" width="6.140625" style="83" bestFit="1" customWidth="1"/>
    <col min="793" max="794" width="6.28515625" style="83" bestFit="1" customWidth="1"/>
    <col min="795" max="795" width="6.42578125" style="83" bestFit="1" customWidth="1"/>
    <col min="796" max="796" width="6.5703125" style="83" bestFit="1" customWidth="1"/>
    <col min="797" max="797" width="6.42578125" style="83" bestFit="1" customWidth="1"/>
    <col min="798" max="798" width="6.140625" style="83" bestFit="1" customWidth="1"/>
    <col min="799" max="799" width="6.5703125" style="83" bestFit="1" customWidth="1"/>
    <col min="800" max="801" width="6.85546875" style="83" bestFit="1" customWidth="1"/>
    <col min="802" max="803" width="6.140625" style="83" bestFit="1" customWidth="1"/>
    <col min="804" max="1025" width="9.140625" style="83"/>
    <col min="1026" max="1026" width="37.5703125" style="83" customWidth="1"/>
    <col min="1027" max="1027" width="6.42578125" style="83" bestFit="1" customWidth="1"/>
    <col min="1028" max="1028" width="6.5703125" style="83" bestFit="1" customWidth="1"/>
    <col min="1029" max="1029" width="6.42578125" style="83" bestFit="1" customWidth="1"/>
    <col min="1030" max="1030" width="6.140625" style="83" bestFit="1" customWidth="1"/>
    <col min="1031" max="1031" width="6.5703125" style="83" bestFit="1" customWidth="1"/>
    <col min="1032" max="1033" width="6.85546875" style="83" bestFit="1" customWidth="1"/>
    <col min="1034" max="1036" width="6.140625" style="83" bestFit="1" customWidth="1"/>
    <col min="1037" max="1038" width="6.28515625" style="83" bestFit="1" customWidth="1"/>
    <col min="1039" max="1039" width="6.42578125" style="83" bestFit="1" customWidth="1"/>
    <col min="1040" max="1040" width="6.5703125" style="83" bestFit="1" customWidth="1"/>
    <col min="1041" max="1041" width="6.42578125" style="83" bestFit="1" customWidth="1"/>
    <col min="1042" max="1042" width="6.140625" style="83" bestFit="1" customWidth="1"/>
    <col min="1043" max="1043" width="6.5703125" style="83" bestFit="1" customWidth="1"/>
    <col min="1044" max="1045" width="6.85546875" style="83" bestFit="1" customWidth="1"/>
    <col min="1046" max="1048" width="6.140625" style="83" bestFit="1" customWidth="1"/>
    <col min="1049" max="1050" width="6.28515625" style="83" bestFit="1" customWidth="1"/>
    <col min="1051" max="1051" width="6.42578125" style="83" bestFit="1" customWidth="1"/>
    <col min="1052" max="1052" width="6.5703125" style="83" bestFit="1" customWidth="1"/>
    <col min="1053" max="1053" width="6.42578125" style="83" bestFit="1" customWidth="1"/>
    <col min="1054" max="1054" width="6.140625" style="83" bestFit="1" customWidth="1"/>
    <col min="1055" max="1055" width="6.5703125" style="83" bestFit="1" customWidth="1"/>
    <col min="1056" max="1057" width="6.85546875" style="83" bestFit="1" customWidth="1"/>
    <col min="1058" max="1059" width="6.140625" style="83" bestFit="1" customWidth="1"/>
    <col min="1060" max="1281" width="9.140625" style="83"/>
    <col min="1282" max="1282" width="37.5703125" style="83" customWidth="1"/>
    <col min="1283" max="1283" width="6.42578125" style="83" bestFit="1" customWidth="1"/>
    <col min="1284" max="1284" width="6.5703125" style="83" bestFit="1" customWidth="1"/>
    <col min="1285" max="1285" width="6.42578125" style="83" bestFit="1" customWidth="1"/>
    <col min="1286" max="1286" width="6.140625" style="83" bestFit="1" customWidth="1"/>
    <col min="1287" max="1287" width="6.5703125" style="83" bestFit="1" customWidth="1"/>
    <col min="1288" max="1289" width="6.85546875" style="83" bestFit="1" customWidth="1"/>
    <col min="1290" max="1292" width="6.140625" style="83" bestFit="1" customWidth="1"/>
    <col min="1293" max="1294" width="6.28515625" style="83" bestFit="1" customWidth="1"/>
    <col min="1295" max="1295" width="6.42578125" style="83" bestFit="1" customWidth="1"/>
    <col min="1296" max="1296" width="6.5703125" style="83" bestFit="1" customWidth="1"/>
    <col min="1297" max="1297" width="6.42578125" style="83" bestFit="1" customWidth="1"/>
    <col min="1298" max="1298" width="6.140625" style="83" bestFit="1" customWidth="1"/>
    <col min="1299" max="1299" width="6.5703125" style="83" bestFit="1" customWidth="1"/>
    <col min="1300" max="1301" width="6.85546875" style="83" bestFit="1" customWidth="1"/>
    <col min="1302" max="1304" width="6.140625" style="83" bestFit="1" customWidth="1"/>
    <col min="1305" max="1306" width="6.28515625" style="83" bestFit="1" customWidth="1"/>
    <col min="1307" max="1307" width="6.42578125" style="83" bestFit="1" customWidth="1"/>
    <col min="1308" max="1308" width="6.5703125" style="83" bestFit="1" customWidth="1"/>
    <col min="1309" max="1309" width="6.42578125" style="83" bestFit="1" customWidth="1"/>
    <col min="1310" max="1310" width="6.140625" style="83" bestFit="1" customWidth="1"/>
    <col min="1311" max="1311" width="6.5703125" style="83" bestFit="1" customWidth="1"/>
    <col min="1312" max="1313" width="6.85546875" style="83" bestFit="1" customWidth="1"/>
    <col min="1314" max="1315" width="6.140625" style="83" bestFit="1" customWidth="1"/>
    <col min="1316" max="1537" width="9.140625" style="83"/>
    <col min="1538" max="1538" width="37.5703125" style="83" customWidth="1"/>
    <col min="1539" max="1539" width="6.42578125" style="83" bestFit="1" customWidth="1"/>
    <col min="1540" max="1540" width="6.5703125" style="83" bestFit="1" customWidth="1"/>
    <col min="1541" max="1541" width="6.42578125" style="83" bestFit="1" customWidth="1"/>
    <col min="1542" max="1542" width="6.140625" style="83" bestFit="1" customWidth="1"/>
    <col min="1543" max="1543" width="6.5703125" style="83" bestFit="1" customWidth="1"/>
    <col min="1544" max="1545" width="6.85546875" style="83" bestFit="1" customWidth="1"/>
    <col min="1546" max="1548" width="6.140625" style="83" bestFit="1" customWidth="1"/>
    <col min="1549" max="1550" width="6.28515625" style="83" bestFit="1" customWidth="1"/>
    <col min="1551" max="1551" width="6.42578125" style="83" bestFit="1" customWidth="1"/>
    <col min="1552" max="1552" width="6.5703125" style="83" bestFit="1" customWidth="1"/>
    <col min="1553" max="1553" width="6.42578125" style="83" bestFit="1" customWidth="1"/>
    <col min="1554" max="1554" width="6.140625" style="83" bestFit="1" customWidth="1"/>
    <col min="1555" max="1555" width="6.5703125" style="83" bestFit="1" customWidth="1"/>
    <col min="1556" max="1557" width="6.85546875" style="83" bestFit="1" customWidth="1"/>
    <col min="1558" max="1560" width="6.140625" style="83" bestFit="1" customWidth="1"/>
    <col min="1561" max="1562" width="6.28515625" style="83" bestFit="1" customWidth="1"/>
    <col min="1563" max="1563" width="6.42578125" style="83" bestFit="1" customWidth="1"/>
    <col min="1564" max="1564" width="6.5703125" style="83" bestFit="1" customWidth="1"/>
    <col min="1565" max="1565" width="6.42578125" style="83" bestFit="1" customWidth="1"/>
    <col min="1566" max="1566" width="6.140625" style="83" bestFit="1" customWidth="1"/>
    <col min="1567" max="1567" width="6.5703125" style="83" bestFit="1" customWidth="1"/>
    <col min="1568" max="1569" width="6.85546875" style="83" bestFit="1" customWidth="1"/>
    <col min="1570" max="1571" width="6.140625" style="83" bestFit="1" customWidth="1"/>
    <col min="1572" max="1793" width="9.140625" style="83"/>
    <col min="1794" max="1794" width="37.5703125" style="83" customWidth="1"/>
    <col min="1795" max="1795" width="6.42578125" style="83" bestFit="1" customWidth="1"/>
    <col min="1796" max="1796" width="6.5703125" style="83" bestFit="1" customWidth="1"/>
    <col min="1797" max="1797" width="6.42578125" style="83" bestFit="1" customWidth="1"/>
    <col min="1798" max="1798" width="6.140625" style="83" bestFit="1" customWidth="1"/>
    <col min="1799" max="1799" width="6.5703125" style="83" bestFit="1" customWidth="1"/>
    <col min="1800" max="1801" width="6.85546875" style="83" bestFit="1" customWidth="1"/>
    <col min="1802" max="1804" width="6.140625" style="83" bestFit="1" customWidth="1"/>
    <col min="1805" max="1806" width="6.28515625" style="83" bestFit="1" customWidth="1"/>
    <col min="1807" max="1807" width="6.42578125" style="83" bestFit="1" customWidth="1"/>
    <col min="1808" max="1808" width="6.5703125" style="83" bestFit="1" customWidth="1"/>
    <col min="1809" max="1809" width="6.42578125" style="83" bestFit="1" customWidth="1"/>
    <col min="1810" max="1810" width="6.140625" style="83" bestFit="1" customWidth="1"/>
    <col min="1811" max="1811" width="6.5703125" style="83" bestFit="1" customWidth="1"/>
    <col min="1812" max="1813" width="6.85546875" style="83" bestFit="1" customWidth="1"/>
    <col min="1814" max="1816" width="6.140625" style="83" bestFit="1" customWidth="1"/>
    <col min="1817" max="1818" width="6.28515625" style="83" bestFit="1" customWidth="1"/>
    <col min="1819" max="1819" width="6.42578125" style="83" bestFit="1" customWidth="1"/>
    <col min="1820" max="1820" width="6.5703125" style="83" bestFit="1" customWidth="1"/>
    <col min="1821" max="1821" width="6.42578125" style="83" bestFit="1" customWidth="1"/>
    <col min="1822" max="1822" width="6.140625" style="83" bestFit="1" customWidth="1"/>
    <col min="1823" max="1823" width="6.5703125" style="83" bestFit="1" customWidth="1"/>
    <col min="1824" max="1825" width="6.85546875" style="83" bestFit="1" customWidth="1"/>
    <col min="1826" max="1827" width="6.140625" style="83" bestFit="1" customWidth="1"/>
    <col min="1828" max="2049" width="9.140625" style="83"/>
    <col min="2050" max="2050" width="37.5703125" style="83" customWidth="1"/>
    <col min="2051" max="2051" width="6.42578125" style="83" bestFit="1" customWidth="1"/>
    <col min="2052" max="2052" width="6.5703125" style="83" bestFit="1" customWidth="1"/>
    <col min="2053" max="2053" width="6.42578125" style="83" bestFit="1" customWidth="1"/>
    <col min="2054" max="2054" width="6.140625" style="83" bestFit="1" customWidth="1"/>
    <col min="2055" max="2055" width="6.5703125" style="83" bestFit="1" customWidth="1"/>
    <col min="2056" max="2057" width="6.85546875" style="83" bestFit="1" customWidth="1"/>
    <col min="2058" max="2060" width="6.140625" style="83" bestFit="1" customWidth="1"/>
    <col min="2061" max="2062" width="6.28515625" style="83" bestFit="1" customWidth="1"/>
    <col min="2063" max="2063" width="6.42578125" style="83" bestFit="1" customWidth="1"/>
    <col min="2064" max="2064" width="6.5703125" style="83" bestFit="1" customWidth="1"/>
    <col min="2065" max="2065" width="6.42578125" style="83" bestFit="1" customWidth="1"/>
    <col min="2066" max="2066" width="6.140625" style="83" bestFit="1" customWidth="1"/>
    <col min="2067" max="2067" width="6.5703125" style="83" bestFit="1" customWidth="1"/>
    <col min="2068" max="2069" width="6.85546875" style="83" bestFit="1" customWidth="1"/>
    <col min="2070" max="2072" width="6.140625" style="83" bestFit="1" customWidth="1"/>
    <col min="2073" max="2074" width="6.28515625" style="83" bestFit="1" customWidth="1"/>
    <col min="2075" max="2075" width="6.42578125" style="83" bestFit="1" customWidth="1"/>
    <col min="2076" max="2076" width="6.5703125" style="83" bestFit="1" customWidth="1"/>
    <col min="2077" max="2077" width="6.42578125" style="83" bestFit="1" customWidth="1"/>
    <col min="2078" max="2078" width="6.140625" style="83" bestFit="1" customWidth="1"/>
    <col min="2079" max="2079" width="6.5703125" style="83" bestFit="1" customWidth="1"/>
    <col min="2080" max="2081" width="6.85546875" style="83" bestFit="1" customWidth="1"/>
    <col min="2082" max="2083" width="6.140625" style="83" bestFit="1" customWidth="1"/>
    <col min="2084" max="2305" width="9.140625" style="83"/>
    <col min="2306" max="2306" width="37.5703125" style="83" customWidth="1"/>
    <col min="2307" max="2307" width="6.42578125" style="83" bestFit="1" customWidth="1"/>
    <col min="2308" max="2308" width="6.5703125" style="83" bestFit="1" customWidth="1"/>
    <col min="2309" max="2309" width="6.42578125" style="83" bestFit="1" customWidth="1"/>
    <col min="2310" max="2310" width="6.140625" style="83" bestFit="1" customWidth="1"/>
    <col min="2311" max="2311" width="6.5703125" style="83" bestFit="1" customWidth="1"/>
    <col min="2312" max="2313" width="6.85546875" style="83" bestFit="1" customWidth="1"/>
    <col min="2314" max="2316" width="6.140625" style="83" bestFit="1" customWidth="1"/>
    <col min="2317" max="2318" width="6.28515625" style="83" bestFit="1" customWidth="1"/>
    <col min="2319" max="2319" width="6.42578125" style="83" bestFit="1" customWidth="1"/>
    <col min="2320" max="2320" width="6.5703125" style="83" bestFit="1" customWidth="1"/>
    <col min="2321" max="2321" width="6.42578125" style="83" bestFit="1" customWidth="1"/>
    <col min="2322" max="2322" width="6.140625" style="83" bestFit="1" customWidth="1"/>
    <col min="2323" max="2323" width="6.5703125" style="83" bestFit="1" customWidth="1"/>
    <col min="2324" max="2325" width="6.85546875" style="83" bestFit="1" customWidth="1"/>
    <col min="2326" max="2328" width="6.140625" style="83" bestFit="1" customWidth="1"/>
    <col min="2329" max="2330" width="6.28515625" style="83" bestFit="1" customWidth="1"/>
    <col min="2331" max="2331" width="6.42578125" style="83" bestFit="1" customWidth="1"/>
    <col min="2332" max="2332" width="6.5703125" style="83" bestFit="1" customWidth="1"/>
    <col min="2333" max="2333" width="6.42578125" style="83" bestFit="1" customWidth="1"/>
    <col min="2334" max="2334" width="6.140625" style="83" bestFit="1" customWidth="1"/>
    <col min="2335" max="2335" width="6.5703125" style="83" bestFit="1" customWidth="1"/>
    <col min="2336" max="2337" width="6.85546875" style="83" bestFit="1" customWidth="1"/>
    <col min="2338" max="2339" width="6.140625" style="83" bestFit="1" customWidth="1"/>
    <col min="2340" max="2561" width="9.140625" style="83"/>
    <col min="2562" max="2562" width="37.5703125" style="83" customWidth="1"/>
    <col min="2563" max="2563" width="6.42578125" style="83" bestFit="1" customWidth="1"/>
    <col min="2564" max="2564" width="6.5703125" style="83" bestFit="1" customWidth="1"/>
    <col min="2565" max="2565" width="6.42578125" style="83" bestFit="1" customWidth="1"/>
    <col min="2566" max="2566" width="6.140625" style="83" bestFit="1" customWidth="1"/>
    <col min="2567" max="2567" width="6.5703125" style="83" bestFit="1" customWidth="1"/>
    <col min="2568" max="2569" width="6.85546875" style="83" bestFit="1" customWidth="1"/>
    <col min="2570" max="2572" width="6.140625" style="83" bestFit="1" customWidth="1"/>
    <col min="2573" max="2574" width="6.28515625" style="83" bestFit="1" customWidth="1"/>
    <col min="2575" max="2575" width="6.42578125" style="83" bestFit="1" customWidth="1"/>
    <col min="2576" max="2576" width="6.5703125" style="83" bestFit="1" customWidth="1"/>
    <col min="2577" max="2577" width="6.42578125" style="83" bestFit="1" customWidth="1"/>
    <col min="2578" max="2578" width="6.140625" style="83" bestFit="1" customWidth="1"/>
    <col min="2579" max="2579" width="6.5703125" style="83" bestFit="1" customWidth="1"/>
    <col min="2580" max="2581" width="6.85546875" style="83" bestFit="1" customWidth="1"/>
    <col min="2582" max="2584" width="6.140625" style="83" bestFit="1" customWidth="1"/>
    <col min="2585" max="2586" width="6.28515625" style="83" bestFit="1" customWidth="1"/>
    <col min="2587" max="2587" width="6.42578125" style="83" bestFit="1" customWidth="1"/>
    <col min="2588" max="2588" width="6.5703125" style="83" bestFit="1" customWidth="1"/>
    <col min="2589" max="2589" width="6.42578125" style="83" bestFit="1" customWidth="1"/>
    <col min="2590" max="2590" width="6.140625" style="83" bestFit="1" customWidth="1"/>
    <col min="2591" max="2591" width="6.5703125" style="83" bestFit="1" customWidth="1"/>
    <col min="2592" max="2593" width="6.85546875" style="83" bestFit="1" customWidth="1"/>
    <col min="2594" max="2595" width="6.140625" style="83" bestFit="1" customWidth="1"/>
    <col min="2596" max="2817" width="9.140625" style="83"/>
    <col min="2818" max="2818" width="37.5703125" style="83" customWidth="1"/>
    <col min="2819" max="2819" width="6.42578125" style="83" bestFit="1" customWidth="1"/>
    <col min="2820" max="2820" width="6.5703125" style="83" bestFit="1" customWidth="1"/>
    <col min="2821" max="2821" width="6.42578125" style="83" bestFit="1" customWidth="1"/>
    <col min="2822" max="2822" width="6.140625" style="83" bestFit="1" customWidth="1"/>
    <col min="2823" max="2823" width="6.5703125" style="83" bestFit="1" customWidth="1"/>
    <col min="2824" max="2825" width="6.85546875" style="83" bestFit="1" customWidth="1"/>
    <col min="2826" max="2828" width="6.140625" style="83" bestFit="1" customWidth="1"/>
    <col min="2829" max="2830" width="6.28515625" style="83" bestFit="1" customWidth="1"/>
    <col min="2831" max="2831" width="6.42578125" style="83" bestFit="1" customWidth="1"/>
    <col min="2832" max="2832" width="6.5703125" style="83" bestFit="1" customWidth="1"/>
    <col min="2833" max="2833" width="6.42578125" style="83" bestFit="1" customWidth="1"/>
    <col min="2834" max="2834" width="6.140625" style="83" bestFit="1" customWidth="1"/>
    <col min="2835" max="2835" width="6.5703125" style="83" bestFit="1" customWidth="1"/>
    <col min="2836" max="2837" width="6.85546875" style="83" bestFit="1" customWidth="1"/>
    <col min="2838" max="2840" width="6.140625" style="83" bestFit="1" customWidth="1"/>
    <col min="2841" max="2842" width="6.28515625" style="83" bestFit="1" customWidth="1"/>
    <col min="2843" max="2843" width="6.42578125" style="83" bestFit="1" customWidth="1"/>
    <col min="2844" max="2844" width="6.5703125" style="83" bestFit="1" customWidth="1"/>
    <col min="2845" max="2845" width="6.42578125" style="83" bestFit="1" customWidth="1"/>
    <col min="2846" max="2846" width="6.140625" style="83" bestFit="1" customWidth="1"/>
    <col min="2847" max="2847" width="6.5703125" style="83" bestFit="1" customWidth="1"/>
    <col min="2848" max="2849" width="6.85546875" style="83" bestFit="1" customWidth="1"/>
    <col min="2850" max="2851" width="6.140625" style="83" bestFit="1" customWidth="1"/>
    <col min="2852" max="3073" width="9.140625" style="83"/>
    <col min="3074" max="3074" width="37.5703125" style="83" customWidth="1"/>
    <col min="3075" max="3075" width="6.42578125" style="83" bestFit="1" customWidth="1"/>
    <col min="3076" max="3076" width="6.5703125" style="83" bestFit="1" customWidth="1"/>
    <col min="3077" max="3077" width="6.42578125" style="83" bestFit="1" customWidth="1"/>
    <col min="3078" max="3078" width="6.140625" style="83" bestFit="1" customWidth="1"/>
    <col min="3079" max="3079" width="6.5703125" style="83" bestFit="1" customWidth="1"/>
    <col min="3080" max="3081" width="6.85546875" style="83" bestFit="1" customWidth="1"/>
    <col min="3082" max="3084" width="6.140625" style="83" bestFit="1" customWidth="1"/>
    <col min="3085" max="3086" width="6.28515625" style="83" bestFit="1" customWidth="1"/>
    <col min="3087" max="3087" width="6.42578125" style="83" bestFit="1" customWidth="1"/>
    <col min="3088" max="3088" width="6.5703125" style="83" bestFit="1" customWidth="1"/>
    <col min="3089" max="3089" width="6.42578125" style="83" bestFit="1" customWidth="1"/>
    <col min="3090" max="3090" width="6.140625" style="83" bestFit="1" customWidth="1"/>
    <col min="3091" max="3091" width="6.5703125" style="83" bestFit="1" customWidth="1"/>
    <col min="3092" max="3093" width="6.85546875" style="83" bestFit="1" customWidth="1"/>
    <col min="3094" max="3096" width="6.140625" style="83" bestFit="1" customWidth="1"/>
    <col min="3097" max="3098" width="6.28515625" style="83" bestFit="1" customWidth="1"/>
    <col min="3099" max="3099" width="6.42578125" style="83" bestFit="1" customWidth="1"/>
    <col min="3100" max="3100" width="6.5703125" style="83" bestFit="1" customWidth="1"/>
    <col min="3101" max="3101" width="6.42578125" style="83" bestFit="1" customWidth="1"/>
    <col min="3102" max="3102" width="6.140625" style="83" bestFit="1" customWidth="1"/>
    <col min="3103" max="3103" width="6.5703125" style="83" bestFit="1" customWidth="1"/>
    <col min="3104" max="3105" width="6.85546875" style="83" bestFit="1" customWidth="1"/>
    <col min="3106" max="3107" width="6.140625" style="83" bestFit="1" customWidth="1"/>
    <col min="3108" max="3329" width="9.140625" style="83"/>
    <col min="3330" max="3330" width="37.5703125" style="83" customWidth="1"/>
    <col min="3331" max="3331" width="6.42578125" style="83" bestFit="1" customWidth="1"/>
    <col min="3332" max="3332" width="6.5703125" style="83" bestFit="1" customWidth="1"/>
    <col min="3333" max="3333" width="6.42578125" style="83" bestFit="1" customWidth="1"/>
    <col min="3334" max="3334" width="6.140625" style="83" bestFit="1" customWidth="1"/>
    <col min="3335" max="3335" width="6.5703125" style="83" bestFit="1" customWidth="1"/>
    <col min="3336" max="3337" width="6.85546875" style="83" bestFit="1" customWidth="1"/>
    <col min="3338" max="3340" width="6.140625" style="83" bestFit="1" customWidth="1"/>
    <col min="3341" max="3342" width="6.28515625" style="83" bestFit="1" customWidth="1"/>
    <col min="3343" max="3343" width="6.42578125" style="83" bestFit="1" customWidth="1"/>
    <col min="3344" max="3344" width="6.5703125" style="83" bestFit="1" customWidth="1"/>
    <col min="3345" max="3345" width="6.42578125" style="83" bestFit="1" customWidth="1"/>
    <col min="3346" max="3346" width="6.140625" style="83" bestFit="1" customWidth="1"/>
    <col min="3347" max="3347" width="6.5703125" style="83" bestFit="1" customWidth="1"/>
    <col min="3348" max="3349" width="6.85546875" style="83" bestFit="1" customWidth="1"/>
    <col min="3350" max="3352" width="6.140625" style="83" bestFit="1" customWidth="1"/>
    <col min="3353" max="3354" width="6.28515625" style="83" bestFit="1" customWidth="1"/>
    <col min="3355" max="3355" width="6.42578125" style="83" bestFit="1" customWidth="1"/>
    <col min="3356" max="3356" width="6.5703125" style="83" bestFit="1" customWidth="1"/>
    <col min="3357" max="3357" width="6.42578125" style="83" bestFit="1" customWidth="1"/>
    <col min="3358" max="3358" width="6.140625" style="83" bestFit="1" customWidth="1"/>
    <col min="3359" max="3359" width="6.5703125" style="83" bestFit="1" customWidth="1"/>
    <col min="3360" max="3361" width="6.85546875" style="83" bestFit="1" customWidth="1"/>
    <col min="3362" max="3363" width="6.140625" style="83" bestFit="1" customWidth="1"/>
    <col min="3364" max="3585" width="9.140625" style="83"/>
    <col min="3586" max="3586" width="37.5703125" style="83" customWidth="1"/>
    <col min="3587" max="3587" width="6.42578125" style="83" bestFit="1" customWidth="1"/>
    <col min="3588" max="3588" width="6.5703125" style="83" bestFit="1" customWidth="1"/>
    <col min="3589" max="3589" width="6.42578125" style="83" bestFit="1" customWidth="1"/>
    <col min="3590" max="3590" width="6.140625" style="83" bestFit="1" customWidth="1"/>
    <col min="3591" max="3591" width="6.5703125" style="83" bestFit="1" customWidth="1"/>
    <col min="3592" max="3593" width="6.85546875" style="83" bestFit="1" customWidth="1"/>
    <col min="3594" max="3596" width="6.140625" style="83" bestFit="1" customWidth="1"/>
    <col min="3597" max="3598" width="6.28515625" style="83" bestFit="1" customWidth="1"/>
    <col min="3599" max="3599" width="6.42578125" style="83" bestFit="1" customWidth="1"/>
    <col min="3600" max="3600" width="6.5703125" style="83" bestFit="1" customWidth="1"/>
    <col min="3601" max="3601" width="6.42578125" style="83" bestFit="1" customWidth="1"/>
    <col min="3602" max="3602" width="6.140625" style="83" bestFit="1" customWidth="1"/>
    <col min="3603" max="3603" width="6.5703125" style="83" bestFit="1" customWidth="1"/>
    <col min="3604" max="3605" width="6.85546875" style="83" bestFit="1" customWidth="1"/>
    <col min="3606" max="3608" width="6.140625" style="83" bestFit="1" customWidth="1"/>
    <col min="3609" max="3610" width="6.28515625" style="83" bestFit="1" customWidth="1"/>
    <col min="3611" max="3611" width="6.42578125" style="83" bestFit="1" customWidth="1"/>
    <col min="3612" max="3612" width="6.5703125" style="83" bestFit="1" customWidth="1"/>
    <col min="3613" max="3613" width="6.42578125" style="83" bestFit="1" customWidth="1"/>
    <col min="3614" max="3614" width="6.140625" style="83" bestFit="1" customWidth="1"/>
    <col min="3615" max="3615" width="6.5703125" style="83" bestFit="1" customWidth="1"/>
    <col min="3616" max="3617" width="6.85546875" style="83" bestFit="1" customWidth="1"/>
    <col min="3618" max="3619" width="6.140625" style="83" bestFit="1" customWidth="1"/>
    <col min="3620" max="3841" width="9.140625" style="83"/>
    <col min="3842" max="3842" width="37.5703125" style="83" customWidth="1"/>
    <col min="3843" max="3843" width="6.42578125" style="83" bestFit="1" customWidth="1"/>
    <col min="3844" max="3844" width="6.5703125" style="83" bestFit="1" customWidth="1"/>
    <col min="3845" max="3845" width="6.42578125" style="83" bestFit="1" customWidth="1"/>
    <col min="3846" max="3846" width="6.140625" style="83" bestFit="1" customWidth="1"/>
    <col min="3847" max="3847" width="6.5703125" style="83" bestFit="1" customWidth="1"/>
    <col min="3848" max="3849" width="6.85546875" style="83" bestFit="1" customWidth="1"/>
    <col min="3850" max="3852" width="6.140625" style="83" bestFit="1" customWidth="1"/>
    <col min="3853" max="3854" width="6.28515625" style="83" bestFit="1" customWidth="1"/>
    <col min="3855" max="3855" width="6.42578125" style="83" bestFit="1" customWidth="1"/>
    <col min="3856" max="3856" width="6.5703125" style="83" bestFit="1" customWidth="1"/>
    <col min="3857" max="3857" width="6.42578125" style="83" bestFit="1" customWidth="1"/>
    <col min="3858" max="3858" width="6.140625" style="83" bestFit="1" customWidth="1"/>
    <col min="3859" max="3859" width="6.5703125" style="83" bestFit="1" customWidth="1"/>
    <col min="3860" max="3861" width="6.85546875" style="83" bestFit="1" customWidth="1"/>
    <col min="3862" max="3864" width="6.140625" style="83" bestFit="1" customWidth="1"/>
    <col min="3865" max="3866" width="6.28515625" style="83" bestFit="1" customWidth="1"/>
    <col min="3867" max="3867" width="6.42578125" style="83" bestFit="1" customWidth="1"/>
    <col min="3868" max="3868" width="6.5703125" style="83" bestFit="1" customWidth="1"/>
    <col min="3869" max="3869" width="6.42578125" style="83" bestFit="1" customWidth="1"/>
    <col min="3870" max="3870" width="6.140625" style="83" bestFit="1" customWidth="1"/>
    <col min="3871" max="3871" width="6.5703125" style="83" bestFit="1" customWidth="1"/>
    <col min="3872" max="3873" width="6.85546875" style="83" bestFit="1" customWidth="1"/>
    <col min="3874" max="3875" width="6.140625" style="83" bestFit="1" customWidth="1"/>
    <col min="3876" max="4097" width="9.140625" style="83"/>
    <col min="4098" max="4098" width="37.5703125" style="83" customWidth="1"/>
    <col min="4099" max="4099" width="6.42578125" style="83" bestFit="1" customWidth="1"/>
    <col min="4100" max="4100" width="6.5703125" style="83" bestFit="1" customWidth="1"/>
    <col min="4101" max="4101" width="6.42578125" style="83" bestFit="1" customWidth="1"/>
    <col min="4102" max="4102" width="6.140625" style="83" bestFit="1" customWidth="1"/>
    <col min="4103" max="4103" width="6.5703125" style="83" bestFit="1" customWidth="1"/>
    <col min="4104" max="4105" width="6.85546875" style="83" bestFit="1" customWidth="1"/>
    <col min="4106" max="4108" width="6.140625" style="83" bestFit="1" customWidth="1"/>
    <col min="4109" max="4110" width="6.28515625" style="83" bestFit="1" customWidth="1"/>
    <col min="4111" max="4111" width="6.42578125" style="83" bestFit="1" customWidth="1"/>
    <col min="4112" max="4112" width="6.5703125" style="83" bestFit="1" customWidth="1"/>
    <col min="4113" max="4113" width="6.42578125" style="83" bestFit="1" customWidth="1"/>
    <col min="4114" max="4114" width="6.140625" style="83" bestFit="1" customWidth="1"/>
    <col min="4115" max="4115" width="6.5703125" style="83" bestFit="1" customWidth="1"/>
    <col min="4116" max="4117" width="6.85546875" style="83" bestFit="1" customWidth="1"/>
    <col min="4118" max="4120" width="6.140625" style="83" bestFit="1" customWidth="1"/>
    <col min="4121" max="4122" width="6.28515625" style="83" bestFit="1" customWidth="1"/>
    <col min="4123" max="4123" width="6.42578125" style="83" bestFit="1" customWidth="1"/>
    <col min="4124" max="4124" width="6.5703125" style="83" bestFit="1" customWidth="1"/>
    <col min="4125" max="4125" width="6.42578125" style="83" bestFit="1" customWidth="1"/>
    <col min="4126" max="4126" width="6.140625" style="83" bestFit="1" customWidth="1"/>
    <col min="4127" max="4127" width="6.5703125" style="83" bestFit="1" customWidth="1"/>
    <col min="4128" max="4129" width="6.85546875" style="83" bestFit="1" customWidth="1"/>
    <col min="4130" max="4131" width="6.140625" style="83" bestFit="1" customWidth="1"/>
    <col min="4132" max="4353" width="9.140625" style="83"/>
    <col min="4354" max="4354" width="37.5703125" style="83" customWidth="1"/>
    <col min="4355" max="4355" width="6.42578125" style="83" bestFit="1" customWidth="1"/>
    <col min="4356" max="4356" width="6.5703125" style="83" bestFit="1" customWidth="1"/>
    <col min="4357" max="4357" width="6.42578125" style="83" bestFit="1" customWidth="1"/>
    <col min="4358" max="4358" width="6.140625" style="83" bestFit="1" customWidth="1"/>
    <col min="4359" max="4359" width="6.5703125" style="83" bestFit="1" customWidth="1"/>
    <col min="4360" max="4361" width="6.85546875" style="83" bestFit="1" customWidth="1"/>
    <col min="4362" max="4364" width="6.140625" style="83" bestFit="1" customWidth="1"/>
    <col min="4365" max="4366" width="6.28515625" style="83" bestFit="1" customWidth="1"/>
    <col min="4367" max="4367" width="6.42578125" style="83" bestFit="1" customWidth="1"/>
    <col min="4368" max="4368" width="6.5703125" style="83" bestFit="1" customWidth="1"/>
    <col min="4369" max="4369" width="6.42578125" style="83" bestFit="1" customWidth="1"/>
    <col min="4370" max="4370" width="6.140625" style="83" bestFit="1" customWidth="1"/>
    <col min="4371" max="4371" width="6.5703125" style="83" bestFit="1" customWidth="1"/>
    <col min="4372" max="4373" width="6.85546875" style="83" bestFit="1" customWidth="1"/>
    <col min="4374" max="4376" width="6.140625" style="83" bestFit="1" customWidth="1"/>
    <col min="4377" max="4378" width="6.28515625" style="83" bestFit="1" customWidth="1"/>
    <col min="4379" max="4379" width="6.42578125" style="83" bestFit="1" customWidth="1"/>
    <col min="4380" max="4380" width="6.5703125" style="83" bestFit="1" customWidth="1"/>
    <col min="4381" max="4381" width="6.42578125" style="83" bestFit="1" customWidth="1"/>
    <col min="4382" max="4382" width="6.140625" style="83" bestFit="1" customWidth="1"/>
    <col min="4383" max="4383" width="6.5703125" style="83" bestFit="1" customWidth="1"/>
    <col min="4384" max="4385" width="6.85546875" style="83" bestFit="1" customWidth="1"/>
    <col min="4386" max="4387" width="6.140625" style="83" bestFit="1" customWidth="1"/>
    <col min="4388" max="4609" width="9.140625" style="83"/>
    <col min="4610" max="4610" width="37.5703125" style="83" customWidth="1"/>
    <col min="4611" max="4611" width="6.42578125" style="83" bestFit="1" customWidth="1"/>
    <col min="4612" max="4612" width="6.5703125" style="83" bestFit="1" customWidth="1"/>
    <col min="4613" max="4613" width="6.42578125" style="83" bestFit="1" customWidth="1"/>
    <col min="4614" max="4614" width="6.140625" style="83" bestFit="1" customWidth="1"/>
    <col min="4615" max="4615" width="6.5703125" style="83" bestFit="1" customWidth="1"/>
    <col min="4616" max="4617" width="6.85546875" style="83" bestFit="1" customWidth="1"/>
    <col min="4618" max="4620" width="6.140625" style="83" bestFit="1" customWidth="1"/>
    <col min="4621" max="4622" width="6.28515625" style="83" bestFit="1" customWidth="1"/>
    <col min="4623" max="4623" width="6.42578125" style="83" bestFit="1" customWidth="1"/>
    <col min="4624" max="4624" width="6.5703125" style="83" bestFit="1" customWidth="1"/>
    <col min="4625" max="4625" width="6.42578125" style="83" bestFit="1" customWidth="1"/>
    <col min="4626" max="4626" width="6.140625" style="83" bestFit="1" customWidth="1"/>
    <col min="4627" max="4627" width="6.5703125" style="83" bestFit="1" customWidth="1"/>
    <col min="4628" max="4629" width="6.85546875" style="83" bestFit="1" customWidth="1"/>
    <col min="4630" max="4632" width="6.140625" style="83" bestFit="1" customWidth="1"/>
    <col min="4633" max="4634" width="6.28515625" style="83" bestFit="1" customWidth="1"/>
    <col min="4635" max="4635" width="6.42578125" style="83" bestFit="1" customWidth="1"/>
    <col min="4636" max="4636" width="6.5703125" style="83" bestFit="1" customWidth="1"/>
    <col min="4637" max="4637" width="6.42578125" style="83" bestFit="1" customWidth="1"/>
    <col min="4638" max="4638" width="6.140625" style="83" bestFit="1" customWidth="1"/>
    <col min="4639" max="4639" width="6.5703125" style="83" bestFit="1" customWidth="1"/>
    <col min="4640" max="4641" width="6.85546875" style="83" bestFit="1" customWidth="1"/>
    <col min="4642" max="4643" width="6.140625" style="83" bestFit="1" customWidth="1"/>
    <col min="4644" max="4865" width="9.140625" style="83"/>
    <col min="4866" max="4866" width="37.5703125" style="83" customWidth="1"/>
    <col min="4867" max="4867" width="6.42578125" style="83" bestFit="1" customWidth="1"/>
    <col min="4868" max="4868" width="6.5703125" style="83" bestFit="1" customWidth="1"/>
    <col min="4869" max="4869" width="6.42578125" style="83" bestFit="1" customWidth="1"/>
    <col min="4870" max="4870" width="6.140625" style="83" bestFit="1" customWidth="1"/>
    <col min="4871" max="4871" width="6.5703125" style="83" bestFit="1" customWidth="1"/>
    <col min="4872" max="4873" width="6.85546875" style="83" bestFit="1" customWidth="1"/>
    <col min="4874" max="4876" width="6.140625" style="83" bestFit="1" customWidth="1"/>
    <col min="4877" max="4878" width="6.28515625" style="83" bestFit="1" customWidth="1"/>
    <col min="4879" max="4879" width="6.42578125" style="83" bestFit="1" customWidth="1"/>
    <col min="4880" max="4880" width="6.5703125" style="83" bestFit="1" customWidth="1"/>
    <col min="4881" max="4881" width="6.42578125" style="83" bestFit="1" customWidth="1"/>
    <col min="4882" max="4882" width="6.140625" style="83" bestFit="1" customWidth="1"/>
    <col min="4883" max="4883" width="6.5703125" style="83" bestFit="1" customWidth="1"/>
    <col min="4884" max="4885" width="6.85546875" style="83" bestFit="1" customWidth="1"/>
    <col min="4886" max="4888" width="6.140625" style="83" bestFit="1" customWidth="1"/>
    <col min="4889" max="4890" width="6.28515625" style="83" bestFit="1" customWidth="1"/>
    <col min="4891" max="4891" width="6.42578125" style="83" bestFit="1" customWidth="1"/>
    <col min="4892" max="4892" width="6.5703125" style="83" bestFit="1" customWidth="1"/>
    <col min="4893" max="4893" width="6.42578125" style="83" bestFit="1" customWidth="1"/>
    <col min="4894" max="4894" width="6.140625" style="83" bestFit="1" customWidth="1"/>
    <col min="4895" max="4895" width="6.5703125" style="83" bestFit="1" customWidth="1"/>
    <col min="4896" max="4897" width="6.85546875" style="83" bestFit="1" customWidth="1"/>
    <col min="4898" max="4899" width="6.140625" style="83" bestFit="1" customWidth="1"/>
    <col min="4900" max="5121" width="9.140625" style="83"/>
    <col min="5122" max="5122" width="37.5703125" style="83" customWidth="1"/>
    <col min="5123" max="5123" width="6.42578125" style="83" bestFit="1" customWidth="1"/>
    <col min="5124" max="5124" width="6.5703125" style="83" bestFit="1" customWidth="1"/>
    <col min="5125" max="5125" width="6.42578125" style="83" bestFit="1" customWidth="1"/>
    <col min="5126" max="5126" width="6.140625" style="83" bestFit="1" customWidth="1"/>
    <col min="5127" max="5127" width="6.5703125" style="83" bestFit="1" customWidth="1"/>
    <col min="5128" max="5129" width="6.85546875" style="83" bestFit="1" customWidth="1"/>
    <col min="5130" max="5132" width="6.140625" style="83" bestFit="1" customWidth="1"/>
    <col min="5133" max="5134" width="6.28515625" style="83" bestFit="1" customWidth="1"/>
    <col min="5135" max="5135" width="6.42578125" style="83" bestFit="1" customWidth="1"/>
    <col min="5136" max="5136" width="6.5703125" style="83" bestFit="1" customWidth="1"/>
    <col min="5137" max="5137" width="6.42578125" style="83" bestFit="1" customWidth="1"/>
    <col min="5138" max="5138" width="6.140625" style="83" bestFit="1" customWidth="1"/>
    <col min="5139" max="5139" width="6.5703125" style="83" bestFit="1" customWidth="1"/>
    <col min="5140" max="5141" width="6.85546875" style="83" bestFit="1" customWidth="1"/>
    <col min="5142" max="5144" width="6.140625" style="83" bestFit="1" customWidth="1"/>
    <col min="5145" max="5146" width="6.28515625" style="83" bestFit="1" customWidth="1"/>
    <col min="5147" max="5147" width="6.42578125" style="83" bestFit="1" customWidth="1"/>
    <col min="5148" max="5148" width="6.5703125" style="83" bestFit="1" customWidth="1"/>
    <col min="5149" max="5149" width="6.42578125" style="83" bestFit="1" customWidth="1"/>
    <col min="5150" max="5150" width="6.140625" style="83" bestFit="1" customWidth="1"/>
    <col min="5151" max="5151" width="6.5703125" style="83" bestFit="1" customWidth="1"/>
    <col min="5152" max="5153" width="6.85546875" style="83" bestFit="1" customWidth="1"/>
    <col min="5154" max="5155" width="6.140625" style="83" bestFit="1" customWidth="1"/>
    <col min="5156" max="5377" width="9.140625" style="83"/>
    <col min="5378" max="5378" width="37.5703125" style="83" customWidth="1"/>
    <col min="5379" max="5379" width="6.42578125" style="83" bestFit="1" customWidth="1"/>
    <col min="5380" max="5380" width="6.5703125" style="83" bestFit="1" customWidth="1"/>
    <col min="5381" max="5381" width="6.42578125" style="83" bestFit="1" customWidth="1"/>
    <col min="5382" max="5382" width="6.140625" style="83" bestFit="1" customWidth="1"/>
    <col min="5383" max="5383" width="6.5703125" style="83" bestFit="1" customWidth="1"/>
    <col min="5384" max="5385" width="6.85546875" style="83" bestFit="1" customWidth="1"/>
    <col min="5386" max="5388" width="6.140625" style="83" bestFit="1" customWidth="1"/>
    <col min="5389" max="5390" width="6.28515625" style="83" bestFit="1" customWidth="1"/>
    <col min="5391" max="5391" width="6.42578125" style="83" bestFit="1" customWidth="1"/>
    <col min="5392" max="5392" width="6.5703125" style="83" bestFit="1" customWidth="1"/>
    <col min="5393" max="5393" width="6.42578125" style="83" bestFit="1" customWidth="1"/>
    <col min="5394" max="5394" width="6.140625" style="83" bestFit="1" customWidth="1"/>
    <col min="5395" max="5395" width="6.5703125" style="83" bestFit="1" customWidth="1"/>
    <col min="5396" max="5397" width="6.85546875" style="83" bestFit="1" customWidth="1"/>
    <col min="5398" max="5400" width="6.140625" style="83" bestFit="1" customWidth="1"/>
    <col min="5401" max="5402" width="6.28515625" style="83" bestFit="1" customWidth="1"/>
    <col min="5403" max="5403" width="6.42578125" style="83" bestFit="1" customWidth="1"/>
    <col min="5404" max="5404" width="6.5703125" style="83" bestFit="1" customWidth="1"/>
    <col min="5405" max="5405" width="6.42578125" style="83" bestFit="1" customWidth="1"/>
    <col min="5406" max="5406" width="6.140625" style="83" bestFit="1" customWidth="1"/>
    <col min="5407" max="5407" width="6.5703125" style="83" bestFit="1" customWidth="1"/>
    <col min="5408" max="5409" width="6.85546875" style="83" bestFit="1" customWidth="1"/>
    <col min="5410" max="5411" width="6.140625" style="83" bestFit="1" customWidth="1"/>
    <col min="5412" max="5633" width="9.140625" style="83"/>
    <col min="5634" max="5634" width="37.5703125" style="83" customWidth="1"/>
    <col min="5635" max="5635" width="6.42578125" style="83" bestFit="1" customWidth="1"/>
    <col min="5636" max="5636" width="6.5703125" style="83" bestFit="1" customWidth="1"/>
    <col min="5637" max="5637" width="6.42578125" style="83" bestFit="1" customWidth="1"/>
    <col min="5638" max="5638" width="6.140625" style="83" bestFit="1" customWidth="1"/>
    <col min="5639" max="5639" width="6.5703125" style="83" bestFit="1" customWidth="1"/>
    <col min="5640" max="5641" width="6.85546875" style="83" bestFit="1" customWidth="1"/>
    <col min="5642" max="5644" width="6.140625" style="83" bestFit="1" customWidth="1"/>
    <col min="5645" max="5646" width="6.28515625" style="83" bestFit="1" customWidth="1"/>
    <col min="5647" max="5647" width="6.42578125" style="83" bestFit="1" customWidth="1"/>
    <col min="5648" max="5648" width="6.5703125" style="83" bestFit="1" customWidth="1"/>
    <col min="5649" max="5649" width="6.42578125" style="83" bestFit="1" customWidth="1"/>
    <col min="5650" max="5650" width="6.140625" style="83" bestFit="1" customWidth="1"/>
    <col min="5651" max="5651" width="6.5703125" style="83" bestFit="1" customWidth="1"/>
    <col min="5652" max="5653" width="6.85546875" style="83" bestFit="1" customWidth="1"/>
    <col min="5654" max="5656" width="6.140625" style="83" bestFit="1" customWidth="1"/>
    <col min="5657" max="5658" width="6.28515625" style="83" bestFit="1" customWidth="1"/>
    <col min="5659" max="5659" width="6.42578125" style="83" bestFit="1" customWidth="1"/>
    <col min="5660" max="5660" width="6.5703125" style="83" bestFit="1" customWidth="1"/>
    <col min="5661" max="5661" width="6.42578125" style="83" bestFit="1" customWidth="1"/>
    <col min="5662" max="5662" width="6.140625" style="83" bestFit="1" customWidth="1"/>
    <col min="5663" max="5663" width="6.5703125" style="83" bestFit="1" customWidth="1"/>
    <col min="5664" max="5665" width="6.85546875" style="83" bestFit="1" customWidth="1"/>
    <col min="5666" max="5667" width="6.140625" style="83" bestFit="1" customWidth="1"/>
    <col min="5668" max="5889" width="9.140625" style="83"/>
    <col min="5890" max="5890" width="37.5703125" style="83" customWidth="1"/>
    <col min="5891" max="5891" width="6.42578125" style="83" bestFit="1" customWidth="1"/>
    <col min="5892" max="5892" width="6.5703125" style="83" bestFit="1" customWidth="1"/>
    <col min="5893" max="5893" width="6.42578125" style="83" bestFit="1" customWidth="1"/>
    <col min="5894" max="5894" width="6.140625" style="83" bestFit="1" customWidth="1"/>
    <col min="5895" max="5895" width="6.5703125" style="83" bestFit="1" customWidth="1"/>
    <col min="5896" max="5897" width="6.85546875" style="83" bestFit="1" customWidth="1"/>
    <col min="5898" max="5900" width="6.140625" style="83" bestFit="1" customWidth="1"/>
    <col min="5901" max="5902" width="6.28515625" style="83" bestFit="1" customWidth="1"/>
    <col min="5903" max="5903" width="6.42578125" style="83" bestFit="1" customWidth="1"/>
    <col min="5904" max="5904" width="6.5703125" style="83" bestFit="1" customWidth="1"/>
    <col min="5905" max="5905" width="6.42578125" style="83" bestFit="1" customWidth="1"/>
    <col min="5906" max="5906" width="6.140625" style="83" bestFit="1" customWidth="1"/>
    <col min="5907" max="5907" width="6.5703125" style="83" bestFit="1" customWidth="1"/>
    <col min="5908" max="5909" width="6.85546875" style="83" bestFit="1" customWidth="1"/>
    <col min="5910" max="5912" width="6.140625" style="83" bestFit="1" customWidth="1"/>
    <col min="5913" max="5914" width="6.28515625" style="83" bestFit="1" customWidth="1"/>
    <col min="5915" max="5915" width="6.42578125" style="83" bestFit="1" customWidth="1"/>
    <col min="5916" max="5916" width="6.5703125" style="83" bestFit="1" customWidth="1"/>
    <col min="5917" max="5917" width="6.42578125" style="83" bestFit="1" customWidth="1"/>
    <col min="5918" max="5918" width="6.140625" style="83" bestFit="1" customWidth="1"/>
    <col min="5919" max="5919" width="6.5703125" style="83" bestFit="1" customWidth="1"/>
    <col min="5920" max="5921" width="6.85546875" style="83" bestFit="1" customWidth="1"/>
    <col min="5922" max="5923" width="6.140625" style="83" bestFit="1" customWidth="1"/>
    <col min="5924" max="6145" width="9.140625" style="83"/>
    <col min="6146" max="6146" width="37.5703125" style="83" customWidth="1"/>
    <col min="6147" max="6147" width="6.42578125" style="83" bestFit="1" customWidth="1"/>
    <col min="6148" max="6148" width="6.5703125" style="83" bestFit="1" customWidth="1"/>
    <col min="6149" max="6149" width="6.42578125" style="83" bestFit="1" customWidth="1"/>
    <col min="6150" max="6150" width="6.140625" style="83" bestFit="1" customWidth="1"/>
    <col min="6151" max="6151" width="6.5703125" style="83" bestFit="1" customWidth="1"/>
    <col min="6152" max="6153" width="6.85546875" style="83" bestFit="1" customWidth="1"/>
    <col min="6154" max="6156" width="6.140625" style="83" bestFit="1" customWidth="1"/>
    <col min="6157" max="6158" width="6.28515625" style="83" bestFit="1" customWidth="1"/>
    <col min="6159" max="6159" width="6.42578125" style="83" bestFit="1" customWidth="1"/>
    <col min="6160" max="6160" width="6.5703125" style="83" bestFit="1" customWidth="1"/>
    <col min="6161" max="6161" width="6.42578125" style="83" bestFit="1" customWidth="1"/>
    <col min="6162" max="6162" width="6.140625" style="83" bestFit="1" customWidth="1"/>
    <col min="6163" max="6163" width="6.5703125" style="83" bestFit="1" customWidth="1"/>
    <col min="6164" max="6165" width="6.85546875" style="83" bestFit="1" customWidth="1"/>
    <col min="6166" max="6168" width="6.140625" style="83" bestFit="1" customWidth="1"/>
    <col min="6169" max="6170" width="6.28515625" style="83" bestFit="1" customWidth="1"/>
    <col min="6171" max="6171" width="6.42578125" style="83" bestFit="1" customWidth="1"/>
    <col min="6172" max="6172" width="6.5703125" style="83" bestFit="1" customWidth="1"/>
    <col min="6173" max="6173" width="6.42578125" style="83" bestFit="1" customWidth="1"/>
    <col min="6174" max="6174" width="6.140625" style="83" bestFit="1" customWidth="1"/>
    <col min="6175" max="6175" width="6.5703125" style="83" bestFit="1" customWidth="1"/>
    <col min="6176" max="6177" width="6.85546875" style="83" bestFit="1" customWidth="1"/>
    <col min="6178" max="6179" width="6.140625" style="83" bestFit="1" customWidth="1"/>
    <col min="6180" max="6401" width="9.140625" style="83"/>
    <col min="6402" max="6402" width="37.5703125" style="83" customWidth="1"/>
    <col min="6403" max="6403" width="6.42578125" style="83" bestFit="1" customWidth="1"/>
    <col min="6404" max="6404" width="6.5703125" style="83" bestFit="1" customWidth="1"/>
    <col min="6405" max="6405" width="6.42578125" style="83" bestFit="1" customWidth="1"/>
    <col min="6406" max="6406" width="6.140625" style="83" bestFit="1" customWidth="1"/>
    <col min="6407" max="6407" width="6.5703125" style="83" bestFit="1" customWidth="1"/>
    <col min="6408" max="6409" width="6.85546875" style="83" bestFit="1" customWidth="1"/>
    <col min="6410" max="6412" width="6.140625" style="83" bestFit="1" customWidth="1"/>
    <col min="6413" max="6414" width="6.28515625" style="83" bestFit="1" customWidth="1"/>
    <col min="6415" max="6415" width="6.42578125" style="83" bestFit="1" customWidth="1"/>
    <col min="6416" max="6416" width="6.5703125" style="83" bestFit="1" customWidth="1"/>
    <col min="6417" max="6417" width="6.42578125" style="83" bestFit="1" customWidth="1"/>
    <col min="6418" max="6418" width="6.140625" style="83" bestFit="1" customWidth="1"/>
    <col min="6419" max="6419" width="6.5703125" style="83" bestFit="1" customWidth="1"/>
    <col min="6420" max="6421" width="6.85546875" style="83" bestFit="1" customWidth="1"/>
    <col min="6422" max="6424" width="6.140625" style="83" bestFit="1" customWidth="1"/>
    <col min="6425" max="6426" width="6.28515625" style="83" bestFit="1" customWidth="1"/>
    <col min="6427" max="6427" width="6.42578125" style="83" bestFit="1" customWidth="1"/>
    <col min="6428" max="6428" width="6.5703125" style="83" bestFit="1" customWidth="1"/>
    <col min="6429" max="6429" width="6.42578125" style="83" bestFit="1" customWidth="1"/>
    <col min="6430" max="6430" width="6.140625" style="83" bestFit="1" customWidth="1"/>
    <col min="6431" max="6431" width="6.5703125" style="83" bestFit="1" customWidth="1"/>
    <col min="6432" max="6433" width="6.85546875" style="83" bestFit="1" customWidth="1"/>
    <col min="6434" max="6435" width="6.140625" style="83" bestFit="1" customWidth="1"/>
    <col min="6436" max="6657" width="9.140625" style="83"/>
    <col min="6658" max="6658" width="37.5703125" style="83" customWidth="1"/>
    <col min="6659" max="6659" width="6.42578125" style="83" bestFit="1" customWidth="1"/>
    <col min="6660" max="6660" width="6.5703125" style="83" bestFit="1" customWidth="1"/>
    <col min="6661" max="6661" width="6.42578125" style="83" bestFit="1" customWidth="1"/>
    <col min="6662" max="6662" width="6.140625" style="83" bestFit="1" customWidth="1"/>
    <col min="6663" max="6663" width="6.5703125" style="83" bestFit="1" customWidth="1"/>
    <col min="6664" max="6665" width="6.85546875" style="83" bestFit="1" customWidth="1"/>
    <col min="6666" max="6668" width="6.140625" style="83" bestFit="1" customWidth="1"/>
    <col min="6669" max="6670" width="6.28515625" style="83" bestFit="1" customWidth="1"/>
    <col min="6671" max="6671" width="6.42578125" style="83" bestFit="1" customWidth="1"/>
    <col min="6672" max="6672" width="6.5703125" style="83" bestFit="1" customWidth="1"/>
    <col min="6673" max="6673" width="6.42578125" style="83" bestFit="1" customWidth="1"/>
    <col min="6674" max="6674" width="6.140625" style="83" bestFit="1" customWidth="1"/>
    <col min="6675" max="6675" width="6.5703125" style="83" bestFit="1" customWidth="1"/>
    <col min="6676" max="6677" width="6.85546875" style="83" bestFit="1" customWidth="1"/>
    <col min="6678" max="6680" width="6.140625" style="83" bestFit="1" customWidth="1"/>
    <col min="6681" max="6682" width="6.28515625" style="83" bestFit="1" customWidth="1"/>
    <col min="6683" max="6683" width="6.42578125" style="83" bestFit="1" customWidth="1"/>
    <col min="6684" max="6684" width="6.5703125" style="83" bestFit="1" customWidth="1"/>
    <col min="6685" max="6685" width="6.42578125" style="83" bestFit="1" customWidth="1"/>
    <col min="6686" max="6686" width="6.140625" style="83" bestFit="1" customWidth="1"/>
    <col min="6687" max="6687" width="6.5703125" style="83" bestFit="1" customWidth="1"/>
    <col min="6688" max="6689" width="6.85546875" style="83" bestFit="1" customWidth="1"/>
    <col min="6690" max="6691" width="6.140625" style="83" bestFit="1" customWidth="1"/>
    <col min="6692" max="6913" width="9.140625" style="83"/>
    <col min="6914" max="6914" width="37.5703125" style="83" customWidth="1"/>
    <col min="6915" max="6915" width="6.42578125" style="83" bestFit="1" customWidth="1"/>
    <col min="6916" max="6916" width="6.5703125" style="83" bestFit="1" customWidth="1"/>
    <col min="6917" max="6917" width="6.42578125" style="83" bestFit="1" customWidth="1"/>
    <col min="6918" max="6918" width="6.140625" style="83" bestFit="1" customWidth="1"/>
    <col min="6919" max="6919" width="6.5703125" style="83" bestFit="1" customWidth="1"/>
    <col min="6920" max="6921" width="6.85546875" style="83" bestFit="1" customWidth="1"/>
    <col min="6922" max="6924" width="6.140625" style="83" bestFit="1" customWidth="1"/>
    <col min="6925" max="6926" width="6.28515625" style="83" bestFit="1" customWidth="1"/>
    <col min="6927" max="6927" width="6.42578125" style="83" bestFit="1" customWidth="1"/>
    <col min="6928" max="6928" width="6.5703125" style="83" bestFit="1" customWidth="1"/>
    <col min="6929" max="6929" width="6.42578125" style="83" bestFit="1" customWidth="1"/>
    <col min="6930" max="6930" width="6.140625" style="83" bestFit="1" customWidth="1"/>
    <col min="6931" max="6931" width="6.5703125" style="83" bestFit="1" customWidth="1"/>
    <col min="6932" max="6933" width="6.85546875" style="83" bestFit="1" customWidth="1"/>
    <col min="6934" max="6936" width="6.140625" style="83" bestFit="1" customWidth="1"/>
    <col min="6937" max="6938" width="6.28515625" style="83" bestFit="1" customWidth="1"/>
    <col min="6939" max="6939" width="6.42578125" style="83" bestFit="1" customWidth="1"/>
    <col min="6940" max="6940" width="6.5703125" style="83" bestFit="1" customWidth="1"/>
    <col min="6941" max="6941" width="6.42578125" style="83" bestFit="1" customWidth="1"/>
    <col min="6942" max="6942" width="6.140625" style="83" bestFit="1" customWidth="1"/>
    <col min="6943" max="6943" width="6.5703125" style="83" bestFit="1" customWidth="1"/>
    <col min="6944" max="6945" width="6.85546875" style="83" bestFit="1" customWidth="1"/>
    <col min="6946" max="6947" width="6.140625" style="83" bestFit="1" customWidth="1"/>
    <col min="6948" max="7169" width="9.140625" style="83"/>
    <col min="7170" max="7170" width="37.5703125" style="83" customWidth="1"/>
    <col min="7171" max="7171" width="6.42578125" style="83" bestFit="1" customWidth="1"/>
    <col min="7172" max="7172" width="6.5703125" style="83" bestFit="1" customWidth="1"/>
    <col min="7173" max="7173" width="6.42578125" style="83" bestFit="1" customWidth="1"/>
    <col min="7174" max="7174" width="6.140625" style="83" bestFit="1" customWidth="1"/>
    <col min="7175" max="7175" width="6.5703125" style="83" bestFit="1" customWidth="1"/>
    <col min="7176" max="7177" width="6.85546875" style="83" bestFit="1" customWidth="1"/>
    <col min="7178" max="7180" width="6.140625" style="83" bestFit="1" customWidth="1"/>
    <col min="7181" max="7182" width="6.28515625" style="83" bestFit="1" customWidth="1"/>
    <col min="7183" max="7183" width="6.42578125" style="83" bestFit="1" customWidth="1"/>
    <col min="7184" max="7184" width="6.5703125" style="83" bestFit="1" customWidth="1"/>
    <col min="7185" max="7185" width="6.42578125" style="83" bestFit="1" customWidth="1"/>
    <col min="7186" max="7186" width="6.140625" style="83" bestFit="1" customWidth="1"/>
    <col min="7187" max="7187" width="6.5703125" style="83" bestFit="1" customWidth="1"/>
    <col min="7188" max="7189" width="6.85546875" style="83" bestFit="1" customWidth="1"/>
    <col min="7190" max="7192" width="6.140625" style="83" bestFit="1" customWidth="1"/>
    <col min="7193" max="7194" width="6.28515625" style="83" bestFit="1" customWidth="1"/>
    <col min="7195" max="7195" width="6.42578125" style="83" bestFit="1" customWidth="1"/>
    <col min="7196" max="7196" width="6.5703125" style="83" bestFit="1" customWidth="1"/>
    <col min="7197" max="7197" width="6.42578125" style="83" bestFit="1" customWidth="1"/>
    <col min="7198" max="7198" width="6.140625" style="83" bestFit="1" customWidth="1"/>
    <col min="7199" max="7199" width="6.5703125" style="83" bestFit="1" customWidth="1"/>
    <col min="7200" max="7201" width="6.85546875" style="83" bestFit="1" customWidth="1"/>
    <col min="7202" max="7203" width="6.140625" style="83" bestFit="1" customWidth="1"/>
    <col min="7204" max="7425" width="9.140625" style="83"/>
    <col min="7426" max="7426" width="37.5703125" style="83" customWidth="1"/>
    <col min="7427" max="7427" width="6.42578125" style="83" bestFit="1" customWidth="1"/>
    <col min="7428" max="7428" width="6.5703125" style="83" bestFit="1" customWidth="1"/>
    <col min="7429" max="7429" width="6.42578125" style="83" bestFit="1" customWidth="1"/>
    <col min="7430" max="7430" width="6.140625" style="83" bestFit="1" customWidth="1"/>
    <col min="7431" max="7431" width="6.5703125" style="83" bestFit="1" customWidth="1"/>
    <col min="7432" max="7433" width="6.85546875" style="83" bestFit="1" customWidth="1"/>
    <col min="7434" max="7436" width="6.140625" style="83" bestFit="1" customWidth="1"/>
    <col min="7437" max="7438" width="6.28515625" style="83" bestFit="1" customWidth="1"/>
    <col min="7439" max="7439" width="6.42578125" style="83" bestFit="1" customWidth="1"/>
    <col min="7440" max="7440" width="6.5703125" style="83" bestFit="1" customWidth="1"/>
    <col min="7441" max="7441" width="6.42578125" style="83" bestFit="1" customWidth="1"/>
    <col min="7442" max="7442" width="6.140625" style="83" bestFit="1" customWidth="1"/>
    <col min="7443" max="7443" width="6.5703125" style="83" bestFit="1" customWidth="1"/>
    <col min="7444" max="7445" width="6.85546875" style="83" bestFit="1" customWidth="1"/>
    <col min="7446" max="7448" width="6.140625" style="83" bestFit="1" customWidth="1"/>
    <col min="7449" max="7450" width="6.28515625" style="83" bestFit="1" customWidth="1"/>
    <col min="7451" max="7451" width="6.42578125" style="83" bestFit="1" customWidth="1"/>
    <col min="7452" max="7452" width="6.5703125" style="83" bestFit="1" customWidth="1"/>
    <col min="7453" max="7453" width="6.42578125" style="83" bestFit="1" customWidth="1"/>
    <col min="7454" max="7454" width="6.140625" style="83" bestFit="1" customWidth="1"/>
    <col min="7455" max="7455" width="6.5703125" style="83" bestFit="1" customWidth="1"/>
    <col min="7456" max="7457" width="6.85546875" style="83" bestFit="1" customWidth="1"/>
    <col min="7458" max="7459" width="6.140625" style="83" bestFit="1" customWidth="1"/>
    <col min="7460" max="7681" width="9.140625" style="83"/>
    <col min="7682" max="7682" width="37.5703125" style="83" customWidth="1"/>
    <col min="7683" max="7683" width="6.42578125" style="83" bestFit="1" customWidth="1"/>
    <col min="7684" max="7684" width="6.5703125" style="83" bestFit="1" customWidth="1"/>
    <col min="7685" max="7685" width="6.42578125" style="83" bestFit="1" customWidth="1"/>
    <col min="7686" max="7686" width="6.140625" style="83" bestFit="1" customWidth="1"/>
    <col min="7687" max="7687" width="6.5703125" style="83" bestFit="1" customWidth="1"/>
    <col min="7688" max="7689" width="6.85546875" style="83" bestFit="1" customWidth="1"/>
    <col min="7690" max="7692" width="6.140625" style="83" bestFit="1" customWidth="1"/>
    <col min="7693" max="7694" width="6.28515625" style="83" bestFit="1" customWidth="1"/>
    <col min="7695" max="7695" width="6.42578125" style="83" bestFit="1" customWidth="1"/>
    <col min="7696" max="7696" width="6.5703125" style="83" bestFit="1" customWidth="1"/>
    <col min="7697" max="7697" width="6.42578125" style="83" bestFit="1" customWidth="1"/>
    <col min="7698" max="7698" width="6.140625" style="83" bestFit="1" customWidth="1"/>
    <col min="7699" max="7699" width="6.5703125" style="83" bestFit="1" customWidth="1"/>
    <col min="7700" max="7701" width="6.85546875" style="83" bestFit="1" customWidth="1"/>
    <col min="7702" max="7704" width="6.140625" style="83" bestFit="1" customWidth="1"/>
    <col min="7705" max="7706" width="6.28515625" style="83" bestFit="1" customWidth="1"/>
    <col min="7707" max="7707" width="6.42578125" style="83" bestFit="1" customWidth="1"/>
    <col min="7708" max="7708" width="6.5703125" style="83" bestFit="1" customWidth="1"/>
    <col min="7709" max="7709" width="6.42578125" style="83" bestFit="1" customWidth="1"/>
    <col min="7710" max="7710" width="6.140625" style="83" bestFit="1" customWidth="1"/>
    <col min="7711" max="7711" width="6.5703125" style="83" bestFit="1" customWidth="1"/>
    <col min="7712" max="7713" width="6.85546875" style="83" bestFit="1" customWidth="1"/>
    <col min="7714" max="7715" width="6.140625" style="83" bestFit="1" customWidth="1"/>
    <col min="7716" max="7937" width="9.140625" style="83"/>
    <col min="7938" max="7938" width="37.5703125" style="83" customWidth="1"/>
    <col min="7939" max="7939" width="6.42578125" style="83" bestFit="1" customWidth="1"/>
    <col min="7940" max="7940" width="6.5703125" style="83" bestFit="1" customWidth="1"/>
    <col min="7941" max="7941" width="6.42578125" style="83" bestFit="1" customWidth="1"/>
    <col min="7942" max="7942" width="6.140625" style="83" bestFit="1" customWidth="1"/>
    <col min="7943" max="7943" width="6.5703125" style="83" bestFit="1" customWidth="1"/>
    <col min="7944" max="7945" width="6.85546875" style="83" bestFit="1" customWidth="1"/>
    <col min="7946" max="7948" width="6.140625" style="83" bestFit="1" customWidth="1"/>
    <col min="7949" max="7950" width="6.28515625" style="83" bestFit="1" customWidth="1"/>
    <col min="7951" max="7951" width="6.42578125" style="83" bestFit="1" customWidth="1"/>
    <col min="7952" max="7952" width="6.5703125" style="83" bestFit="1" customWidth="1"/>
    <col min="7953" max="7953" width="6.42578125" style="83" bestFit="1" customWidth="1"/>
    <col min="7954" max="7954" width="6.140625" style="83" bestFit="1" customWidth="1"/>
    <col min="7955" max="7955" width="6.5703125" style="83" bestFit="1" customWidth="1"/>
    <col min="7956" max="7957" width="6.85546875" style="83" bestFit="1" customWidth="1"/>
    <col min="7958" max="7960" width="6.140625" style="83" bestFit="1" customWidth="1"/>
    <col min="7961" max="7962" width="6.28515625" style="83" bestFit="1" customWidth="1"/>
    <col min="7963" max="7963" width="6.42578125" style="83" bestFit="1" customWidth="1"/>
    <col min="7964" max="7964" width="6.5703125" style="83" bestFit="1" customWidth="1"/>
    <col min="7965" max="7965" width="6.42578125" style="83" bestFit="1" customWidth="1"/>
    <col min="7966" max="7966" width="6.140625" style="83" bestFit="1" customWidth="1"/>
    <col min="7967" max="7967" width="6.5703125" style="83" bestFit="1" customWidth="1"/>
    <col min="7968" max="7969" width="6.85546875" style="83" bestFit="1" customWidth="1"/>
    <col min="7970" max="7971" width="6.140625" style="83" bestFit="1" customWidth="1"/>
    <col min="7972" max="8193" width="9.140625" style="83"/>
    <col min="8194" max="8194" width="37.5703125" style="83" customWidth="1"/>
    <col min="8195" max="8195" width="6.42578125" style="83" bestFit="1" customWidth="1"/>
    <col min="8196" max="8196" width="6.5703125" style="83" bestFit="1" customWidth="1"/>
    <col min="8197" max="8197" width="6.42578125" style="83" bestFit="1" customWidth="1"/>
    <col min="8198" max="8198" width="6.140625" style="83" bestFit="1" customWidth="1"/>
    <col min="8199" max="8199" width="6.5703125" style="83" bestFit="1" customWidth="1"/>
    <col min="8200" max="8201" width="6.85546875" style="83" bestFit="1" customWidth="1"/>
    <col min="8202" max="8204" width="6.140625" style="83" bestFit="1" customWidth="1"/>
    <col min="8205" max="8206" width="6.28515625" style="83" bestFit="1" customWidth="1"/>
    <col min="8207" max="8207" width="6.42578125" style="83" bestFit="1" customWidth="1"/>
    <col min="8208" max="8208" width="6.5703125" style="83" bestFit="1" customWidth="1"/>
    <col min="8209" max="8209" width="6.42578125" style="83" bestFit="1" customWidth="1"/>
    <col min="8210" max="8210" width="6.140625" style="83" bestFit="1" customWidth="1"/>
    <col min="8211" max="8211" width="6.5703125" style="83" bestFit="1" customWidth="1"/>
    <col min="8212" max="8213" width="6.85546875" style="83" bestFit="1" customWidth="1"/>
    <col min="8214" max="8216" width="6.140625" style="83" bestFit="1" customWidth="1"/>
    <col min="8217" max="8218" width="6.28515625" style="83" bestFit="1" customWidth="1"/>
    <col min="8219" max="8219" width="6.42578125" style="83" bestFit="1" customWidth="1"/>
    <col min="8220" max="8220" width="6.5703125" style="83" bestFit="1" customWidth="1"/>
    <col min="8221" max="8221" width="6.42578125" style="83" bestFit="1" customWidth="1"/>
    <col min="8222" max="8222" width="6.140625" style="83" bestFit="1" customWidth="1"/>
    <col min="8223" max="8223" width="6.5703125" style="83" bestFit="1" customWidth="1"/>
    <col min="8224" max="8225" width="6.85546875" style="83" bestFit="1" customWidth="1"/>
    <col min="8226" max="8227" width="6.140625" style="83" bestFit="1" customWidth="1"/>
    <col min="8228" max="8449" width="9.140625" style="83"/>
    <col min="8450" max="8450" width="37.5703125" style="83" customWidth="1"/>
    <col min="8451" max="8451" width="6.42578125" style="83" bestFit="1" customWidth="1"/>
    <col min="8452" max="8452" width="6.5703125" style="83" bestFit="1" customWidth="1"/>
    <col min="8453" max="8453" width="6.42578125" style="83" bestFit="1" customWidth="1"/>
    <col min="8454" max="8454" width="6.140625" style="83" bestFit="1" customWidth="1"/>
    <col min="8455" max="8455" width="6.5703125" style="83" bestFit="1" customWidth="1"/>
    <col min="8456" max="8457" width="6.85546875" style="83" bestFit="1" customWidth="1"/>
    <col min="8458" max="8460" width="6.140625" style="83" bestFit="1" customWidth="1"/>
    <col min="8461" max="8462" width="6.28515625" style="83" bestFit="1" customWidth="1"/>
    <col min="8463" max="8463" width="6.42578125" style="83" bestFit="1" customWidth="1"/>
    <col min="8464" max="8464" width="6.5703125" style="83" bestFit="1" customWidth="1"/>
    <col min="8465" max="8465" width="6.42578125" style="83" bestFit="1" customWidth="1"/>
    <col min="8466" max="8466" width="6.140625" style="83" bestFit="1" customWidth="1"/>
    <col min="8467" max="8467" width="6.5703125" style="83" bestFit="1" customWidth="1"/>
    <col min="8468" max="8469" width="6.85546875" style="83" bestFit="1" customWidth="1"/>
    <col min="8470" max="8472" width="6.140625" style="83" bestFit="1" customWidth="1"/>
    <col min="8473" max="8474" width="6.28515625" style="83" bestFit="1" customWidth="1"/>
    <col min="8475" max="8475" width="6.42578125" style="83" bestFit="1" customWidth="1"/>
    <col min="8476" max="8476" width="6.5703125" style="83" bestFit="1" customWidth="1"/>
    <col min="8477" max="8477" width="6.42578125" style="83" bestFit="1" customWidth="1"/>
    <col min="8478" max="8478" width="6.140625" style="83" bestFit="1" customWidth="1"/>
    <col min="8479" max="8479" width="6.5703125" style="83" bestFit="1" customWidth="1"/>
    <col min="8480" max="8481" width="6.85546875" style="83" bestFit="1" customWidth="1"/>
    <col min="8482" max="8483" width="6.140625" style="83" bestFit="1" customWidth="1"/>
    <col min="8484" max="8705" width="9.140625" style="83"/>
    <col min="8706" max="8706" width="37.5703125" style="83" customWidth="1"/>
    <col min="8707" max="8707" width="6.42578125" style="83" bestFit="1" customWidth="1"/>
    <col min="8708" max="8708" width="6.5703125" style="83" bestFit="1" customWidth="1"/>
    <col min="8709" max="8709" width="6.42578125" style="83" bestFit="1" customWidth="1"/>
    <col min="8710" max="8710" width="6.140625" style="83" bestFit="1" customWidth="1"/>
    <col min="8711" max="8711" width="6.5703125" style="83" bestFit="1" customWidth="1"/>
    <col min="8712" max="8713" width="6.85546875" style="83" bestFit="1" customWidth="1"/>
    <col min="8714" max="8716" width="6.140625" style="83" bestFit="1" customWidth="1"/>
    <col min="8717" max="8718" width="6.28515625" style="83" bestFit="1" customWidth="1"/>
    <col min="8719" max="8719" width="6.42578125" style="83" bestFit="1" customWidth="1"/>
    <col min="8720" max="8720" width="6.5703125" style="83" bestFit="1" customWidth="1"/>
    <col min="8721" max="8721" width="6.42578125" style="83" bestFit="1" customWidth="1"/>
    <col min="8722" max="8722" width="6.140625" style="83" bestFit="1" customWidth="1"/>
    <col min="8723" max="8723" width="6.5703125" style="83" bestFit="1" customWidth="1"/>
    <col min="8724" max="8725" width="6.85546875" style="83" bestFit="1" customWidth="1"/>
    <col min="8726" max="8728" width="6.140625" style="83" bestFit="1" customWidth="1"/>
    <col min="8729" max="8730" width="6.28515625" style="83" bestFit="1" customWidth="1"/>
    <col min="8731" max="8731" width="6.42578125" style="83" bestFit="1" customWidth="1"/>
    <col min="8732" max="8732" width="6.5703125" style="83" bestFit="1" customWidth="1"/>
    <col min="8733" max="8733" width="6.42578125" style="83" bestFit="1" customWidth="1"/>
    <col min="8734" max="8734" width="6.140625" style="83" bestFit="1" customWidth="1"/>
    <col min="8735" max="8735" width="6.5703125" style="83" bestFit="1" customWidth="1"/>
    <col min="8736" max="8737" width="6.85546875" style="83" bestFit="1" customWidth="1"/>
    <col min="8738" max="8739" width="6.140625" style="83" bestFit="1" customWidth="1"/>
    <col min="8740" max="8961" width="9.140625" style="83"/>
    <col min="8962" max="8962" width="37.5703125" style="83" customWidth="1"/>
    <col min="8963" max="8963" width="6.42578125" style="83" bestFit="1" customWidth="1"/>
    <col min="8964" max="8964" width="6.5703125" style="83" bestFit="1" customWidth="1"/>
    <col min="8965" max="8965" width="6.42578125" style="83" bestFit="1" customWidth="1"/>
    <col min="8966" max="8966" width="6.140625" style="83" bestFit="1" customWidth="1"/>
    <col min="8967" max="8967" width="6.5703125" style="83" bestFit="1" customWidth="1"/>
    <col min="8968" max="8969" width="6.85546875" style="83" bestFit="1" customWidth="1"/>
    <col min="8970" max="8972" width="6.140625" style="83" bestFit="1" customWidth="1"/>
    <col min="8973" max="8974" width="6.28515625" style="83" bestFit="1" customWidth="1"/>
    <col min="8975" max="8975" width="6.42578125" style="83" bestFit="1" customWidth="1"/>
    <col min="8976" max="8976" width="6.5703125" style="83" bestFit="1" customWidth="1"/>
    <col min="8977" max="8977" width="6.42578125" style="83" bestFit="1" customWidth="1"/>
    <col min="8978" max="8978" width="6.140625" style="83" bestFit="1" customWidth="1"/>
    <col min="8979" max="8979" width="6.5703125" style="83" bestFit="1" customWidth="1"/>
    <col min="8980" max="8981" width="6.85546875" style="83" bestFit="1" customWidth="1"/>
    <col min="8982" max="8984" width="6.140625" style="83" bestFit="1" customWidth="1"/>
    <col min="8985" max="8986" width="6.28515625" style="83" bestFit="1" customWidth="1"/>
    <col min="8987" max="8987" width="6.42578125" style="83" bestFit="1" customWidth="1"/>
    <col min="8988" max="8988" width="6.5703125" style="83" bestFit="1" customWidth="1"/>
    <col min="8989" max="8989" width="6.42578125" style="83" bestFit="1" customWidth="1"/>
    <col min="8990" max="8990" width="6.140625" style="83" bestFit="1" customWidth="1"/>
    <col min="8991" max="8991" width="6.5703125" style="83" bestFit="1" customWidth="1"/>
    <col min="8992" max="8993" width="6.85546875" style="83" bestFit="1" customWidth="1"/>
    <col min="8994" max="8995" width="6.140625" style="83" bestFit="1" customWidth="1"/>
    <col min="8996" max="9217" width="9.140625" style="83"/>
    <col min="9218" max="9218" width="37.5703125" style="83" customWidth="1"/>
    <col min="9219" max="9219" width="6.42578125" style="83" bestFit="1" customWidth="1"/>
    <col min="9220" max="9220" width="6.5703125" style="83" bestFit="1" customWidth="1"/>
    <col min="9221" max="9221" width="6.42578125" style="83" bestFit="1" customWidth="1"/>
    <col min="9222" max="9222" width="6.140625" style="83" bestFit="1" customWidth="1"/>
    <col min="9223" max="9223" width="6.5703125" style="83" bestFit="1" customWidth="1"/>
    <col min="9224" max="9225" width="6.85546875" style="83" bestFit="1" customWidth="1"/>
    <col min="9226" max="9228" width="6.140625" style="83" bestFit="1" customWidth="1"/>
    <col min="9229" max="9230" width="6.28515625" style="83" bestFit="1" customWidth="1"/>
    <col min="9231" max="9231" width="6.42578125" style="83" bestFit="1" customWidth="1"/>
    <col min="9232" max="9232" width="6.5703125" style="83" bestFit="1" customWidth="1"/>
    <col min="9233" max="9233" width="6.42578125" style="83" bestFit="1" customWidth="1"/>
    <col min="9234" max="9234" width="6.140625" style="83" bestFit="1" customWidth="1"/>
    <col min="9235" max="9235" width="6.5703125" style="83" bestFit="1" customWidth="1"/>
    <col min="9236" max="9237" width="6.85546875" style="83" bestFit="1" customWidth="1"/>
    <col min="9238" max="9240" width="6.140625" style="83" bestFit="1" customWidth="1"/>
    <col min="9241" max="9242" width="6.28515625" style="83" bestFit="1" customWidth="1"/>
    <col min="9243" max="9243" width="6.42578125" style="83" bestFit="1" customWidth="1"/>
    <col min="9244" max="9244" width="6.5703125" style="83" bestFit="1" customWidth="1"/>
    <col min="9245" max="9245" width="6.42578125" style="83" bestFit="1" customWidth="1"/>
    <col min="9246" max="9246" width="6.140625" style="83" bestFit="1" customWidth="1"/>
    <col min="9247" max="9247" width="6.5703125" style="83" bestFit="1" customWidth="1"/>
    <col min="9248" max="9249" width="6.85546875" style="83" bestFit="1" customWidth="1"/>
    <col min="9250" max="9251" width="6.140625" style="83" bestFit="1" customWidth="1"/>
    <col min="9252" max="9473" width="9.140625" style="83"/>
    <col min="9474" max="9474" width="37.5703125" style="83" customWidth="1"/>
    <col min="9475" max="9475" width="6.42578125" style="83" bestFit="1" customWidth="1"/>
    <col min="9476" max="9476" width="6.5703125" style="83" bestFit="1" customWidth="1"/>
    <col min="9477" max="9477" width="6.42578125" style="83" bestFit="1" customWidth="1"/>
    <col min="9478" max="9478" width="6.140625" style="83" bestFit="1" customWidth="1"/>
    <col min="9479" max="9479" width="6.5703125" style="83" bestFit="1" customWidth="1"/>
    <col min="9480" max="9481" width="6.85546875" style="83" bestFit="1" customWidth="1"/>
    <col min="9482" max="9484" width="6.140625" style="83" bestFit="1" customWidth="1"/>
    <col min="9485" max="9486" width="6.28515625" style="83" bestFit="1" customWidth="1"/>
    <col min="9487" max="9487" width="6.42578125" style="83" bestFit="1" customWidth="1"/>
    <col min="9488" max="9488" width="6.5703125" style="83" bestFit="1" customWidth="1"/>
    <col min="9489" max="9489" width="6.42578125" style="83" bestFit="1" customWidth="1"/>
    <col min="9490" max="9490" width="6.140625" style="83" bestFit="1" customWidth="1"/>
    <col min="9491" max="9491" width="6.5703125" style="83" bestFit="1" customWidth="1"/>
    <col min="9492" max="9493" width="6.85546875" style="83" bestFit="1" customWidth="1"/>
    <col min="9494" max="9496" width="6.140625" style="83" bestFit="1" customWidth="1"/>
    <col min="9497" max="9498" width="6.28515625" style="83" bestFit="1" customWidth="1"/>
    <col min="9499" max="9499" width="6.42578125" style="83" bestFit="1" customWidth="1"/>
    <col min="9500" max="9500" width="6.5703125" style="83" bestFit="1" customWidth="1"/>
    <col min="9501" max="9501" width="6.42578125" style="83" bestFit="1" customWidth="1"/>
    <col min="9502" max="9502" width="6.140625" style="83" bestFit="1" customWidth="1"/>
    <col min="9503" max="9503" width="6.5703125" style="83" bestFit="1" customWidth="1"/>
    <col min="9504" max="9505" width="6.85546875" style="83" bestFit="1" customWidth="1"/>
    <col min="9506" max="9507" width="6.140625" style="83" bestFit="1" customWidth="1"/>
    <col min="9508" max="9729" width="9.140625" style="83"/>
    <col min="9730" max="9730" width="37.5703125" style="83" customWidth="1"/>
    <col min="9731" max="9731" width="6.42578125" style="83" bestFit="1" customWidth="1"/>
    <col min="9732" max="9732" width="6.5703125" style="83" bestFit="1" customWidth="1"/>
    <col min="9733" max="9733" width="6.42578125" style="83" bestFit="1" customWidth="1"/>
    <col min="9734" max="9734" width="6.140625" style="83" bestFit="1" customWidth="1"/>
    <col min="9735" max="9735" width="6.5703125" style="83" bestFit="1" customWidth="1"/>
    <col min="9736" max="9737" width="6.85546875" style="83" bestFit="1" customWidth="1"/>
    <col min="9738" max="9740" width="6.140625" style="83" bestFit="1" customWidth="1"/>
    <col min="9741" max="9742" width="6.28515625" style="83" bestFit="1" customWidth="1"/>
    <col min="9743" max="9743" width="6.42578125" style="83" bestFit="1" customWidth="1"/>
    <col min="9744" max="9744" width="6.5703125" style="83" bestFit="1" customWidth="1"/>
    <col min="9745" max="9745" width="6.42578125" style="83" bestFit="1" customWidth="1"/>
    <col min="9746" max="9746" width="6.140625" style="83" bestFit="1" customWidth="1"/>
    <col min="9747" max="9747" width="6.5703125" style="83" bestFit="1" customWidth="1"/>
    <col min="9748" max="9749" width="6.85546875" style="83" bestFit="1" customWidth="1"/>
    <col min="9750" max="9752" width="6.140625" style="83" bestFit="1" customWidth="1"/>
    <col min="9753" max="9754" width="6.28515625" style="83" bestFit="1" customWidth="1"/>
    <col min="9755" max="9755" width="6.42578125" style="83" bestFit="1" customWidth="1"/>
    <col min="9756" max="9756" width="6.5703125" style="83" bestFit="1" customWidth="1"/>
    <col min="9757" max="9757" width="6.42578125" style="83" bestFit="1" customWidth="1"/>
    <col min="9758" max="9758" width="6.140625" style="83" bestFit="1" customWidth="1"/>
    <col min="9759" max="9759" width="6.5703125" style="83" bestFit="1" customWidth="1"/>
    <col min="9760" max="9761" width="6.85546875" style="83" bestFit="1" customWidth="1"/>
    <col min="9762" max="9763" width="6.140625" style="83" bestFit="1" customWidth="1"/>
    <col min="9764" max="9985" width="9.140625" style="83"/>
    <col min="9986" max="9986" width="37.5703125" style="83" customWidth="1"/>
    <col min="9987" max="9987" width="6.42578125" style="83" bestFit="1" customWidth="1"/>
    <col min="9988" max="9988" width="6.5703125" style="83" bestFit="1" customWidth="1"/>
    <col min="9989" max="9989" width="6.42578125" style="83" bestFit="1" customWidth="1"/>
    <col min="9990" max="9990" width="6.140625" style="83" bestFit="1" customWidth="1"/>
    <col min="9991" max="9991" width="6.5703125" style="83" bestFit="1" customWidth="1"/>
    <col min="9992" max="9993" width="6.85546875" style="83" bestFit="1" customWidth="1"/>
    <col min="9994" max="9996" width="6.140625" style="83" bestFit="1" customWidth="1"/>
    <col min="9997" max="9998" width="6.28515625" style="83" bestFit="1" customWidth="1"/>
    <col min="9999" max="9999" width="6.42578125" style="83" bestFit="1" customWidth="1"/>
    <col min="10000" max="10000" width="6.5703125" style="83" bestFit="1" customWidth="1"/>
    <col min="10001" max="10001" width="6.42578125" style="83" bestFit="1" customWidth="1"/>
    <col min="10002" max="10002" width="6.140625" style="83" bestFit="1" customWidth="1"/>
    <col min="10003" max="10003" width="6.5703125" style="83" bestFit="1" customWidth="1"/>
    <col min="10004" max="10005" width="6.85546875" style="83" bestFit="1" customWidth="1"/>
    <col min="10006" max="10008" width="6.140625" style="83" bestFit="1" customWidth="1"/>
    <col min="10009" max="10010" width="6.28515625" style="83" bestFit="1" customWidth="1"/>
    <col min="10011" max="10011" width="6.42578125" style="83" bestFit="1" customWidth="1"/>
    <col min="10012" max="10012" width="6.5703125" style="83" bestFit="1" customWidth="1"/>
    <col min="10013" max="10013" width="6.42578125" style="83" bestFit="1" customWidth="1"/>
    <col min="10014" max="10014" width="6.140625" style="83" bestFit="1" customWidth="1"/>
    <col min="10015" max="10015" width="6.5703125" style="83" bestFit="1" customWidth="1"/>
    <col min="10016" max="10017" width="6.85546875" style="83" bestFit="1" customWidth="1"/>
    <col min="10018" max="10019" width="6.140625" style="83" bestFit="1" customWidth="1"/>
    <col min="10020" max="10241" width="9.140625" style="83"/>
    <col min="10242" max="10242" width="37.5703125" style="83" customWidth="1"/>
    <col min="10243" max="10243" width="6.42578125" style="83" bestFit="1" customWidth="1"/>
    <col min="10244" max="10244" width="6.5703125" style="83" bestFit="1" customWidth="1"/>
    <col min="10245" max="10245" width="6.42578125" style="83" bestFit="1" customWidth="1"/>
    <col min="10246" max="10246" width="6.140625" style="83" bestFit="1" customWidth="1"/>
    <col min="10247" max="10247" width="6.5703125" style="83" bestFit="1" customWidth="1"/>
    <col min="10248" max="10249" width="6.85546875" style="83" bestFit="1" customWidth="1"/>
    <col min="10250" max="10252" width="6.140625" style="83" bestFit="1" customWidth="1"/>
    <col min="10253" max="10254" width="6.28515625" style="83" bestFit="1" customWidth="1"/>
    <col min="10255" max="10255" width="6.42578125" style="83" bestFit="1" customWidth="1"/>
    <col min="10256" max="10256" width="6.5703125" style="83" bestFit="1" customWidth="1"/>
    <col min="10257" max="10257" width="6.42578125" style="83" bestFit="1" customWidth="1"/>
    <col min="10258" max="10258" width="6.140625" style="83" bestFit="1" customWidth="1"/>
    <col min="10259" max="10259" width="6.5703125" style="83" bestFit="1" customWidth="1"/>
    <col min="10260" max="10261" width="6.85546875" style="83" bestFit="1" customWidth="1"/>
    <col min="10262" max="10264" width="6.140625" style="83" bestFit="1" customWidth="1"/>
    <col min="10265" max="10266" width="6.28515625" style="83" bestFit="1" customWidth="1"/>
    <col min="10267" max="10267" width="6.42578125" style="83" bestFit="1" customWidth="1"/>
    <col min="10268" max="10268" width="6.5703125" style="83" bestFit="1" customWidth="1"/>
    <col min="10269" max="10269" width="6.42578125" style="83" bestFit="1" customWidth="1"/>
    <col min="10270" max="10270" width="6.140625" style="83" bestFit="1" customWidth="1"/>
    <col min="10271" max="10271" width="6.5703125" style="83" bestFit="1" customWidth="1"/>
    <col min="10272" max="10273" width="6.85546875" style="83" bestFit="1" customWidth="1"/>
    <col min="10274" max="10275" width="6.140625" style="83" bestFit="1" customWidth="1"/>
    <col min="10276" max="10497" width="9.140625" style="83"/>
    <col min="10498" max="10498" width="37.5703125" style="83" customWidth="1"/>
    <col min="10499" max="10499" width="6.42578125" style="83" bestFit="1" customWidth="1"/>
    <col min="10500" max="10500" width="6.5703125" style="83" bestFit="1" customWidth="1"/>
    <col min="10501" max="10501" width="6.42578125" style="83" bestFit="1" customWidth="1"/>
    <col min="10502" max="10502" width="6.140625" style="83" bestFit="1" customWidth="1"/>
    <col min="10503" max="10503" width="6.5703125" style="83" bestFit="1" customWidth="1"/>
    <col min="10504" max="10505" width="6.85546875" style="83" bestFit="1" customWidth="1"/>
    <col min="10506" max="10508" width="6.140625" style="83" bestFit="1" customWidth="1"/>
    <col min="10509" max="10510" width="6.28515625" style="83" bestFit="1" customWidth="1"/>
    <col min="10511" max="10511" width="6.42578125" style="83" bestFit="1" customWidth="1"/>
    <col min="10512" max="10512" width="6.5703125" style="83" bestFit="1" customWidth="1"/>
    <col min="10513" max="10513" width="6.42578125" style="83" bestFit="1" customWidth="1"/>
    <col min="10514" max="10514" width="6.140625" style="83" bestFit="1" customWidth="1"/>
    <col min="10515" max="10515" width="6.5703125" style="83" bestFit="1" customWidth="1"/>
    <col min="10516" max="10517" width="6.85546875" style="83" bestFit="1" customWidth="1"/>
    <col min="10518" max="10520" width="6.140625" style="83" bestFit="1" customWidth="1"/>
    <col min="10521" max="10522" width="6.28515625" style="83" bestFit="1" customWidth="1"/>
    <col min="10523" max="10523" width="6.42578125" style="83" bestFit="1" customWidth="1"/>
    <col min="10524" max="10524" width="6.5703125" style="83" bestFit="1" customWidth="1"/>
    <col min="10525" max="10525" width="6.42578125" style="83" bestFit="1" customWidth="1"/>
    <col min="10526" max="10526" width="6.140625" style="83" bestFit="1" customWidth="1"/>
    <col min="10527" max="10527" width="6.5703125" style="83" bestFit="1" customWidth="1"/>
    <col min="10528" max="10529" width="6.85546875" style="83" bestFit="1" customWidth="1"/>
    <col min="10530" max="10531" width="6.140625" style="83" bestFit="1" customWidth="1"/>
    <col min="10532" max="10753" width="9.140625" style="83"/>
    <col min="10754" max="10754" width="37.5703125" style="83" customWidth="1"/>
    <col min="10755" max="10755" width="6.42578125" style="83" bestFit="1" customWidth="1"/>
    <col min="10756" max="10756" width="6.5703125" style="83" bestFit="1" customWidth="1"/>
    <col min="10757" max="10757" width="6.42578125" style="83" bestFit="1" customWidth="1"/>
    <col min="10758" max="10758" width="6.140625" style="83" bestFit="1" customWidth="1"/>
    <col min="10759" max="10759" width="6.5703125" style="83" bestFit="1" customWidth="1"/>
    <col min="10760" max="10761" width="6.85546875" style="83" bestFit="1" customWidth="1"/>
    <col min="10762" max="10764" width="6.140625" style="83" bestFit="1" customWidth="1"/>
    <col min="10765" max="10766" width="6.28515625" style="83" bestFit="1" customWidth="1"/>
    <col min="10767" max="10767" width="6.42578125" style="83" bestFit="1" customWidth="1"/>
    <col min="10768" max="10768" width="6.5703125" style="83" bestFit="1" customWidth="1"/>
    <col min="10769" max="10769" width="6.42578125" style="83" bestFit="1" customWidth="1"/>
    <col min="10770" max="10770" width="6.140625" style="83" bestFit="1" customWidth="1"/>
    <col min="10771" max="10771" width="6.5703125" style="83" bestFit="1" customWidth="1"/>
    <col min="10772" max="10773" width="6.85546875" style="83" bestFit="1" customWidth="1"/>
    <col min="10774" max="10776" width="6.140625" style="83" bestFit="1" customWidth="1"/>
    <col min="10777" max="10778" width="6.28515625" style="83" bestFit="1" customWidth="1"/>
    <col min="10779" max="10779" width="6.42578125" style="83" bestFit="1" customWidth="1"/>
    <col min="10780" max="10780" width="6.5703125" style="83" bestFit="1" customWidth="1"/>
    <col min="10781" max="10781" width="6.42578125" style="83" bestFit="1" customWidth="1"/>
    <col min="10782" max="10782" width="6.140625" style="83" bestFit="1" customWidth="1"/>
    <col min="10783" max="10783" width="6.5703125" style="83" bestFit="1" customWidth="1"/>
    <col min="10784" max="10785" width="6.85546875" style="83" bestFit="1" customWidth="1"/>
    <col min="10786" max="10787" width="6.140625" style="83" bestFit="1" customWidth="1"/>
    <col min="10788" max="11009" width="9.140625" style="83"/>
    <col min="11010" max="11010" width="37.5703125" style="83" customWidth="1"/>
    <col min="11011" max="11011" width="6.42578125" style="83" bestFit="1" customWidth="1"/>
    <col min="11012" max="11012" width="6.5703125" style="83" bestFit="1" customWidth="1"/>
    <col min="11013" max="11013" width="6.42578125" style="83" bestFit="1" customWidth="1"/>
    <col min="11014" max="11014" width="6.140625" style="83" bestFit="1" customWidth="1"/>
    <col min="11015" max="11015" width="6.5703125" style="83" bestFit="1" customWidth="1"/>
    <col min="11016" max="11017" width="6.85546875" style="83" bestFit="1" customWidth="1"/>
    <col min="11018" max="11020" width="6.140625" style="83" bestFit="1" customWidth="1"/>
    <col min="11021" max="11022" width="6.28515625" style="83" bestFit="1" customWidth="1"/>
    <col min="11023" max="11023" width="6.42578125" style="83" bestFit="1" customWidth="1"/>
    <col min="11024" max="11024" width="6.5703125" style="83" bestFit="1" customWidth="1"/>
    <col min="11025" max="11025" width="6.42578125" style="83" bestFit="1" customWidth="1"/>
    <col min="11026" max="11026" width="6.140625" style="83" bestFit="1" customWidth="1"/>
    <col min="11027" max="11027" width="6.5703125" style="83" bestFit="1" customWidth="1"/>
    <col min="11028" max="11029" width="6.85546875" style="83" bestFit="1" customWidth="1"/>
    <col min="11030" max="11032" width="6.140625" style="83" bestFit="1" customWidth="1"/>
    <col min="11033" max="11034" width="6.28515625" style="83" bestFit="1" customWidth="1"/>
    <col min="11035" max="11035" width="6.42578125" style="83" bestFit="1" customWidth="1"/>
    <col min="11036" max="11036" width="6.5703125" style="83" bestFit="1" customWidth="1"/>
    <col min="11037" max="11037" width="6.42578125" style="83" bestFit="1" customWidth="1"/>
    <col min="11038" max="11038" width="6.140625" style="83" bestFit="1" customWidth="1"/>
    <col min="11039" max="11039" width="6.5703125" style="83" bestFit="1" customWidth="1"/>
    <col min="11040" max="11041" width="6.85546875" style="83" bestFit="1" customWidth="1"/>
    <col min="11042" max="11043" width="6.140625" style="83" bestFit="1" customWidth="1"/>
    <col min="11044" max="11265" width="9.140625" style="83"/>
    <col min="11266" max="11266" width="37.5703125" style="83" customWidth="1"/>
    <col min="11267" max="11267" width="6.42578125" style="83" bestFit="1" customWidth="1"/>
    <col min="11268" max="11268" width="6.5703125" style="83" bestFit="1" customWidth="1"/>
    <col min="11269" max="11269" width="6.42578125" style="83" bestFit="1" customWidth="1"/>
    <col min="11270" max="11270" width="6.140625" style="83" bestFit="1" customWidth="1"/>
    <col min="11271" max="11271" width="6.5703125" style="83" bestFit="1" customWidth="1"/>
    <col min="11272" max="11273" width="6.85546875" style="83" bestFit="1" customWidth="1"/>
    <col min="11274" max="11276" width="6.140625" style="83" bestFit="1" customWidth="1"/>
    <col min="11277" max="11278" width="6.28515625" style="83" bestFit="1" customWidth="1"/>
    <col min="11279" max="11279" width="6.42578125" style="83" bestFit="1" customWidth="1"/>
    <col min="11280" max="11280" width="6.5703125" style="83" bestFit="1" customWidth="1"/>
    <col min="11281" max="11281" width="6.42578125" style="83" bestFit="1" customWidth="1"/>
    <col min="11282" max="11282" width="6.140625" style="83" bestFit="1" customWidth="1"/>
    <col min="11283" max="11283" width="6.5703125" style="83" bestFit="1" customWidth="1"/>
    <col min="11284" max="11285" width="6.85546875" style="83" bestFit="1" customWidth="1"/>
    <col min="11286" max="11288" width="6.140625" style="83" bestFit="1" customWidth="1"/>
    <col min="11289" max="11290" width="6.28515625" style="83" bestFit="1" customWidth="1"/>
    <col min="11291" max="11291" width="6.42578125" style="83" bestFit="1" customWidth="1"/>
    <col min="11292" max="11292" width="6.5703125" style="83" bestFit="1" customWidth="1"/>
    <col min="11293" max="11293" width="6.42578125" style="83" bestFit="1" customWidth="1"/>
    <col min="11294" max="11294" width="6.140625" style="83" bestFit="1" customWidth="1"/>
    <col min="11295" max="11295" width="6.5703125" style="83" bestFit="1" customWidth="1"/>
    <col min="11296" max="11297" width="6.85546875" style="83" bestFit="1" customWidth="1"/>
    <col min="11298" max="11299" width="6.140625" style="83" bestFit="1" customWidth="1"/>
    <col min="11300" max="11521" width="9.140625" style="83"/>
    <col min="11522" max="11522" width="37.5703125" style="83" customWidth="1"/>
    <col min="11523" max="11523" width="6.42578125" style="83" bestFit="1" customWidth="1"/>
    <col min="11524" max="11524" width="6.5703125" style="83" bestFit="1" customWidth="1"/>
    <col min="11525" max="11525" width="6.42578125" style="83" bestFit="1" customWidth="1"/>
    <col min="11526" max="11526" width="6.140625" style="83" bestFit="1" customWidth="1"/>
    <col min="11527" max="11527" width="6.5703125" style="83" bestFit="1" customWidth="1"/>
    <col min="11528" max="11529" width="6.85546875" style="83" bestFit="1" customWidth="1"/>
    <col min="11530" max="11532" width="6.140625" style="83" bestFit="1" customWidth="1"/>
    <col min="11533" max="11534" width="6.28515625" style="83" bestFit="1" customWidth="1"/>
    <col min="11535" max="11535" width="6.42578125" style="83" bestFit="1" customWidth="1"/>
    <col min="11536" max="11536" width="6.5703125" style="83" bestFit="1" customWidth="1"/>
    <col min="11537" max="11537" width="6.42578125" style="83" bestFit="1" customWidth="1"/>
    <col min="11538" max="11538" width="6.140625" style="83" bestFit="1" customWidth="1"/>
    <col min="11539" max="11539" width="6.5703125" style="83" bestFit="1" customWidth="1"/>
    <col min="11540" max="11541" width="6.85546875" style="83" bestFit="1" customWidth="1"/>
    <col min="11542" max="11544" width="6.140625" style="83" bestFit="1" customWidth="1"/>
    <col min="11545" max="11546" width="6.28515625" style="83" bestFit="1" customWidth="1"/>
    <col min="11547" max="11547" width="6.42578125" style="83" bestFit="1" customWidth="1"/>
    <col min="11548" max="11548" width="6.5703125" style="83" bestFit="1" customWidth="1"/>
    <col min="11549" max="11549" width="6.42578125" style="83" bestFit="1" customWidth="1"/>
    <col min="11550" max="11550" width="6.140625" style="83" bestFit="1" customWidth="1"/>
    <col min="11551" max="11551" width="6.5703125" style="83" bestFit="1" customWidth="1"/>
    <col min="11552" max="11553" width="6.85546875" style="83" bestFit="1" customWidth="1"/>
    <col min="11554" max="11555" width="6.140625" style="83" bestFit="1" customWidth="1"/>
    <col min="11556" max="11777" width="9.140625" style="83"/>
    <col min="11778" max="11778" width="37.5703125" style="83" customWidth="1"/>
    <col min="11779" max="11779" width="6.42578125" style="83" bestFit="1" customWidth="1"/>
    <col min="11780" max="11780" width="6.5703125" style="83" bestFit="1" customWidth="1"/>
    <col min="11781" max="11781" width="6.42578125" style="83" bestFit="1" customWidth="1"/>
    <col min="11782" max="11782" width="6.140625" style="83" bestFit="1" customWidth="1"/>
    <col min="11783" max="11783" width="6.5703125" style="83" bestFit="1" customWidth="1"/>
    <col min="11784" max="11785" width="6.85546875" style="83" bestFit="1" customWidth="1"/>
    <col min="11786" max="11788" width="6.140625" style="83" bestFit="1" customWidth="1"/>
    <col min="11789" max="11790" width="6.28515625" style="83" bestFit="1" customWidth="1"/>
    <col min="11791" max="11791" width="6.42578125" style="83" bestFit="1" customWidth="1"/>
    <col min="11792" max="11792" width="6.5703125" style="83" bestFit="1" customWidth="1"/>
    <col min="11793" max="11793" width="6.42578125" style="83" bestFit="1" customWidth="1"/>
    <col min="11794" max="11794" width="6.140625" style="83" bestFit="1" customWidth="1"/>
    <col min="11795" max="11795" width="6.5703125" style="83" bestFit="1" customWidth="1"/>
    <col min="11796" max="11797" width="6.85546875" style="83" bestFit="1" customWidth="1"/>
    <col min="11798" max="11800" width="6.140625" style="83" bestFit="1" customWidth="1"/>
    <col min="11801" max="11802" width="6.28515625" style="83" bestFit="1" customWidth="1"/>
    <col min="11803" max="11803" width="6.42578125" style="83" bestFit="1" customWidth="1"/>
    <col min="11804" max="11804" width="6.5703125" style="83" bestFit="1" customWidth="1"/>
    <col min="11805" max="11805" width="6.42578125" style="83" bestFit="1" customWidth="1"/>
    <col min="11806" max="11806" width="6.140625" style="83" bestFit="1" customWidth="1"/>
    <col min="11807" max="11807" width="6.5703125" style="83" bestFit="1" customWidth="1"/>
    <col min="11808" max="11809" width="6.85546875" style="83" bestFit="1" customWidth="1"/>
    <col min="11810" max="11811" width="6.140625" style="83" bestFit="1" customWidth="1"/>
    <col min="11812" max="12033" width="9.140625" style="83"/>
    <col min="12034" max="12034" width="37.5703125" style="83" customWidth="1"/>
    <col min="12035" max="12035" width="6.42578125" style="83" bestFit="1" customWidth="1"/>
    <col min="12036" max="12036" width="6.5703125" style="83" bestFit="1" customWidth="1"/>
    <col min="12037" max="12037" width="6.42578125" style="83" bestFit="1" customWidth="1"/>
    <col min="12038" max="12038" width="6.140625" style="83" bestFit="1" customWidth="1"/>
    <col min="12039" max="12039" width="6.5703125" style="83" bestFit="1" customWidth="1"/>
    <col min="12040" max="12041" width="6.85546875" style="83" bestFit="1" customWidth="1"/>
    <col min="12042" max="12044" width="6.140625" style="83" bestFit="1" customWidth="1"/>
    <col min="12045" max="12046" width="6.28515625" style="83" bestFit="1" customWidth="1"/>
    <col min="12047" max="12047" width="6.42578125" style="83" bestFit="1" customWidth="1"/>
    <col min="12048" max="12048" width="6.5703125" style="83" bestFit="1" customWidth="1"/>
    <col min="12049" max="12049" width="6.42578125" style="83" bestFit="1" customWidth="1"/>
    <col min="12050" max="12050" width="6.140625" style="83" bestFit="1" customWidth="1"/>
    <col min="12051" max="12051" width="6.5703125" style="83" bestFit="1" customWidth="1"/>
    <col min="12052" max="12053" width="6.85546875" style="83" bestFit="1" customWidth="1"/>
    <col min="12054" max="12056" width="6.140625" style="83" bestFit="1" customWidth="1"/>
    <col min="12057" max="12058" width="6.28515625" style="83" bestFit="1" customWidth="1"/>
    <col min="12059" max="12059" width="6.42578125" style="83" bestFit="1" customWidth="1"/>
    <col min="12060" max="12060" width="6.5703125" style="83" bestFit="1" customWidth="1"/>
    <col min="12061" max="12061" width="6.42578125" style="83" bestFit="1" customWidth="1"/>
    <col min="12062" max="12062" width="6.140625" style="83" bestFit="1" customWidth="1"/>
    <col min="12063" max="12063" width="6.5703125" style="83" bestFit="1" customWidth="1"/>
    <col min="12064" max="12065" width="6.85546875" style="83" bestFit="1" customWidth="1"/>
    <col min="12066" max="12067" width="6.140625" style="83" bestFit="1" customWidth="1"/>
    <col min="12068" max="12289" width="9.140625" style="83"/>
    <col min="12290" max="12290" width="37.5703125" style="83" customWidth="1"/>
    <col min="12291" max="12291" width="6.42578125" style="83" bestFit="1" customWidth="1"/>
    <col min="12292" max="12292" width="6.5703125" style="83" bestFit="1" customWidth="1"/>
    <col min="12293" max="12293" width="6.42578125" style="83" bestFit="1" customWidth="1"/>
    <col min="12294" max="12294" width="6.140625" style="83" bestFit="1" customWidth="1"/>
    <col min="12295" max="12295" width="6.5703125" style="83" bestFit="1" customWidth="1"/>
    <col min="12296" max="12297" width="6.85546875" style="83" bestFit="1" customWidth="1"/>
    <col min="12298" max="12300" width="6.140625" style="83" bestFit="1" customWidth="1"/>
    <col min="12301" max="12302" width="6.28515625" style="83" bestFit="1" customWidth="1"/>
    <col min="12303" max="12303" width="6.42578125" style="83" bestFit="1" customWidth="1"/>
    <col min="12304" max="12304" width="6.5703125" style="83" bestFit="1" customWidth="1"/>
    <col min="12305" max="12305" width="6.42578125" style="83" bestFit="1" customWidth="1"/>
    <col min="12306" max="12306" width="6.140625" style="83" bestFit="1" customWidth="1"/>
    <col min="12307" max="12307" width="6.5703125" style="83" bestFit="1" customWidth="1"/>
    <col min="12308" max="12309" width="6.85546875" style="83" bestFit="1" customWidth="1"/>
    <col min="12310" max="12312" width="6.140625" style="83" bestFit="1" customWidth="1"/>
    <col min="12313" max="12314" width="6.28515625" style="83" bestFit="1" customWidth="1"/>
    <col min="12315" max="12315" width="6.42578125" style="83" bestFit="1" customWidth="1"/>
    <col min="12316" max="12316" width="6.5703125" style="83" bestFit="1" customWidth="1"/>
    <col min="12317" max="12317" width="6.42578125" style="83" bestFit="1" customWidth="1"/>
    <col min="12318" max="12318" width="6.140625" style="83" bestFit="1" customWidth="1"/>
    <col min="12319" max="12319" width="6.5703125" style="83" bestFit="1" customWidth="1"/>
    <col min="12320" max="12321" width="6.85546875" style="83" bestFit="1" customWidth="1"/>
    <col min="12322" max="12323" width="6.140625" style="83" bestFit="1" customWidth="1"/>
    <col min="12324" max="12545" width="9.140625" style="83"/>
    <col min="12546" max="12546" width="37.5703125" style="83" customWidth="1"/>
    <col min="12547" max="12547" width="6.42578125" style="83" bestFit="1" customWidth="1"/>
    <col min="12548" max="12548" width="6.5703125" style="83" bestFit="1" customWidth="1"/>
    <col min="12549" max="12549" width="6.42578125" style="83" bestFit="1" customWidth="1"/>
    <col min="12550" max="12550" width="6.140625" style="83" bestFit="1" customWidth="1"/>
    <col min="12551" max="12551" width="6.5703125" style="83" bestFit="1" customWidth="1"/>
    <col min="12552" max="12553" width="6.85546875" style="83" bestFit="1" customWidth="1"/>
    <col min="12554" max="12556" width="6.140625" style="83" bestFit="1" customWidth="1"/>
    <col min="12557" max="12558" width="6.28515625" style="83" bestFit="1" customWidth="1"/>
    <col min="12559" max="12559" width="6.42578125" style="83" bestFit="1" customWidth="1"/>
    <col min="12560" max="12560" width="6.5703125" style="83" bestFit="1" customWidth="1"/>
    <col min="12561" max="12561" width="6.42578125" style="83" bestFit="1" customWidth="1"/>
    <col min="12562" max="12562" width="6.140625" style="83" bestFit="1" customWidth="1"/>
    <col min="12563" max="12563" width="6.5703125" style="83" bestFit="1" customWidth="1"/>
    <col min="12564" max="12565" width="6.85546875" style="83" bestFit="1" customWidth="1"/>
    <col min="12566" max="12568" width="6.140625" style="83" bestFit="1" customWidth="1"/>
    <col min="12569" max="12570" width="6.28515625" style="83" bestFit="1" customWidth="1"/>
    <col min="12571" max="12571" width="6.42578125" style="83" bestFit="1" customWidth="1"/>
    <col min="12572" max="12572" width="6.5703125" style="83" bestFit="1" customWidth="1"/>
    <col min="12573" max="12573" width="6.42578125" style="83" bestFit="1" customWidth="1"/>
    <col min="12574" max="12574" width="6.140625" style="83" bestFit="1" customWidth="1"/>
    <col min="12575" max="12575" width="6.5703125" style="83" bestFit="1" customWidth="1"/>
    <col min="12576" max="12577" width="6.85546875" style="83" bestFit="1" customWidth="1"/>
    <col min="12578" max="12579" width="6.140625" style="83" bestFit="1" customWidth="1"/>
    <col min="12580" max="12801" width="9.140625" style="83"/>
    <col min="12802" max="12802" width="37.5703125" style="83" customWidth="1"/>
    <col min="12803" max="12803" width="6.42578125" style="83" bestFit="1" customWidth="1"/>
    <col min="12804" max="12804" width="6.5703125" style="83" bestFit="1" customWidth="1"/>
    <col min="12805" max="12805" width="6.42578125" style="83" bestFit="1" customWidth="1"/>
    <col min="12806" max="12806" width="6.140625" style="83" bestFit="1" customWidth="1"/>
    <col min="12807" max="12807" width="6.5703125" style="83" bestFit="1" customWidth="1"/>
    <col min="12808" max="12809" width="6.85546875" style="83" bestFit="1" customWidth="1"/>
    <col min="12810" max="12812" width="6.140625" style="83" bestFit="1" customWidth="1"/>
    <col min="12813" max="12814" width="6.28515625" style="83" bestFit="1" customWidth="1"/>
    <col min="12815" max="12815" width="6.42578125" style="83" bestFit="1" customWidth="1"/>
    <col min="12816" max="12816" width="6.5703125" style="83" bestFit="1" customWidth="1"/>
    <col min="12817" max="12817" width="6.42578125" style="83" bestFit="1" customWidth="1"/>
    <col min="12818" max="12818" width="6.140625" style="83" bestFit="1" customWidth="1"/>
    <col min="12819" max="12819" width="6.5703125" style="83" bestFit="1" customWidth="1"/>
    <col min="12820" max="12821" width="6.85546875" style="83" bestFit="1" customWidth="1"/>
    <col min="12822" max="12824" width="6.140625" style="83" bestFit="1" customWidth="1"/>
    <col min="12825" max="12826" width="6.28515625" style="83" bestFit="1" customWidth="1"/>
    <col min="12827" max="12827" width="6.42578125" style="83" bestFit="1" customWidth="1"/>
    <col min="12828" max="12828" width="6.5703125" style="83" bestFit="1" customWidth="1"/>
    <col min="12829" max="12829" width="6.42578125" style="83" bestFit="1" customWidth="1"/>
    <col min="12830" max="12830" width="6.140625" style="83" bestFit="1" customWidth="1"/>
    <col min="12831" max="12831" width="6.5703125" style="83" bestFit="1" customWidth="1"/>
    <col min="12832" max="12833" width="6.85546875" style="83" bestFit="1" customWidth="1"/>
    <col min="12834" max="12835" width="6.140625" style="83" bestFit="1" customWidth="1"/>
    <col min="12836" max="13057" width="9.140625" style="83"/>
    <col min="13058" max="13058" width="37.5703125" style="83" customWidth="1"/>
    <col min="13059" max="13059" width="6.42578125" style="83" bestFit="1" customWidth="1"/>
    <col min="13060" max="13060" width="6.5703125" style="83" bestFit="1" customWidth="1"/>
    <col min="13061" max="13061" width="6.42578125" style="83" bestFit="1" customWidth="1"/>
    <col min="13062" max="13062" width="6.140625" style="83" bestFit="1" customWidth="1"/>
    <col min="13063" max="13063" width="6.5703125" style="83" bestFit="1" customWidth="1"/>
    <col min="13064" max="13065" width="6.85546875" style="83" bestFit="1" customWidth="1"/>
    <col min="13066" max="13068" width="6.140625" style="83" bestFit="1" customWidth="1"/>
    <col min="13069" max="13070" width="6.28515625" style="83" bestFit="1" customWidth="1"/>
    <col min="13071" max="13071" width="6.42578125" style="83" bestFit="1" customWidth="1"/>
    <col min="13072" max="13072" width="6.5703125" style="83" bestFit="1" customWidth="1"/>
    <col min="13073" max="13073" width="6.42578125" style="83" bestFit="1" customWidth="1"/>
    <col min="13074" max="13074" width="6.140625" style="83" bestFit="1" customWidth="1"/>
    <col min="13075" max="13075" width="6.5703125" style="83" bestFit="1" customWidth="1"/>
    <col min="13076" max="13077" width="6.85546875" style="83" bestFit="1" customWidth="1"/>
    <col min="13078" max="13080" width="6.140625" style="83" bestFit="1" customWidth="1"/>
    <col min="13081" max="13082" width="6.28515625" style="83" bestFit="1" customWidth="1"/>
    <col min="13083" max="13083" width="6.42578125" style="83" bestFit="1" customWidth="1"/>
    <col min="13084" max="13084" width="6.5703125" style="83" bestFit="1" customWidth="1"/>
    <col min="13085" max="13085" width="6.42578125" style="83" bestFit="1" customWidth="1"/>
    <col min="13086" max="13086" width="6.140625" style="83" bestFit="1" customWidth="1"/>
    <col min="13087" max="13087" width="6.5703125" style="83" bestFit="1" customWidth="1"/>
    <col min="13088" max="13089" width="6.85546875" style="83" bestFit="1" customWidth="1"/>
    <col min="13090" max="13091" width="6.140625" style="83" bestFit="1" customWidth="1"/>
    <col min="13092" max="13313" width="9.140625" style="83"/>
    <col min="13314" max="13314" width="37.5703125" style="83" customWidth="1"/>
    <col min="13315" max="13315" width="6.42578125" style="83" bestFit="1" customWidth="1"/>
    <col min="13316" max="13316" width="6.5703125" style="83" bestFit="1" customWidth="1"/>
    <col min="13317" max="13317" width="6.42578125" style="83" bestFit="1" customWidth="1"/>
    <col min="13318" max="13318" width="6.140625" style="83" bestFit="1" customWidth="1"/>
    <col min="13319" max="13319" width="6.5703125" style="83" bestFit="1" customWidth="1"/>
    <col min="13320" max="13321" width="6.85546875" style="83" bestFit="1" customWidth="1"/>
    <col min="13322" max="13324" width="6.140625" style="83" bestFit="1" customWidth="1"/>
    <col min="13325" max="13326" width="6.28515625" style="83" bestFit="1" customWidth="1"/>
    <col min="13327" max="13327" width="6.42578125" style="83" bestFit="1" customWidth="1"/>
    <col min="13328" max="13328" width="6.5703125" style="83" bestFit="1" customWidth="1"/>
    <col min="13329" max="13329" width="6.42578125" style="83" bestFit="1" customWidth="1"/>
    <col min="13330" max="13330" width="6.140625" style="83" bestFit="1" customWidth="1"/>
    <col min="13331" max="13331" width="6.5703125" style="83" bestFit="1" customWidth="1"/>
    <col min="13332" max="13333" width="6.85546875" style="83" bestFit="1" customWidth="1"/>
    <col min="13334" max="13336" width="6.140625" style="83" bestFit="1" customWidth="1"/>
    <col min="13337" max="13338" width="6.28515625" style="83" bestFit="1" customWidth="1"/>
    <col min="13339" max="13339" width="6.42578125" style="83" bestFit="1" customWidth="1"/>
    <col min="13340" max="13340" width="6.5703125" style="83" bestFit="1" customWidth="1"/>
    <col min="13341" max="13341" width="6.42578125" style="83" bestFit="1" customWidth="1"/>
    <col min="13342" max="13342" width="6.140625" style="83" bestFit="1" customWidth="1"/>
    <col min="13343" max="13343" width="6.5703125" style="83" bestFit="1" customWidth="1"/>
    <col min="13344" max="13345" width="6.85546875" style="83" bestFit="1" customWidth="1"/>
    <col min="13346" max="13347" width="6.140625" style="83" bestFit="1" customWidth="1"/>
    <col min="13348" max="13569" width="9.140625" style="83"/>
    <col min="13570" max="13570" width="37.5703125" style="83" customWidth="1"/>
    <col min="13571" max="13571" width="6.42578125" style="83" bestFit="1" customWidth="1"/>
    <col min="13572" max="13572" width="6.5703125" style="83" bestFit="1" customWidth="1"/>
    <col min="13573" max="13573" width="6.42578125" style="83" bestFit="1" customWidth="1"/>
    <col min="13574" max="13574" width="6.140625" style="83" bestFit="1" customWidth="1"/>
    <col min="13575" max="13575" width="6.5703125" style="83" bestFit="1" customWidth="1"/>
    <col min="13576" max="13577" width="6.85546875" style="83" bestFit="1" customWidth="1"/>
    <col min="13578" max="13580" width="6.140625" style="83" bestFit="1" customWidth="1"/>
    <col min="13581" max="13582" width="6.28515625" style="83" bestFit="1" customWidth="1"/>
    <col min="13583" max="13583" width="6.42578125" style="83" bestFit="1" customWidth="1"/>
    <col min="13584" max="13584" width="6.5703125" style="83" bestFit="1" customWidth="1"/>
    <col min="13585" max="13585" width="6.42578125" style="83" bestFit="1" customWidth="1"/>
    <col min="13586" max="13586" width="6.140625" style="83" bestFit="1" customWidth="1"/>
    <col min="13587" max="13587" width="6.5703125" style="83" bestFit="1" customWidth="1"/>
    <col min="13588" max="13589" width="6.85546875" style="83" bestFit="1" customWidth="1"/>
    <col min="13590" max="13592" width="6.140625" style="83" bestFit="1" customWidth="1"/>
    <col min="13593" max="13594" width="6.28515625" style="83" bestFit="1" customWidth="1"/>
    <col min="13595" max="13595" width="6.42578125" style="83" bestFit="1" customWidth="1"/>
    <col min="13596" max="13596" width="6.5703125" style="83" bestFit="1" customWidth="1"/>
    <col min="13597" max="13597" width="6.42578125" style="83" bestFit="1" customWidth="1"/>
    <col min="13598" max="13598" width="6.140625" style="83" bestFit="1" customWidth="1"/>
    <col min="13599" max="13599" width="6.5703125" style="83" bestFit="1" customWidth="1"/>
    <col min="13600" max="13601" width="6.85546875" style="83" bestFit="1" customWidth="1"/>
    <col min="13602" max="13603" width="6.140625" style="83" bestFit="1" customWidth="1"/>
    <col min="13604" max="13825" width="9.140625" style="83"/>
    <col min="13826" max="13826" width="37.5703125" style="83" customWidth="1"/>
    <col min="13827" max="13827" width="6.42578125" style="83" bestFit="1" customWidth="1"/>
    <col min="13828" max="13828" width="6.5703125" style="83" bestFit="1" customWidth="1"/>
    <col min="13829" max="13829" width="6.42578125" style="83" bestFit="1" customWidth="1"/>
    <col min="13830" max="13830" width="6.140625" style="83" bestFit="1" customWidth="1"/>
    <col min="13831" max="13831" width="6.5703125" style="83" bestFit="1" customWidth="1"/>
    <col min="13832" max="13833" width="6.85546875" style="83" bestFit="1" customWidth="1"/>
    <col min="13834" max="13836" width="6.140625" style="83" bestFit="1" customWidth="1"/>
    <col min="13837" max="13838" width="6.28515625" style="83" bestFit="1" customWidth="1"/>
    <col min="13839" max="13839" width="6.42578125" style="83" bestFit="1" customWidth="1"/>
    <col min="13840" max="13840" width="6.5703125" style="83" bestFit="1" customWidth="1"/>
    <col min="13841" max="13841" width="6.42578125" style="83" bestFit="1" customWidth="1"/>
    <col min="13842" max="13842" width="6.140625" style="83" bestFit="1" customWidth="1"/>
    <col min="13843" max="13843" width="6.5703125" style="83" bestFit="1" customWidth="1"/>
    <col min="13844" max="13845" width="6.85546875" style="83" bestFit="1" customWidth="1"/>
    <col min="13846" max="13848" width="6.140625" style="83" bestFit="1" customWidth="1"/>
    <col min="13849" max="13850" width="6.28515625" style="83" bestFit="1" customWidth="1"/>
    <col min="13851" max="13851" width="6.42578125" style="83" bestFit="1" customWidth="1"/>
    <col min="13852" max="13852" width="6.5703125" style="83" bestFit="1" customWidth="1"/>
    <col min="13853" max="13853" width="6.42578125" style="83" bestFit="1" customWidth="1"/>
    <col min="13854" max="13854" width="6.140625" style="83" bestFit="1" customWidth="1"/>
    <col min="13855" max="13855" width="6.5703125" style="83" bestFit="1" customWidth="1"/>
    <col min="13856" max="13857" width="6.85546875" style="83" bestFit="1" customWidth="1"/>
    <col min="13858" max="13859" width="6.140625" style="83" bestFit="1" customWidth="1"/>
    <col min="13860" max="14081" width="9.140625" style="83"/>
    <col min="14082" max="14082" width="37.5703125" style="83" customWidth="1"/>
    <col min="14083" max="14083" width="6.42578125" style="83" bestFit="1" customWidth="1"/>
    <col min="14084" max="14084" width="6.5703125" style="83" bestFit="1" customWidth="1"/>
    <col min="14085" max="14085" width="6.42578125" style="83" bestFit="1" customWidth="1"/>
    <col min="14086" max="14086" width="6.140625" style="83" bestFit="1" customWidth="1"/>
    <col min="14087" max="14087" width="6.5703125" style="83" bestFit="1" customWidth="1"/>
    <col min="14088" max="14089" width="6.85546875" style="83" bestFit="1" customWidth="1"/>
    <col min="14090" max="14092" width="6.140625" style="83" bestFit="1" customWidth="1"/>
    <col min="14093" max="14094" width="6.28515625" style="83" bestFit="1" customWidth="1"/>
    <col min="14095" max="14095" width="6.42578125" style="83" bestFit="1" customWidth="1"/>
    <col min="14096" max="14096" width="6.5703125" style="83" bestFit="1" customWidth="1"/>
    <col min="14097" max="14097" width="6.42578125" style="83" bestFit="1" customWidth="1"/>
    <col min="14098" max="14098" width="6.140625" style="83" bestFit="1" customWidth="1"/>
    <col min="14099" max="14099" width="6.5703125" style="83" bestFit="1" customWidth="1"/>
    <col min="14100" max="14101" width="6.85546875" style="83" bestFit="1" customWidth="1"/>
    <col min="14102" max="14104" width="6.140625" style="83" bestFit="1" customWidth="1"/>
    <col min="14105" max="14106" width="6.28515625" style="83" bestFit="1" customWidth="1"/>
    <col min="14107" max="14107" width="6.42578125" style="83" bestFit="1" customWidth="1"/>
    <col min="14108" max="14108" width="6.5703125" style="83" bestFit="1" customWidth="1"/>
    <col min="14109" max="14109" width="6.42578125" style="83" bestFit="1" customWidth="1"/>
    <col min="14110" max="14110" width="6.140625" style="83" bestFit="1" customWidth="1"/>
    <col min="14111" max="14111" width="6.5703125" style="83" bestFit="1" customWidth="1"/>
    <col min="14112" max="14113" width="6.85546875" style="83" bestFit="1" customWidth="1"/>
    <col min="14114" max="14115" width="6.140625" style="83" bestFit="1" customWidth="1"/>
    <col min="14116" max="14337" width="9.140625" style="83"/>
    <col min="14338" max="14338" width="37.5703125" style="83" customWidth="1"/>
    <col min="14339" max="14339" width="6.42578125" style="83" bestFit="1" customWidth="1"/>
    <col min="14340" max="14340" width="6.5703125" style="83" bestFit="1" customWidth="1"/>
    <col min="14341" max="14341" width="6.42578125" style="83" bestFit="1" customWidth="1"/>
    <col min="14342" max="14342" width="6.140625" style="83" bestFit="1" customWidth="1"/>
    <col min="14343" max="14343" width="6.5703125" style="83" bestFit="1" customWidth="1"/>
    <col min="14344" max="14345" width="6.85546875" style="83" bestFit="1" customWidth="1"/>
    <col min="14346" max="14348" width="6.140625" style="83" bestFit="1" customWidth="1"/>
    <col min="14349" max="14350" width="6.28515625" style="83" bestFit="1" customWidth="1"/>
    <col min="14351" max="14351" width="6.42578125" style="83" bestFit="1" customWidth="1"/>
    <col min="14352" max="14352" width="6.5703125" style="83" bestFit="1" customWidth="1"/>
    <col min="14353" max="14353" width="6.42578125" style="83" bestFit="1" customWidth="1"/>
    <col min="14354" max="14354" width="6.140625" style="83" bestFit="1" customWidth="1"/>
    <col min="14355" max="14355" width="6.5703125" style="83" bestFit="1" customWidth="1"/>
    <col min="14356" max="14357" width="6.85546875" style="83" bestFit="1" customWidth="1"/>
    <col min="14358" max="14360" width="6.140625" style="83" bestFit="1" customWidth="1"/>
    <col min="14361" max="14362" width="6.28515625" style="83" bestFit="1" customWidth="1"/>
    <col min="14363" max="14363" width="6.42578125" style="83" bestFit="1" customWidth="1"/>
    <col min="14364" max="14364" width="6.5703125" style="83" bestFit="1" customWidth="1"/>
    <col min="14365" max="14365" width="6.42578125" style="83" bestFit="1" customWidth="1"/>
    <col min="14366" max="14366" width="6.140625" style="83" bestFit="1" customWidth="1"/>
    <col min="14367" max="14367" width="6.5703125" style="83" bestFit="1" customWidth="1"/>
    <col min="14368" max="14369" width="6.85546875" style="83" bestFit="1" customWidth="1"/>
    <col min="14370" max="14371" width="6.140625" style="83" bestFit="1" customWidth="1"/>
    <col min="14372" max="14593" width="9.140625" style="83"/>
    <col min="14594" max="14594" width="37.5703125" style="83" customWidth="1"/>
    <col min="14595" max="14595" width="6.42578125" style="83" bestFit="1" customWidth="1"/>
    <col min="14596" max="14596" width="6.5703125" style="83" bestFit="1" customWidth="1"/>
    <col min="14597" max="14597" width="6.42578125" style="83" bestFit="1" customWidth="1"/>
    <col min="14598" max="14598" width="6.140625" style="83" bestFit="1" customWidth="1"/>
    <col min="14599" max="14599" width="6.5703125" style="83" bestFit="1" customWidth="1"/>
    <col min="14600" max="14601" width="6.85546875" style="83" bestFit="1" customWidth="1"/>
    <col min="14602" max="14604" width="6.140625" style="83" bestFit="1" customWidth="1"/>
    <col min="14605" max="14606" width="6.28515625" style="83" bestFit="1" customWidth="1"/>
    <col min="14607" max="14607" width="6.42578125" style="83" bestFit="1" customWidth="1"/>
    <col min="14608" max="14608" width="6.5703125" style="83" bestFit="1" customWidth="1"/>
    <col min="14609" max="14609" width="6.42578125" style="83" bestFit="1" customWidth="1"/>
    <col min="14610" max="14610" width="6.140625" style="83" bestFit="1" customWidth="1"/>
    <col min="14611" max="14611" width="6.5703125" style="83" bestFit="1" customWidth="1"/>
    <col min="14612" max="14613" width="6.85546875" style="83" bestFit="1" customWidth="1"/>
    <col min="14614" max="14616" width="6.140625" style="83" bestFit="1" customWidth="1"/>
    <col min="14617" max="14618" width="6.28515625" style="83" bestFit="1" customWidth="1"/>
    <col min="14619" max="14619" width="6.42578125" style="83" bestFit="1" customWidth="1"/>
    <col min="14620" max="14620" width="6.5703125" style="83" bestFit="1" customWidth="1"/>
    <col min="14621" max="14621" width="6.42578125" style="83" bestFit="1" customWidth="1"/>
    <col min="14622" max="14622" width="6.140625" style="83" bestFit="1" customWidth="1"/>
    <col min="14623" max="14623" width="6.5703125" style="83" bestFit="1" customWidth="1"/>
    <col min="14624" max="14625" width="6.85546875" style="83" bestFit="1" customWidth="1"/>
    <col min="14626" max="14627" width="6.140625" style="83" bestFit="1" customWidth="1"/>
    <col min="14628" max="14849" width="9.140625" style="83"/>
    <col min="14850" max="14850" width="37.5703125" style="83" customWidth="1"/>
    <col min="14851" max="14851" width="6.42578125" style="83" bestFit="1" customWidth="1"/>
    <col min="14852" max="14852" width="6.5703125" style="83" bestFit="1" customWidth="1"/>
    <col min="14853" max="14853" width="6.42578125" style="83" bestFit="1" customWidth="1"/>
    <col min="14854" max="14854" width="6.140625" style="83" bestFit="1" customWidth="1"/>
    <col min="14855" max="14855" width="6.5703125" style="83" bestFit="1" customWidth="1"/>
    <col min="14856" max="14857" width="6.85546875" style="83" bestFit="1" customWidth="1"/>
    <col min="14858" max="14860" width="6.140625" style="83" bestFit="1" customWidth="1"/>
    <col min="14861" max="14862" width="6.28515625" style="83" bestFit="1" customWidth="1"/>
    <col min="14863" max="14863" width="6.42578125" style="83" bestFit="1" customWidth="1"/>
    <col min="14864" max="14864" width="6.5703125" style="83" bestFit="1" customWidth="1"/>
    <col min="14865" max="14865" width="6.42578125" style="83" bestFit="1" customWidth="1"/>
    <col min="14866" max="14866" width="6.140625" style="83" bestFit="1" customWidth="1"/>
    <col min="14867" max="14867" width="6.5703125" style="83" bestFit="1" customWidth="1"/>
    <col min="14868" max="14869" width="6.85546875" style="83" bestFit="1" customWidth="1"/>
    <col min="14870" max="14872" width="6.140625" style="83" bestFit="1" customWidth="1"/>
    <col min="14873" max="14874" width="6.28515625" style="83" bestFit="1" customWidth="1"/>
    <col min="14875" max="14875" width="6.42578125" style="83" bestFit="1" customWidth="1"/>
    <col min="14876" max="14876" width="6.5703125" style="83" bestFit="1" customWidth="1"/>
    <col min="14877" max="14877" width="6.42578125" style="83" bestFit="1" customWidth="1"/>
    <col min="14878" max="14878" width="6.140625" style="83" bestFit="1" customWidth="1"/>
    <col min="14879" max="14879" width="6.5703125" style="83" bestFit="1" customWidth="1"/>
    <col min="14880" max="14881" width="6.85546875" style="83" bestFit="1" customWidth="1"/>
    <col min="14882" max="14883" width="6.140625" style="83" bestFit="1" customWidth="1"/>
    <col min="14884" max="15105" width="9.140625" style="83"/>
    <col min="15106" max="15106" width="37.5703125" style="83" customWidth="1"/>
    <col min="15107" max="15107" width="6.42578125" style="83" bestFit="1" customWidth="1"/>
    <col min="15108" max="15108" width="6.5703125" style="83" bestFit="1" customWidth="1"/>
    <col min="15109" max="15109" width="6.42578125" style="83" bestFit="1" customWidth="1"/>
    <col min="15110" max="15110" width="6.140625" style="83" bestFit="1" customWidth="1"/>
    <col min="15111" max="15111" width="6.5703125" style="83" bestFit="1" customWidth="1"/>
    <col min="15112" max="15113" width="6.85546875" style="83" bestFit="1" customWidth="1"/>
    <col min="15114" max="15116" width="6.140625" style="83" bestFit="1" customWidth="1"/>
    <col min="15117" max="15118" width="6.28515625" style="83" bestFit="1" customWidth="1"/>
    <col min="15119" max="15119" width="6.42578125" style="83" bestFit="1" customWidth="1"/>
    <col min="15120" max="15120" width="6.5703125" style="83" bestFit="1" customWidth="1"/>
    <col min="15121" max="15121" width="6.42578125" style="83" bestFit="1" customWidth="1"/>
    <col min="15122" max="15122" width="6.140625" style="83" bestFit="1" customWidth="1"/>
    <col min="15123" max="15123" width="6.5703125" style="83" bestFit="1" customWidth="1"/>
    <col min="15124" max="15125" width="6.85546875" style="83" bestFit="1" customWidth="1"/>
    <col min="15126" max="15128" width="6.140625" style="83" bestFit="1" customWidth="1"/>
    <col min="15129" max="15130" width="6.28515625" style="83" bestFit="1" customWidth="1"/>
    <col min="15131" max="15131" width="6.42578125" style="83" bestFit="1" customWidth="1"/>
    <col min="15132" max="15132" width="6.5703125" style="83" bestFit="1" customWidth="1"/>
    <col min="15133" max="15133" width="6.42578125" style="83" bestFit="1" customWidth="1"/>
    <col min="15134" max="15134" width="6.140625" style="83" bestFit="1" customWidth="1"/>
    <col min="15135" max="15135" width="6.5703125" style="83" bestFit="1" customWidth="1"/>
    <col min="15136" max="15137" width="6.85546875" style="83" bestFit="1" customWidth="1"/>
    <col min="15138" max="15139" width="6.140625" style="83" bestFit="1" customWidth="1"/>
    <col min="15140" max="15361" width="9.140625" style="83"/>
    <col min="15362" max="15362" width="37.5703125" style="83" customWidth="1"/>
    <col min="15363" max="15363" width="6.42578125" style="83" bestFit="1" customWidth="1"/>
    <col min="15364" max="15364" width="6.5703125" style="83" bestFit="1" customWidth="1"/>
    <col min="15365" max="15365" width="6.42578125" style="83" bestFit="1" customWidth="1"/>
    <col min="15366" max="15366" width="6.140625" style="83" bestFit="1" customWidth="1"/>
    <col min="15367" max="15367" width="6.5703125" style="83" bestFit="1" customWidth="1"/>
    <col min="15368" max="15369" width="6.85546875" style="83" bestFit="1" customWidth="1"/>
    <col min="15370" max="15372" width="6.140625" style="83" bestFit="1" customWidth="1"/>
    <col min="15373" max="15374" width="6.28515625" style="83" bestFit="1" customWidth="1"/>
    <col min="15375" max="15375" width="6.42578125" style="83" bestFit="1" customWidth="1"/>
    <col min="15376" max="15376" width="6.5703125" style="83" bestFit="1" customWidth="1"/>
    <col min="15377" max="15377" width="6.42578125" style="83" bestFit="1" customWidth="1"/>
    <col min="15378" max="15378" width="6.140625" style="83" bestFit="1" customWidth="1"/>
    <col min="15379" max="15379" width="6.5703125" style="83" bestFit="1" customWidth="1"/>
    <col min="15380" max="15381" width="6.85546875" style="83" bestFit="1" customWidth="1"/>
    <col min="15382" max="15384" width="6.140625" style="83" bestFit="1" customWidth="1"/>
    <col min="15385" max="15386" width="6.28515625" style="83" bestFit="1" customWidth="1"/>
    <col min="15387" max="15387" width="6.42578125" style="83" bestFit="1" customWidth="1"/>
    <col min="15388" max="15388" width="6.5703125" style="83" bestFit="1" customWidth="1"/>
    <col min="15389" max="15389" width="6.42578125" style="83" bestFit="1" customWidth="1"/>
    <col min="15390" max="15390" width="6.140625" style="83" bestFit="1" customWidth="1"/>
    <col min="15391" max="15391" width="6.5703125" style="83" bestFit="1" customWidth="1"/>
    <col min="15392" max="15393" width="6.85546875" style="83" bestFit="1" customWidth="1"/>
    <col min="15394" max="15395" width="6.140625" style="83" bestFit="1" customWidth="1"/>
    <col min="15396" max="15617" width="9.140625" style="83"/>
    <col min="15618" max="15618" width="37.5703125" style="83" customWidth="1"/>
    <col min="15619" max="15619" width="6.42578125" style="83" bestFit="1" customWidth="1"/>
    <col min="15620" max="15620" width="6.5703125" style="83" bestFit="1" customWidth="1"/>
    <col min="15621" max="15621" width="6.42578125" style="83" bestFit="1" customWidth="1"/>
    <col min="15622" max="15622" width="6.140625" style="83" bestFit="1" customWidth="1"/>
    <col min="15623" max="15623" width="6.5703125" style="83" bestFit="1" customWidth="1"/>
    <col min="15624" max="15625" width="6.85546875" style="83" bestFit="1" customWidth="1"/>
    <col min="15626" max="15628" width="6.140625" style="83" bestFit="1" customWidth="1"/>
    <col min="15629" max="15630" width="6.28515625" style="83" bestFit="1" customWidth="1"/>
    <col min="15631" max="15631" width="6.42578125" style="83" bestFit="1" customWidth="1"/>
    <col min="15632" max="15632" width="6.5703125" style="83" bestFit="1" customWidth="1"/>
    <col min="15633" max="15633" width="6.42578125" style="83" bestFit="1" customWidth="1"/>
    <col min="15634" max="15634" width="6.140625" style="83" bestFit="1" customWidth="1"/>
    <col min="15635" max="15635" width="6.5703125" style="83" bestFit="1" customWidth="1"/>
    <col min="15636" max="15637" width="6.85546875" style="83" bestFit="1" customWidth="1"/>
    <col min="15638" max="15640" width="6.140625" style="83" bestFit="1" customWidth="1"/>
    <col min="15641" max="15642" width="6.28515625" style="83" bestFit="1" customWidth="1"/>
    <col min="15643" max="15643" width="6.42578125" style="83" bestFit="1" customWidth="1"/>
    <col min="15644" max="15644" width="6.5703125" style="83" bestFit="1" customWidth="1"/>
    <col min="15645" max="15645" width="6.42578125" style="83" bestFit="1" customWidth="1"/>
    <col min="15646" max="15646" width="6.140625" style="83" bestFit="1" customWidth="1"/>
    <col min="15647" max="15647" width="6.5703125" style="83" bestFit="1" customWidth="1"/>
    <col min="15648" max="15649" width="6.85546875" style="83" bestFit="1" customWidth="1"/>
    <col min="15650" max="15651" width="6.140625" style="83" bestFit="1" customWidth="1"/>
    <col min="15652" max="15873" width="9.140625" style="83"/>
    <col min="15874" max="15874" width="37.5703125" style="83" customWidth="1"/>
    <col min="15875" max="15875" width="6.42578125" style="83" bestFit="1" customWidth="1"/>
    <col min="15876" max="15876" width="6.5703125" style="83" bestFit="1" customWidth="1"/>
    <col min="15877" max="15877" width="6.42578125" style="83" bestFit="1" customWidth="1"/>
    <col min="15878" max="15878" width="6.140625" style="83" bestFit="1" customWidth="1"/>
    <col min="15879" max="15879" width="6.5703125" style="83" bestFit="1" customWidth="1"/>
    <col min="15880" max="15881" width="6.85546875" style="83" bestFit="1" customWidth="1"/>
    <col min="15882" max="15884" width="6.140625" style="83" bestFit="1" customWidth="1"/>
    <col min="15885" max="15886" width="6.28515625" style="83" bestFit="1" customWidth="1"/>
    <col min="15887" max="15887" width="6.42578125" style="83" bestFit="1" customWidth="1"/>
    <col min="15888" max="15888" width="6.5703125" style="83" bestFit="1" customWidth="1"/>
    <col min="15889" max="15889" width="6.42578125" style="83" bestFit="1" customWidth="1"/>
    <col min="15890" max="15890" width="6.140625" style="83" bestFit="1" customWidth="1"/>
    <col min="15891" max="15891" width="6.5703125" style="83" bestFit="1" customWidth="1"/>
    <col min="15892" max="15893" width="6.85546875" style="83" bestFit="1" customWidth="1"/>
    <col min="15894" max="15896" width="6.140625" style="83" bestFit="1" customWidth="1"/>
    <col min="15897" max="15898" width="6.28515625" style="83" bestFit="1" customWidth="1"/>
    <col min="15899" max="15899" width="6.42578125" style="83" bestFit="1" customWidth="1"/>
    <col min="15900" max="15900" width="6.5703125" style="83" bestFit="1" customWidth="1"/>
    <col min="15901" max="15901" width="6.42578125" style="83" bestFit="1" customWidth="1"/>
    <col min="15902" max="15902" width="6.140625" style="83" bestFit="1" customWidth="1"/>
    <col min="15903" max="15903" width="6.5703125" style="83" bestFit="1" customWidth="1"/>
    <col min="15904" max="15905" width="6.85546875" style="83" bestFit="1" customWidth="1"/>
    <col min="15906" max="15907" width="6.140625" style="83" bestFit="1" customWidth="1"/>
    <col min="15908" max="16129" width="9.140625" style="83"/>
    <col min="16130" max="16130" width="37.5703125" style="83" customWidth="1"/>
    <col min="16131" max="16131" width="6.42578125" style="83" bestFit="1" customWidth="1"/>
    <col min="16132" max="16132" width="6.5703125" style="83" bestFit="1" customWidth="1"/>
    <col min="16133" max="16133" width="6.42578125" style="83" bestFit="1" customWidth="1"/>
    <col min="16134" max="16134" width="6.140625" style="83" bestFit="1" customWidth="1"/>
    <col min="16135" max="16135" width="6.5703125" style="83" bestFit="1" customWidth="1"/>
    <col min="16136" max="16137" width="6.85546875" style="83" bestFit="1" customWidth="1"/>
    <col min="16138" max="16140" width="6.140625" style="83" bestFit="1" customWidth="1"/>
    <col min="16141" max="16142" width="6.28515625" style="83" bestFit="1" customWidth="1"/>
    <col min="16143" max="16143" width="6.42578125" style="83" bestFit="1" customWidth="1"/>
    <col min="16144" max="16144" width="6.5703125" style="83" bestFit="1" customWidth="1"/>
    <col min="16145" max="16145" width="6.42578125" style="83" bestFit="1" customWidth="1"/>
    <col min="16146" max="16146" width="6.140625" style="83" bestFit="1" customWidth="1"/>
    <col min="16147" max="16147" width="6.5703125" style="83" bestFit="1" customWidth="1"/>
    <col min="16148" max="16149" width="6.85546875" style="83" bestFit="1" customWidth="1"/>
    <col min="16150" max="16152" width="6.140625" style="83" bestFit="1" customWidth="1"/>
    <col min="16153" max="16154" width="6.28515625" style="83" bestFit="1" customWidth="1"/>
    <col min="16155" max="16155" width="6.42578125" style="83" bestFit="1" customWidth="1"/>
    <col min="16156" max="16156" width="6.5703125" style="83" bestFit="1" customWidth="1"/>
    <col min="16157" max="16157" width="6.42578125" style="83" bestFit="1" customWidth="1"/>
    <col min="16158" max="16158" width="6.140625" style="83" bestFit="1" customWidth="1"/>
    <col min="16159" max="16159" width="6.5703125" style="83" bestFit="1" customWidth="1"/>
    <col min="16160" max="16161" width="6.85546875" style="83" bestFit="1" customWidth="1"/>
    <col min="16162" max="16163" width="6.140625" style="83" bestFit="1" customWidth="1"/>
    <col min="16164" max="16384" width="9.140625" style="83"/>
  </cols>
  <sheetData>
    <row r="2" spans="1:40">
      <c r="A2" s="178" t="s">
        <v>0</v>
      </c>
      <c r="B2" s="179" t="s">
        <v>198</v>
      </c>
    </row>
    <row r="3" spans="1:40">
      <c r="B3" s="179"/>
    </row>
    <row r="4" spans="1:40" s="94" customFormat="1">
      <c r="A4" s="686"/>
      <c r="B4" s="687"/>
      <c r="C4" s="688">
        <v>40179</v>
      </c>
      <c r="D4" s="688">
        <v>40210</v>
      </c>
      <c r="E4" s="688">
        <v>40238</v>
      </c>
      <c r="F4" s="688">
        <v>40269</v>
      </c>
      <c r="G4" s="688">
        <v>40299</v>
      </c>
      <c r="H4" s="688">
        <v>40330</v>
      </c>
      <c r="I4" s="688">
        <v>40360</v>
      </c>
      <c r="J4" s="688">
        <v>40391</v>
      </c>
      <c r="K4" s="688">
        <v>40422</v>
      </c>
      <c r="L4" s="688">
        <v>40452</v>
      </c>
      <c r="M4" s="688">
        <v>40483</v>
      </c>
      <c r="N4" s="688">
        <v>40513</v>
      </c>
      <c r="O4" s="688">
        <v>40544</v>
      </c>
      <c r="P4" s="688">
        <v>40575</v>
      </c>
      <c r="Q4" s="688">
        <v>40603</v>
      </c>
      <c r="R4" s="688">
        <v>40634</v>
      </c>
      <c r="S4" s="688">
        <v>40664</v>
      </c>
      <c r="T4" s="688">
        <v>40695</v>
      </c>
      <c r="U4" s="688">
        <v>40725</v>
      </c>
      <c r="V4" s="688">
        <v>40756</v>
      </c>
      <c r="W4" s="688">
        <v>40787</v>
      </c>
      <c r="X4" s="688">
        <v>40817</v>
      </c>
      <c r="Y4" s="688">
        <v>40848</v>
      </c>
      <c r="Z4" s="688">
        <v>40878</v>
      </c>
      <c r="AA4" s="688">
        <v>40909</v>
      </c>
      <c r="AB4" s="688">
        <v>40940</v>
      </c>
      <c r="AC4" s="688">
        <v>40969</v>
      </c>
      <c r="AD4" s="688">
        <v>41000</v>
      </c>
      <c r="AE4" s="688">
        <v>41030</v>
      </c>
      <c r="AF4" s="688">
        <v>41061</v>
      </c>
      <c r="AG4" s="688">
        <v>41091</v>
      </c>
      <c r="AH4" s="688">
        <v>41122</v>
      </c>
      <c r="AI4" s="688">
        <v>41153</v>
      </c>
    </row>
    <row r="5" spans="1:40">
      <c r="B5" s="225" t="s">
        <v>859</v>
      </c>
      <c r="C5" s="226">
        <v>292</v>
      </c>
      <c r="D5" s="226">
        <v>311</v>
      </c>
      <c r="E5" s="226">
        <v>361</v>
      </c>
      <c r="F5" s="226">
        <v>412</v>
      </c>
      <c r="G5" s="226">
        <v>273</v>
      </c>
      <c r="H5" s="226">
        <v>307</v>
      </c>
      <c r="I5" s="226">
        <v>310</v>
      </c>
      <c r="J5" s="226">
        <v>252</v>
      </c>
      <c r="K5" s="226">
        <v>359</v>
      </c>
      <c r="L5" s="227">
        <v>254</v>
      </c>
      <c r="M5" s="228">
        <v>266</v>
      </c>
      <c r="N5" s="228">
        <v>357</v>
      </c>
      <c r="O5" s="228">
        <v>228</v>
      </c>
      <c r="P5" s="228">
        <v>376</v>
      </c>
      <c r="Q5" s="228">
        <v>330</v>
      </c>
      <c r="R5" s="228">
        <v>339</v>
      </c>
      <c r="S5" s="228">
        <v>136</v>
      </c>
      <c r="T5" s="228">
        <v>251</v>
      </c>
      <c r="U5" s="228">
        <v>169</v>
      </c>
      <c r="V5" s="229">
        <v>167</v>
      </c>
      <c r="W5" s="229">
        <v>148</v>
      </c>
      <c r="X5" s="229">
        <v>168</v>
      </c>
      <c r="Y5" s="229">
        <v>226</v>
      </c>
      <c r="Z5" s="229">
        <v>230</v>
      </c>
      <c r="AA5" s="229">
        <v>245</v>
      </c>
      <c r="AB5" s="229">
        <v>203</v>
      </c>
      <c r="AC5" s="229">
        <v>223</v>
      </c>
      <c r="AD5" s="229">
        <v>255</v>
      </c>
      <c r="AE5" s="229">
        <v>347</v>
      </c>
      <c r="AF5" s="229">
        <v>204</v>
      </c>
      <c r="AG5" s="229">
        <v>205</v>
      </c>
      <c r="AH5" s="229">
        <v>270</v>
      </c>
      <c r="AI5" s="229">
        <v>233</v>
      </c>
    </row>
    <row r="6" spans="1:40">
      <c r="B6" s="225" t="s">
        <v>199</v>
      </c>
      <c r="C6" s="230">
        <v>14.927473831780013</v>
      </c>
      <c r="D6" s="230">
        <v>17.737426788029993</v>
      </c>
      <c r="E6" s="230">
        <v>11.649382223789994</v>
      </c>
      <c r="F6" s="230">
        <v>12.475145995570006</v>
      </c>
      <c r="G6" s="230">
        <v>13.859477672470009</v>
      </c>
      <c r="H6" s="230">
        <v>20.202739079420006</v>
      </c>
      <c r="I6" s="230">
        <v>5.8730790598300002</v>
      </c>
      <c r="J6" s="230">
        <v>10.467738182930004</v>
      </c>
      <c r="K6" s="843">
        <v>22.242001726050002</v>
      </c>
      <c r="L6" s="231">
        <v>15.161778591370007</v>
      </c>
      <c r="M6" s="232">
        <v>21.099970524669995</v>
      </c>
      <c r="N6" s="232">
        <v>43.498353874330014</v>
      </c>
      <c r="O6" s="232">
        <v>12.564883353500001</v>
      </c>
      <c r="P6" s="232">
        <v>30.240921855890001</v>
      </c>
      <c r="Q6" s="232">
        <v>30.660648102010008</v>
      </c>
      <c r="R6" s="232">
        <v>42.674452985590001</v>
      </c>
      <c r="S6" s="232">
        <v>13.364453734580001</v>
      </c>
      <c r="T6" s="232">
        <v>24.231288490259967</v>
      </c>
      <c r="U6" s="232">
        <v>21.063288030469977</v>
      </c>
      <c r="V6" s="232">
        <v>15.55985320814</v>
      </c>
      <c r="W6" s="232">
        <v>22.473679723099998</v>
      </c>
      <c r="X6" s="232">
        <v>16.43854144358</v>
      </c>
      <c r="Y6" s="232">
        <v>19.588754659530014</v>
      </c>
      <c r="Z6" s="232">
        <v>21.920005337970004</v>
      </c>
      <c r="AA6" s="232">
        <v>24.040975232800001</v>
      </c>
      <c r="AB6" s="232">
        <v>24.722878552820003</v>
      </c>
      <c r="AC6" s="232">
        <v>14.036100000000001</v>
      </c>
      <c r="AD6" s="232">
        <v>21.568619328019999</v>
      </c>
      <c r="AE6" s="232">
        <v>13.463102655430061</v>
      </c>
      <c r="AF6" s="232">
        <v>12.400702452860004</v>
      </c>
      <c r="AG6" s="232">
        <v>14.69368259742</v>
      </c>
      <c r="AH6" s="232">
        <v>16.540571013559997</v>
      </c>
      <c r="AI6" s="232">
        <v>22.44622126214</v>
      </c>
    </row>
    <row r="8" spans="1:40">
      <c r="B8" s="233"/>
    </row>
    <row r="9" spans="1:40">
      <c r="B9" s="179" t="s">
        <v>198</v>
      </c>
    </row>
    <row r="10" spans="1:40">
      <c r="W10" s="234"/>
    </row>
    <row r="11" spans="1:40">
      <c r="Y11" s="233"/>
      <c r="Z11" s="233"/>
      <c r="AA11" s="233"/>
      <c r="AB11" s="233"/>
      <c r="AC11" s="233"/>
      <c r="AD11" s="233"/>
      <c r="AE11" s="233"/>
      <c r="AF11" s="233"/>
      <c r="AG11" s="233"/>
      <c r="AH11" s="111"/>
      <c r="AI11" s="111"/>
      <c r="AJ11" s="111"/>
      <c r="AK11" s="111"/>
      <c r="AL11" s="111"/>
      <c r="AM11" s="111"/>
      <c r="AN11" s="111"/>
    </row>
    <row r="12" spans="1:40">
      <c r="Y12" s="233"/>
      <c r="Z12" s="233"/>
      <c r="AA12" s="233"/>
      <c r="AB12" s="233"/>
      <c r="AC12" s="233"/>
      <c r="AD12" s="233"/>
      <c r="AE12" s="233"/>
      <c r="AF12" s="233"/>
      <c r="AG12" s="233"/>
      <c r="AH12" s="111"/>
      <c r="AI12" s="111"/>
      <c r="AJ12" s="111"/>
      <c r="AK12" s="111"/>
      <c r="AL12" s="111"/>
      <c r="AM12" s="111"/>
      <c r="AN12" s="111"/>
    </row>
    <row r="13" spans="1:40">
      <c r="Y13" s="233"/>
      <c r="Z13" s="233"/>
      <c r="AA13" s="827"/>
      <c r="AB13" s="827"/>
      <c r="AC13" s="827"/>
      <c r="AD13" s="827"/>
      <c r="AE13" s="828"/>
      <c r="AF13" s="829"/>
      <c r="AG13" s="829"/>
      <c r="AH13" s="829"/>
      <c r="AI13" s="829"/>
      <c r="AJ13" s="829"/>
      <c r="AK13" s="829"/>
      <c r="AL13" s="829"/>
      <c r="AM13" s="829"/>
      <c r="AN13" s="111"/>
    </row>
    <row r="14" spans="1:40">
      <c r="Y14" s="233"/>
      <c r="Z14" s="233"/>
      <c r="AA14" s="827"/>
      <c r="AB14" s="827"/>
      <c r="AC14" s="827"/>
      <c r="AD14" s="827"/>
      <c r="AE14" s="828"/>
      <c r="AF14" s="829"/>
      <c r="AG14" s="829"/>
      <c r="AH14" s="829"/>
      <c r="AI14" s="829"/>
      <c r="AJ14" s="829"/>
      <c r="AK14" s="829"/>
      <c r="AL14" s="829"/>
      <c r="AM14" s="829"/>
      <c r="AN14" s="111"/>
    </row>
    <row r="15" spans="1:40">
      <c r="Y15" s="233"/>
      <c r="Z15" s="233"/>
      <c r="AA15" s="830"/>
      <c r="AB15" s="830"/>
      <c r="AC15" s="830"/>
      <c r="AD15" s="830"/>
      <c r="AE15" s="831"/>
      <c r="AF15" s="831"/>
      <c r="AG15" s="831"/>
      <c r="AH15" s="831"/>
      <c r="AI15" s="831"/>
      <c r="AJ15" s="831"/>
      <c r="AK15" s="831"/>
      <c r="AL15" s="831"/>
      <c r="AM15" s="831"/>
      <c r="AN15" s="111"/>
    </row>
    <row r="16" spans="1:40">
      <c r="Y16" s="233"/>
      <c r="Z16" s="233"/>
      <c r="AA16" s="830"/>
      <c r="AB16" s="830"/>
      <c r="AC16" s="830"/>
      <c r="AD16" s="830"/>
      <c r="AE16" s="831"/>
      <c r="AF16" s="831"/>
      <c r="AG16" s="831"/>
      <c r="AH16" s="831"/>
      <c r="AI16" s="831"/>
      <c r="AJ16" s="831"/>
      <c r="AK16" s="831"/>
      <c r="AL16" s="831"/>
      <c r="AM16" s="831"/>
      <c r="AN16" s="111"/>
    </row>
    <row r="17" spans="2:40">
      <c r="Y17" s="233"/>
      <c r="Z17" s="233"/>
      <c r="AA17" s="233"/>
      <c r="AB17" s="233"/>
      <c r="AC17" s="233"/>
      <c r="AD17" s="233"/>
      <c r="AE17" s="233"/>
      <c r="AF17" s="233"/>
      <c r="AG17" s="233"/>
      <c r="AH17" s="111"/>
      <c r="AI17" s="111"/>
      <c r="AJ17" s="111"/>
      <c r="AK17" s="111"/>
      <c r="AL17" s="111"/>
      <c r="AM17" s="111"/>
      <c r="AN17" s="111"/>
    </row>
    <row r="18" spans="2:40">
      <c r="Y18" s="233"/>
      <c r="Z18" s="829"/>
      <c r="AA18" s="233"/>
      <c r="AB18" s="828"/>
      <c r="AC18" s="233"/>
      <c r="AD18" s="831"/>
      <c r="AE18" s="234"/>
      <c r="AF18" s="233"/>
      <c r="AG18" s="831"/>
      <c r="AH18" s="832"/>
      <c r="AI18" s="111"/>
      <c r="AJ18" s="111"/>
      <c r="AK18" s="111"/>
      <c r="AL18" s="111"/>
      <c r="AM18" s="111"/>
      <c r="AN18" s="111"/>
    </row>
    <row r="19" spans="2:40">
      <c r="Y19" s="233"/>
      <c r="Z19" s="829"/>
      <c r="AA19" s="233"/>
      <c r="AB19" s="828"/>
      <c r="AC19" s="233"/>
      <c r="AD19" s="831"/>
      <c r="AE19" s="234"/>
      <c r="AF19" s="233"/>
      <c r="AG19" s="831"/>
      <c r="AH19" s="832"/>
      <c r="AI19" s="111"/>
      <c r="AJ19" s="111"/>
      <c r="AK19" s="111"/>
      <c r="AL19" s="111"/>
      <c r="AM19" s="111"/>
      <c r="AN19" s="111"/>
    </row>
    <row r="20" spans="2:40">
      <c r="Y20" s="233"/>
      <c r="Z20" s="831"/>
      <c r="AA20" s="233"/>
      <c r="AB20" s="831"/>
      <c r="AC20" s="233"/>
      <c r="AD20" s="831"/>
      <c r="AE20" s="234"/>
      <c r="AF20" s="233"/>
      <c r="AG20" s="831"/>
      <c r="AH20" s="832"/>
      <c r="AI20" s="111"/>
      <c r="AJ20" s="111"/>
      <c r="AK20" s="111"/>
      <c r="AL20" s="111"/>
      <c r="AM20" s="111"/>
      <c r="AN20" s="111"/>
    </row>
    <row r="21" spans="2:40">
      <c r="Y21" s="233"/>
      <c r="Z21" s="833"/>
      <c r="AA21" s="233"/>
      <c r="AB21" s="833"/>
      <c r="AC21" s="233"/>
      <c r="AD21" s="834"/>
      <c r="AE21" s="234"/>
      <c r="AF21" s="233"/>
      <c r="AG21" s="834"/>
      <c r="AH21" s="832"/>
      <c r="AI21" s="111"/>
      <c r="AJ21" s="111"/>
      <c r="AK21" s="111"/>
      <c r="AL21" s="111"/>
      <c r="AM21" s="111"/>
      <c r="AN21" s="111"/>
    </row>
    <row r="22" spans="2:40">
      <c r="Y22" s="233"/>
      <c r="Z22" s="828"/>
      <c r="AA22" s="233"/>
      <c r="AB22" s="829"/>
      <c r="AC22" s="233"/>
      <c r="AD22" s="831"/>
      <c r="AE22" s="234"/>
      <c r="AF22" s="233"/>
      <c r="AG22" s="831"/>
      <c r="AH22" s="832"/>
      <c r="AI22" s="111"/>
      <c r="AJ22" s="111"/>
      <c r="AK22" s="111"/>
      <c r="AL22" s="111"/>
      <c r="AM22" s="111"/>
      <c r="AN22" s="111"/>
    </row>
    <row r="23" spans="2:40">
      <c r="Y23" s="233"/>
      <c r="Z23" s="828"/>
      <c r="AA23" s="233"/>
      <c r="AB23" s="829"/>
      <c r="AC23" s="233"/>
      <c r="AD23" s="831"/>
      <c r="AE23" s="234"/>
      <c r="AF23" s="233"/>
      <c r="AG23" s="831"/>
      <c r="AH23" s="832"/>
      <c r="AI23" s="111"/>
      <c r="AJ23" s="111"/>
      <c r="AK23" s="111"/>
      <c r="AL23" s="111"/>
      <c r="AM23" s="111"/>
      <c r="AN23" s="111"/>
    </row>
    <row r="24" spans="2:40">
      <c r="Y24" s="233"/>
      <c r="Z24" s="828"/>
      <c r="AA24" s="233"/>
      <c r="AB24" s="831"/>
      <c r="AC24" s="233"/>
      <c r="AD24" s="831"/>
      <c r="AE24" s="234"/>
      <c r="AF24" s="233"/>
      <c r="AG24" s="831"/>
      <c r="AH24" s="832"/>
      <c r="AI24" s="111"/>
      <c r="AJ24" s="111"/>
      <c r="AK24" s="111"/>
      <c r="AL24" s="111"/>
      <c r="AM24" s="111"/>
      <c r="AN24" s="111"/>
    </row>
    <row r="25" spans="2:40">
      <c r="Y25" s="233"/>
      <c r="Z25" s="833"/>
      <c r="AA25" s="233"/>
      <c r="AB25" s="833"/>
      <c r="AC25" s="233"/>
      <c r="AD25" s="834"/>
      <c r="AE25" s="234"/>
      <c r="AF25" s="233"/>
      <c r="AG25" s="834"/>
      <c r="AH25" s="832"/>
      <c r="AI25" s="111"/>
      <c r="AJ25" s="111"/>
      <c r="AK25" s="111"/>
      <c r="AL25" s="111"/>
      <c r="AM25" s="111"/>
      <c r="AN25" s="111"/>
    </row>
    <row r="26" spans="2:40">
      <c r="Y26" s="233"/>
      <c r="Z26" s="828"/>
      <c r="AA26" s="233"/>
      <c r="AB26" s="829"/>
      <c r="AC26" s="233"/>
      <c r="AD26" s="831"/>
      <c r="AE26" s="234"/>
      <c r="AF26" s="233"/>
      <c r="AG26" s="831"/>
      <c r="AH26" s="832"/>
      <c r="AI26" s="111"/>
      <c r="AJ26" s="111"/>
      <c r="AK26" s="111"/>
      <c r="AL26" s="111"/>
      <c r="AM26" s="111"/>
      <c r="AN26" s="111"/>
    </row>
    <row r="27" spans="2:40">
      <c r="B27" s="185" t="s">
        <v>183</v>
      </c>
      <c r="Y27" s="233"/>
      <c r="Z27" s="833"/>
      <c r="AA27" s="233"/>
      <c r="AB27" s="233"/>
      <c r="AC27" s="233"/>
      <c r="AD27" s="233"/>
      <c r="AE27" s="233"/>
      <c r="AF27" s="233"/>
      <c r="AG27" s="834"/>
      <c r="AH27" s="832"/>
      <c r="AI27" s="111"/>
      <c r="AJ27" s="111"/>
      <c r="AK27" s="111"/>
      <c r="AL27" s="111"/>
      <c r="AM27" s="111"/>
      <c r="AN27" s="111"/>
    </row>
    <row r="28" spans="2:40">
      <c r="Y28" s="233"/>
      <c r="Z28" s="233"/>
      <c r="AA28" s="233"/>
      <c r="AB28" s="233"/>
      <c r="AC28" s="233"/>
      <c r="AD28" s="233"/>
      <c r="AE28" s="233"/>
      <c r="AF28" s="233"/>
      <c r="AG28" s="233"/>
      <c r="AH28" s="111"/>
      <c r="AI28" s="111"/>
      <c r="AJ28" s="111"/>
      <c r="AK28" s="111"/>
      <c r="AL28" s="111"/>
      <c r="AM28" s="111"/>
      <c r="AN28" s="111"/>
    </row>
    <row r="29" spans="2:40">
      <c r="B29" s="731" t="s">
        <v>10</v>
      </c>
      <c r="Y29" s="233"/>
      <c r="Z29" s="233"/>
      <c r="AA29" s="233"/>
      <c r="AB29" s="233"/>
      <c r="AC29" s="233"/>
      <c r="AD29" s="233"/>
      <c r="AE29" s="233"/>
      <c r="AF29" s="233"/>
      <c r="AG29" s="233"/>
      <c r="AH29" s="111"/>
      <c r="AI29" s="111"/>
      <c r="AJ29" s="111"/>
      <c r="AK29" s="111"/>
      <c r="AL29" s="111"/>
      <c r="AM29" s="111"/>
      <c r="AN29" s="111"/>
    </row>
    <row r="30" spans="2:40">
      <c r="Y30" s="233"/>
      <c r="Z30" s="233"/>
      <c r="AA30" s="233"/>
      <c r="AB30" s="233"/>
      <c r="AC30" s="233"/>
      <c r="AD30" s="233"/>
      <c r="AE30" s="233"/>
      <c r="AF30" s="233"/>
      <c r="AG30" s="233"/>
      <c r="AH30" s="111"/>
      <c r="AI30" s="111"/>
      <c r="AJ30" s="111"/>
      <c r="AK30" s="111"/>
      <c r="AL30" s="111"/>
      <c r="AM30" s="111"/>
      <c r="AN30" s="111"/>
    </row>
    <row r="31" spans="2:40">
      <c r="Y31" s="233"/>
      <c r="Z31" s="233"/>
      <c r="AA31" s="233"/>
      <c r="AB31" s="233"/>
      <c r="AC31" s="233"/>
      <c r="AD31" s="233"/>
      <c r="AE31" s="233"/>
      <c r="AF31" s="233"/>
      <c r="AG31" s="233"/>
      <c r="AH31" s="111"/>
      <c r="AI31" s="111"/>
      <c r="AJ31" s="111"/>
      <c r="AK31" s="111"/>
      <c r="AL31" s="111"/>
      <c r="AM31" s="111"/>
      <c r="AN31" s="111"/>
    </row>
    <row r="33" spans="2:2">
      <c r="B33" s="835"/>
    </row>
  </sheetData>
  <hyperlinks>
    <hyperlink ref="B29" location="Содержание!B4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39"/>
  <sheetViews>
    <sheetView workbookViewId="0">
      <selection activeCell="B37" sqref="B37"/>
    </sheetView>
  </sheetViews>
  <sheetFormatPr defaultRowHeight="12.75"/>
  <cols>
    <col min="1" max="1" width="8.85546875" style="235" bestFit="1" customWidth="1"/>
    <col min="2" max="2" width="29.28515625" style="235" customWidth="1"/>
    <col min="3" max="39" width="8.85546875" style="235" bestFit="1" customWidth="1"/>
    <col min="40" max="40" width="10.42578125" style="235" bestFit="1" customWidth="1"/>
    <col min="41" max="41" width="11" style="235" customWidth="1"/>
    <col min="42" max="42" width="10.42578125" style="235" bestFit="1" customWidth="1"/>
    <col min="43" max="47" width="8.85546875" style="235" bestFit="1" customWidth="1"/>
    <col min="48" max="48" width="11.28515625" style="235" customWidth="1"/>
    <col min="49" max="256" width="9.140625" style="83"/>
    <col min="257" max="257" width="8.85546875" style="83" bestFit="1" customWidth="1"/>
    <col min="258" max="258" width="29.28515625" style="83" customWidth="1"/>
    <col min="259" max="295" width="8.85546875" style="83" bestFit="1" customWidth="1"/>
    <col min="296" max="296" width="10.42578125" style="83" bestFit="1" customWidth="1"/>
    <col min="297" max="297" width="11" style="83" customWidth="1"/>
    <col min="298" max="298" width="10.42578125" style="83" bestFit="1" customWidth="1"/>
    <col min="299" max="303" width="8.85546875" style="83" bestFit="1" customWidth="1"/>
    <col min="304" max="304" width="11.28515625" style="83" customWidth="1"/>
    <col min="305" max="512" width="9.140625" style="83"/>
    <col min="513" max="513" width="8.85546875" style="83" bestFit="1" customWidth="1"/>
    <col min="514" max="514" width="29.28515625" style="83" customWidth="1"/>
    <col min="515" max="551" width="8.85546875" style="83" bestFit="1" customWidth="1"/>
    <col min="552" max="552" width="10.42578125" style="83" bestFit="1" customWidth="1"/>
    <col min="553" max="553" width="11" style="83" customWidth="1"/>
    <col min="554" max="554" width="10.42578125" style="83" bestFit="1" customWidth="1"/>
    <col min="555" max="559" width="8.85546875" style="83" bestFit="1" customWidth="1"/>
    <col min="560" max="560" width="11.28515625" style="83" customWidth="1"/>
    <col min="561" max="768" width="9.140625" style="83"/>
    <col min="769" max="769" width="8.85546875" style="83" bestFit="1" customWidth="1"/>
    <col min="770" max="770" width="29.28515625" style="83" customWidth="1"/>
    <col min="771" max="807" width="8.85546875" style="83" bestFit="1" customWidth="1"/>
    <col min="808" max="808" width="10.42578125" style="83" bestFit="1" customWidth="1"/>
    <col min="809" max="809" width="11" style="83" customWidth="1"/>
    <col min="810" max="810" width="10.42578125" style="83" bestFit="1" customWidth="1"/>
    <col min="811" max="815" width="8.85546875" style="83" bestFit="1" customWidth="1"/>
    <col min="816" max="816" width="11.28515625" style="83" customWidth="1"/>
    <col min="817" max="1024" width="9.140625" style="83"/>
    <col min="1025" max="1025" width="8.85546875" style="83" bestFit="1" customWidth="1"/>
    <col min="1026" max="1026" width="29.28515625" style="83" customWidth="1"/>
    <col min="1027" max="1063" width="8.85546875" style="83" bestFit="1" customWidth="1"/>
    <col min="1064" max="1064" width="10.42578125" style="83" bestFit="1" customWidth="1"/>
    <col min="1065" max="1065" width="11" style="83" customWidth="1"/>
    <col min="1066" max="1066" width="10.42578125" style="83" bestFit="1" customWidth="1"/>
    <col min="1067" max="1071" width="8.85546875" style="83" bestFit="1" customWidth="1"/>
    <col min="1072" max="1072" width="11.28515625" style="83" customWidth="1"/>
    <col min="1073" max="1280" width="9.140625" style="83"/>
    <col min="1281" max="1281" width="8.85546875" style="83" bestFit="1" customWidth="1"/>
    <col min="1282" max="1282" width="29.28515625" style="83" customWidth="1"/>
    <col min="1283" max="1319" width="8.85546875" style="83" bestFit="1" customWidth="1"/>
    <col min="1320" max="1320" width="10.42578125" style="83" bestFit="1" customWidth="1"/>
    <col min="1321" max="1321" width="11" style="83" customWidth="1"/>
    <col min="1322" max="1322" width="10.42578125" style="83" bestFit="1" customWidth="1"/>
    <col min="1323" max="1327" width="8.85546875" style="83" bestFit="1" customWidth="1"/>
    <col min="1328" max="1328" width="11.28515625" style="83" customWidth="1"/>
    <col min="1329" max="1536" width="9.140625" style="83"/>
    <col min="1537" max="1537" width="8.85546875" style="83" bestFit="1" customWidth="1"/>
    <col min="1538" max="1538" width="29.28515625" style="83" customWidth="1"/>
    <col min="1539" max="1575" width="8.85546875" style="83" bestFit="1" customWidth="1"/>
    <col min="1576" max="1576" width="10.42578125" style="83" bestFit="1" customWidth="1"/>
    <col min="1577" max="1577" width="11" style="83" customWidth="1"/>
    <col min="1578" max="1578" width="10.42578125" style="83" bestFit="1" customWidth="1"/>
    <col min="1579" max="1583" width="8.85546875" style="83" bestFit="1" customWidth="1"/>
    <col min="1584" max="1584" width="11.28515625" style="83" customWidth="1"/>
    <col min="1585" max="1792" width="9.140625" style="83"/>
    <col min="1793" max="1793" width="8.85546875" style="83" bestFit="1" customWidth="1"/>
    <col min="1794" max="1794" width="29.28515625" style="83" customWidth="1"/>
    <col min="1795" max="1831" width="8.85546875" style="83" bestFit="1" customWidth="1"/>
    <col min="1832" max="1832" width="10.42578125" style="83" bestFit="1" customWidth="1"/>
    <col min="1833" max="1833" width="11" style="83" customWidth="1"/>
    <col min="1834" max="1834" width="10.42578125" style="83" bestFit="1" customWidth="1"/>
    <col min="1835" max="1839" width="8.85546875" style="83" bestFit="1" customWidth="1"/>
    <col min="1840" max="1840" width="11.28515625" style="83" customWidth="1"/>
    <col min="1841" max="2048" width="9.140625" style="83"/>
    <col min="2049" max="2049" width="8.85546875" style="83" bestFit="1" customWidth="1"/>
    <col min="2050" max="2050" width="29.28515625" style="83" customWidth="1"/>
    <col min="2051" max="2087" width="8.85546875" style="83" bestFit="1" customWidth="1"/>
    <col min="2088" max="2088" width="10.42578125" style="83" bestFit="1" customWidth="1"/>
    <col min="2089" max="2089" width="11" style="83" customWidth="1"/>
    <col min="2090" max="2090" width="10.42578125" style="83" bestFit="1" customWidth="1"/>
    <col min="2091" max="2095" width="8.85546875" style="83" bestFit="1" customWidth="1"/>
    <col min="2096" max="2096" width="11.28515625" style="83" customWidth="1"/>
    <col min="2097" max="2304" width="9.140625" style="83"/>
    <col min="2305" max="2305" width="8.85546875" style="83" bestFit="1" customWidth="1"/>
    <col min="2306" max="2306" width="29.28515625" style="83" customWidth="1"/>
    <col min="2307" max="2343" width="8.85546875" style="83" bestFit="1" customWidth="1"/>
    <col min="2344" max="2344" width="10.42578125" style="83" bestFit="1" customWidth="1"/>
    <col min="2345" max="2345" width="11" style="83" customWidth="1"/>
    <col min="2346" max="2346" width="10.42578125" style="83" bestFit="1" customWidth="1"/>
    <col min="2347" max="2351" width="8.85546875" style="83" bestFit="1" customWidth="1"/>
    <col min="2352" max="2352" width="11.28515625" style="83" customWidth="1"/>
    <col min="2353" max="2560" width="9.140625" style="83"/>
    <col min="2561" max="2561" width="8.85546875" style="83" bestFit="1" customWidth="1"/>
    <col min="2562" max="2562" width="29.28515625" style="83" customWidth="1"/>
    <col min="2563" max="2599" width="8.85546875" style="83" bestFit="1" customWidth="1"/>
    <col min="2600" max="2600" width="10.42578125" style="83" bestFit="1" customWidth="1"/>
    <col min="2601" max="2601" width="11" style="83" customWidth="1"/>
    <col min="2602" max="2602" width="10.42578125" style="83" bestFit="1" customWidth="1"/>
    <col min="2603" max="2607" width="8.85546875" style="83" bestFit="1" customWidth="1"/>
    <col min="2608" max="2608" width="11.28515625" style="83" customWidth="1"/>
    <col min="2609" max="2816" width="9.140625" style="83"/>
    <col min="2817" max="2817" width="8.85546875" style="83" bestFit="1" customWidth="1"/>
    <col min="2818" max="2818" width="29.28515625" style="83" customWidth="1"/>
    <col min="2819" max="2855" width="8.85546875" style="83" bestFit="1" customWidth="1"/>
    <col min="2856" max="2856" width="10.42578125" style="83" bestFit="1" customWidth="1"/>
    <col min="2857" max="2857" width="11" style="83" customWidth="1"/>
    <col min="2858" max="2858" width="10.42578125" style="83" bestFit="1" customWidth="1"/>
    <col min="2859" max="2863" width="8.85546875" style="83" bestFit="1" customWidth="1"/>
    <col min="2864" max="2864" width="11.28515625" style="83" customWidth="1"/>
    <col min="2865" max="3072" width="9.140625" style="83"/>
    <col min="3073" max="3073" width="8.85546875" style="83" bestFit="1" customWidth="1"/>
    <col min="3074" max="3074" width="29.28515625" style="83" customWidth="1"/>
    <col min="3075" max="3111" width="8.85546875" style="83" bestFit="1" customWidth="1"/>
    <col min="3112" max="3112" width="10.42578125" style="83" bestFit="1" customWidth="1"/>
    <col min="3113" max="3113" width="11" style="83" customWidth="1"/>
    <col min="3114" max="3114" width="10.42578125" style="83" bestFit="1" customWidth="1"/>
    <col min="3115" max="3119" width="8.85546875" style="83" bestFit="1" customWidth="1"/>
    <col min="3120" max="3120" width="11.28515625" style="83" customWidth="1"/>
    <col min="3121" max="3328" width="9.140625" style="83"/>
    <col min="3329" max="3329" width="8.85546875" style="83" bestFit="1" customWidth="1"/>
    <col min="3330" max="3330" width="29.28515625" style="83" customWidth="1"/>
    <col min="3331" max="3367" width="8.85546875" style="83" bestFit="1" customWidth="1"/>
    <col min="3368" max="3368" width="10.42578125" style="83" bestFit="1" customWidth="1"/>
    <col min="3369" max="3369" width="11" style="83" customWidth="1"/>
    <col min="3370" max="3370" width="10.42578125" style="83" bestFit="1" customWidth="1"/>
    <col min="3371" max="3375" width="8.85546875" style="83" bestFit="1" customWidth="1"/>
    <col min="3376" max="3376" width="11.28515625" style="83" customWidth="1"/>
    <col min="3377" max="3584" width="9.140625" style="83"/>
    <col min="3585" max="3585" width="8.85546875" style="83" bestFit="1" customWidth="1"/>
    <col min="3586" max="3586" width="29.28515625" style="83" customWidth="1"/>
    <col min="3587" max="3623" width="8.85546875" style="83" bestFit="1" customWidth="1"/>
    <col min="3624" max="3624" width="10.42578125" style="83" bestFit="1" customWidth="1"/>
    <col min="3625" max="3625" width="11" style="83" customWidth="1"/>
    <col min="3626" max="3626" width="10.42578125" style="83" bestFit="1" customWidth="1"/>
    <col min="3627" max="3631" width="8.85546875" style="83" bestFit="1" customWidth="1"/>
    <col min="3632" max="3632" width="11.28515625" style="83" customWidth="1"/>
    <col min="3633" max="3840" width="9.140625" style="83"/>
    <col min="3841" max="3841" width="8.85546875" style="83" bestFit="1" customWidth="1"/>
    <col min="3842" max="3842" width="29.28515625" style="83" customWidth="1"/>
    <col min="3843" max="3879" width="8.85546875" style="83" bestFit="1" customWidth="1"/>
    <col min="3880" max="3880" width="10.42578125" style="83" bestFit="1" customWidth="1"/>
    <col min="3881" max="3881" width="11" style="83" customWidth="1"/>
    <col min="3882" max="3882" width="10.42578125" style="83" bestFit="1" customWidth="1"/>
    <col min="3883" max="3887" width="8.85546875" style="83" bestFit="1" customWidth="1"/>
    <col min="3888" max="3888" width="11.28515625" style="83" customWidth="1"/>
    <col min="3889" max="4096" width="9.140625" style="83"/>
    <col min="4097" max="4097" width="8.85546875" style="83" bestFit="1" customWidth="1"/>
    <col min="4098" max="4098" width="29.28515625" style="83" customWidth="1"/>
    <col min="4099" max="4135" width="8.85546875" style="83" bestFit="1" customWidth="1"/>
    <col min="4136" max="4136" width="10.42578125" style="83" bestFit="1" customWidth="1"/>
    <col min="4137" max="4137" width="11" style="83" customWidth="1"/>
    <col min="4138" max="4138" width="10.42578125" style="83" bestFit="1" customWidth="1"/>
    <col min="4139" max="4143" width="8.85546875" style="83" bestFit="1" customWidth="1"/>
    <col min="4144" max="4144" width="11.28515625" style="83" customWidth="1"/>
    <col min="4145" max="4352" width="9.140625" style="83"/>
    <col min="4353" max="4353" width="8.85546875" style="83" bestFit="1" customWidth="1"/>
    <col min="4354" max="4354" width="29.28515625" style="83" customWidth="1"/>
    <col min="4355" max="4391" width="8.85546875" style="83" bestFit="1" customWidth="1"/>
    <col min="4392" max="4392" width="10.42578125" style="83" bestFit="1" customWidth="1"/>
    <col min="4393" max="4393" width="11" style="83" customWidth="1"/>
    <col min="4394" max="4394" width="10.42578125" style="83" bestFit="1" customWidth="1"/>
    <col min="4395" max="4399" width="8.85546875" style="83" bestFit="1" customWidth="1"/>
    <col min="4400" max="4400" width="11.28515625" style="83" customWidth="1"/>
    <col min="4401" max="4608" width="9.140625" style="83"/>
    <col min="4609" max="4609" width="8.85546875" style="83" bestFit="1" customWidth="1"/>
    <col min="4610" max="4610" width="29.28515625" style="83" customWidth="1"/>
    <col min="4611" max="4647" width="8.85546875" style="83" bestFit="1" customWidth="1"/>
    <col min="4648" max="4648" width="10.42578125" style="83" bestFit="1" customWidth="1"/>
    <col min="4649" max="4649" width="11" style="83" customWidth="1"/>
    <col min="4650" max="4650" width="10.42578125" style="83" bestFit="1" customWidth="1"/>
    <col min="4651" max="4655" width="8.85546875" style="83" bestFit="1" customWidth="1"/>
    <col min="4656" max="4656" width="11.28515625" style="83" customWidth="1"/>
    <col min="4657" max="4864" width="9.140625" style="83"/>
    <col min="4865" max="4865" width="8.85546875" style="83" bestFit="1" customWidth="1"/>
    <col min="4866" max="4866" width="29.28515625" style="83" customWidth="1"/>
    <col min="4867" max="4903" width="8.85546875" style="83" bestFit="1" customWidth="1"/>
    <col min="4904" max="4904" width="10.42578125" style="83" bestFit="1" customWidth="1"/>
    <col min="4905" max="4905" width="11" style="83" customWidth="1"/>
    <col min="4906" max="4906" width="10.42578125" style="83" bestFit="1" customWidth="1"/>
    <col min="4907" max="4911" width="8.85546875" style="83" bestFit="1" customWidth="1"/>
    <col min="4912" max="4912" width="11.28515625" style="83" customWidth="1"/>
    <col min="4913" max="5120" width="9.140625" style="83"/>
    <col min="5121" max="5121" width="8.85546875" style="83" bestFit="1" customWidth="1"/>
    <col min="5122" max="5122" width="29.28515625" style="83" customWidth="1"/>
    <col min="5123" max="5159" width="8.85546875" style="83" bestFit="1" customWidth="1"/>
    <col min="5160" max="5160" width="10.42578125" style="83" bestFit="1" customWidth="1"/>
    <col min="5161" max="5161" width="11" style="83" customWidth="1"/>
    <col min="5162" max="5162" width="10.42578125" style="83" bestFit="1" customWidth="1"/>
    <col min="5163" max="5167" width="8.85546875" style="83" bestFit="1" customWidth="1"/>
    <col min="5168" max="5168" width="11.28515625" style="83" customWidth="1"/>
    <col min="5169" max="5376" width="9.140625" style="83"/>
    <col min="5377" max="5377" width="8.85546875" style="83" bestFit="1" customWidth="1"/>
    <col min="5378" max="5378" width="29.28515625" style="83" customWidth="1"/>
    <col min="5379" max="5415" width="8.85546875" style="83" bestFit="1" customWidth="1"/>
    <col min="5416" max="5416" width="10.42578125" style="83" bestFit="1" customWidth="1"/>
    <col min="5417" max="5417" width="11" style="83" customWidth="1"/>
    <col min="5418" max="5418" width="10.42578125" style="83" bestFit="1" customWidth="1"/>
    <col min="5419" max="5423" width="8.85546875" style="83" bestFit="1" customWidth="1"/>
    <col min="5424" max="5424" width="11.28515625" style="83" customWidth="1"/>
    <col min="5425" max="5632" width="9.140625" style="83"/>
    <col min="5633" max="5633" width="8.85546875" style="83" bestFit="1" customWidth="1"/>
    <col min="5634" max="5634" width="29.28515625" style="83" customWidth="1"/>
    <col min="5635" max="5671" width="8.85546875" style="83" bestFit="1" customWidth="1"/>
    <col min="5672" max="5672" width="10.42578125" style="83" bestFit="1" customWidth="1"/>
    <col min="5673" max="5673" width="11" style="83" customWidth="1"/>
    <col min="5674" max="5674" width="10.42578125" style="83" bestFit="1" customWidth="1"/>
    <col min="5675" max="5679" width="8.85546875" style="83" bestFit="1" customWidth="1"/>
    <col min="5680" max="5680" width="11.28515625" style="83" customWidth="1"/>
    <col min="5681" max="5888" width="9.140625" style="83"/>
    <col min="5889" max="5889" width="8.85546875" style="83" bestFit="1" customWidth="1"/>
    <col min="5890" max="5890" width="29.28515625" style="83" customWidth="1"/>
    <col min="5891" max="5927" width="8.85546875" style="83" bestFit="1" customWidth="1"/>
    <col min="5928" max="5928" width="10.42578125" style="83" bestFit="1" customWidth="1"/>
    <col min="5929" max="5929" width="11" style="83" customWidth="1"/>
    <col min="5930" max="5930" width="10.42578125" style="83" bestFit="1" customWidth="1"/>
    <col min="5931" max="5935" width="8.85546875" style="83" bestFit="1" customWidth="1"/>
    <col min="5936" max="5936" width="11.28515625" style="83" customWidth="1"/>
    <col min="5937" max="6144" width="9.140625" style="83"/>
    <col min="6145" max="6145" width="8.85546875" style="83" bestFit="1" customWidth="1"/>
    <col min="6146" max="6146" width="29.28515625" style="83" customWidth="1"/>
    <col min="6147" max="6183" width="8.85546875" style="83" bestFit="1" customWidth="1"/>
    <col min="6184" max="6184" width="10.42578125" style="83" bestFit="1" customWidth="1"/>
    <col min="6185" max="6185" width="11" style="83" customWidth="1"/>
    <col min="6186" max="6186" width="10.42578125" style="83" bestFit="1" customWidth="1"/>
    <col min="6187" max="6191" width="8.85546875" style="83" bestFit="1" customWidth="1"/>
    <col min="6192" max="6192" width="11.28515625" style="83" customWidth="1"/>
    <col min="6193" max="6400" width="9.140625" style="83"/>
    <col min="6401" max="6401" width="8.85546875" style="83" bestFit="1" customWidth="1"/>
    <col min="6402" max="6402" width="29.28515625" style="83" customWidth="1"/>
    <col min="6403" max="6439" width="8.85546875" style="83" bestFit="1" customWidth="1"/>
    <col min="6440" max="6440" width="10.42578125" style="83" bestFit="1" customWidth="1"/>
    <col min="6441" max="6441" width="11" style="83" customWidth="1"/>
    <col min="6442" max="6442" width="10.42578125" style="83" bestFit="1" customWidth="1"/>
    <col min="6443" max="6447" width="8.85546875" style="83" bestFit="1" customWidth="1"/>
    <col min="6448" max="6448" width="11.28515625" style="83" customWidth="1"/>
    <col min="6449" max="6656" width="9.140625" style="83"/>
    <col min="6657" max="6657" width="8.85546875" style="83" bestFit="1" customWidth="1"/>
    <col min="6658" max="6658" width="29.28515625" style="83" customWidth="1"/>
    <col min="6659" max="6695" width="8.85546875" style="83" bestFit="1" customWidth="1"/>
    <col min="6696" max="6696" width="10.42578125" style="83" bestFit="1" customWidth="1"/>
    <col min="6697" max="6697" width="11" style="83" customWidth="1"/>
    <col min="6698" max="6698" width="10.42578125" style="83" bestFit="1" customWidth="1"/>
    <col min="6699" max="6703" width="8.85546875" style="83" bestFit="1" customWidth="1"/>
    <col min="6704" max="6704" width="11.28515625" style="83" customWidth="1"/>
    <col min="6705" max="6912" width="9.140625" style="83"/>
    <col min="6913" max="6913" width="8.85546875" style="83" bestFit="1" customWidth="1"/>
    <col min="6914" max="6914" width="29.28515625" style="83" customWidth="1"/>
    <col min="6915" max="6951" width="8.85546875" style="83" bestFit="1" customWidth="1"/>
    <col min="6952" max="6952" width="10.42578125" style="83" bestFit="1" customWidth="1"/>
    <col min="6953" max="6953" width="11" style="83" customWidth="1"/>
    <col min="6954" max="6954" width="10.42578125" style="83" bestFit="1" customWidth="1"/>
    <col min="6955" max="6959" width="8.85546875" style="83" bestFit="1" customWidth="1"/>
    <col min="6960" max="6960" width="11.28515625" style="83" customWidth="1"/>
    <col min="6961" max="7168" width="9.140625" style="83"/>
    <col min="7169" max="7169" width="8.85546875" style="83" bestFit="1" customWidth="1"/>
    <col min="7170" max="7170" width="29.28515625" style="83" customWidth="1"/>
    <col min="7171" max="7207" width="8.85546875" style="83" bestFit="1" customWidth="1"/>
    <col min="7208" max="7208" width="10.42578125" style="83" bestFit="1" customWidth="1"/>
    <col min="7209" max="7209" width="11" style="83" customWidth="1"/>
    <col min="7210" max="7210" width="10.42578125" style="83" bestFit="1" customWidth="1"/>
    <col min="7211" max="7215" width="8.85546875" style="83" bestFit="1" customWidth="1"/>
    <col min="7216" max="7216" width="11.28515625" style="83" customWidth="1"/>
    <col min="7217" max="7424" width="9.140625" style="83"/>
    <col min="7425" max="7425" width="8.85546875" style="83" bestFit="1" customWidth="1"/>
    <col min="7426" max="7426" width="29.28515625" style="83" customWidth="1"/>
    <col min="7427" max="7463" width="8.85546875" style="83" bestFit="1" customWidth="1"/>
    <col min="7464" max="7464" width="10.42578125" style="83" bestFit="1" customWidth="1"/>
    <col min="7465" max="7465" width="11" style="83" customWidth="1"/>
    <col min="7466" max="7466" width="10.42578125" style="83" bestFit="1" customWidth="1"/>
    <col min="7467" max="7471" width="8.85546875" style="83" bestFit="1" customWidth="1"/>
    <col min="7472" max="7472" width="11.28515625" style="83" customWidth="1"/>
    <col min="7473" max="7680" width="9.140625" style="83"/>
    <col min="7681" max="7681" width="8.85546875" style="83" bestFit="1" customWidth="1"/>
    <col min="7682" max="7682" width="29.28515625" style="83" customWidth="1"/>
    <col min="7683" max="7719" width="8.85546875" style="83" bestFit="1" customWidth="1"/>
    <col min="7720" max="7720" width="10.42578125" style="83" bestFit="1" customWidth="1"/>
    <col min="7721" max="7721" width="11" style="83" customWidth="1"/>
    <col min="7722" max="7722" width="10.42578125" style="83" bestFit="1" customWidth="1"/>
    <col min="7723" max="7727" width="8.85546875" style="83" bestFit="1" customWidth="1"/>
    <col min="7728" max="7728" width="11.28515625" style="83" customWidth="1"/>
    <col min="7729" max="7936" width="9.140625" style="83"/>
    <col min="7937" max="7937" width="8.85546875" style="83" bestFit="1" customWidth="1"/>
    <col min="7938" max="7938" width="29.28515625" style="83" customWidth="1"/>
    <col min="7939" max="7975" width="8.85546875" style="83" bestFit="1" customWidth="1"/>
    <col min="7976" max="7976" width="10.42578125" style="83" bestFit="1" customWidth="1"/>
    <col min="7977" max="7977" width="11" style="83" customWidth="1"/>
    <col min="7978" max="7978" width="10.42578125" style="83" bestFit="1" customWidth="1"/>
    <col min="7979" max="7983" width="8.85546875" style="83" bestFit="1" customWidth="1"/>
    <col min="7984" max="7984" width="11.28515625" style="83" customWidth="1"/>
    <col min="7985" max="8192" width="9.140625" style="83"/>
    <col min="8193" max="8193" width="8.85546875" style="83" bestFit="1" customWidth="1"/>
    <col min="8194" max="8194" width="29.28515625" style="83" customWidth="1"/>
    <col min="8195" max="8231" width="8.85546875" style="83" bestFit="1" customWidth="1"/>
    <col min="8232" max="8232" width="10.42578125" style="83" bestFit="1" customWidth="1"/>
    <col min="8233" max="8233" width="11" style="83" customWidth="1"/>
    <col min="8234" max="8234" width="10.42578125" style="83" bestFit="1" customWidth="1"/>
    <col min="8235" max="8239" width="8.85546875" style="83" bestFit="1" customWidth="1"/>
    <col min="8240" max="8240" width="11.28515625" style="83" customWidth="1"/>
    <col min="8241" max="8448" width="9.140625" style="83"/>
    <col min="8449" max="8449" width="8.85546875" style="83" bestFit="1" customWidth="1"/>
    <col min="8450" max="8450" width="29.28515625" style="83" customWidth="1"/>
    <col min="8451" max="8487" width="8.85546875" style="83" bestFit="1" customWidth="1"/>
    <col min="8488" max="8488" width="10.42578125" style="83" bestFit="1" customWidth="1"/>
    <col min="8489" max="8489" width="11" style="83" customWidth="1"/>
    <col min="8490" max="8490" width="10.42578125" style="83" bestFit="1" customWidth="1"/>
    <col min="8491" max="8495" width="8.85546875" style="83" bestFit="1" customWidth="1"/>
    <col min="8496" max="8496" width="11.28515625" style="83" customWidth="1"/>
    <col min="8497" max="8704" width="9.140625" style="83"/>
    <col min="8705" max="8705" width="8.85546875" style="83" bestFit="1" customWidth="1"/>
    <col min="8706" max="8706" width="29.28515625" style="83" customWidth="1"/>
    <col min="8707" max="8743" width="8.85546875" style="83" bestFit="1" customWidth="1"/>
    <col min="8744" max="8744" width="10.42578125" style="83" bestFit="1" customWidth="1"/>
    <col min="8745" max="8745" width="11" style="83" customWidth="1"/>
    <col min="8746" max="8746" width="10.42578125" style="83" bestFit="1" customWidth="1"/>
    <col min="8747" max="8751" width="8.85546875" style="83" bestFit="1" customWidth="1"/>
    <col min="8752" max="8752" width="11.28515625" style="83" customWidth="1"/>
    <col min="8753" max="8960" width="9.140625" style="83"/>
    <col min="8961" max="8961" width="8.85546875" style="83" bestFit="1" customWidth="1"/>
    <col min="8962" max="8962" width="29.28515625" style="83" customWidth="1"/>
    <col min="8963" max="8999" width="8.85546875" style="83" bestFit="1" customWidth="1"/>
    <col min="9000" max="9000" width="10.42578125" style="83" bestFit="1" customWidth="1"/>
    <col min="9001" max="9001" width="11" style="83" customWidth="1"/>
    <col min="9002" max="9002" width="10.42578125" style="83" bestFit="1" customWidth="1"/>
    <col min="9003" max="9007" width="8.85546875" style="83" bestFit="1" customWidth="1"/>
    <col min="9008" max="9008" width="11.28515625" style="83" customWidth="1"/>
    <col min="9009" max="9216" width="9.140625" style="83"/>
    <col min="9217" max="9217" width="8.85546875" style="83" bestFit="1" customWidth="1"/>
    <col min="9218" max="9218" width="29.28515625" style="83" customWidth="1"/>
    <col min="9219" max="9255" width="8.85546875" style="83" bestFit="1" customWidth="1"/>
    <col min="9256" max="9256" width="10.42578125" style="83" bestFit="1" customWidth="1"/>
    <col min="9257" max="9257" width="11" style="83" customWidth="1"/>
    <col min="9258" max="9258" width="10.42578125" style="83" bestFit="1" customWidth="1"/>
    <col min="9259" max="9263" width="8.85546875" style="83" bestFit="1" customWidth="1"/>
    <col min="9264" max="9264" width="11.28515625" style="83" customWidth="1"/>
    <col min="9265" max="9472" width="9.140625" style="83"/>
    <col min="9473" max="9473" width="8.85546875" style="83" bestFit="1" customWidth="1"/>
    <col min="9474" max="9474" width="29.28515625" style="83" customWidth="1"/>
    <col min="9475" max="9511" width="8.85546875" style="83" bestFit="1" customWidth="1"/>
    <col min="9512" max="9512" width="10.42578125" style="83" bestFit="1" customWidth="1"/>
    <col min="9513" max="9513" width="11" style="83" customWidth="1"/>
    <col min="9514" max="9514" width="10.42578125" style="83" bestFit="1" customWidth="1"/>
    <col min="9515" max="9519" width="8.85546875" style="83" bestFit="1" customWidth="1"/>
    <col min="9520" max="9520" width="11.28515625" style="83" customWidth="1"/>
    <col min="9521" max="9728" width="9.140625" style="83"/>
    <col min="9729" max="9729" width="8.85546875" style="83" bestFit="1" customWidth="1"/>
    <col min="9730" max="9730" width="29.28515625" style="83" customWidth="1"/>
    <col min="9731" max="9767" width="8.85546875" style="83" bestFit="1" customWidth="1"/>
    <col min="9768" max="9768" width="10.42578125" style="83" bestFit="1" customWidth="1"/>
    <col min="9769" max="9769" width="11" style="83" customWidth="1"/>
    <col min="9770" max="9770" width="10.42578125" style="83" bestFit="1" customWidth="1"/>
    <col min="9771" max="9775" width="8.85546875" style="83" bestFit="1" customWidth="1"/>
    <col min="9776" max="9776" width="11.28515625" style="83" customWidth="1"/>
    <col min="9777" max="9984" width="9.140625" style="83"/>
    <col min="9985" max="9985" width="8.85546875" style="83" bestFit="1" customWidth="1"/>
    <col min="9986" max="9986" width="29.28515625" style="83" customWidth="1"/>
    <col min="9987" max="10023" width="8.85546875" style="83" bestFit="1" customWidth="1"/>
    <col min="10024" max="10024" width="10.42578125" style="83" bestFit="1" customWidth="1"/>
    <col min="10025" max="10025" width="11" style="83" customWidth="1"/>
    <col min="10026" max="10026" width="10.42578125" style="83" bestFit="1" customWidth="1"/>
    <col min="10027" max="10031" width="8.85546875" style="83" bestFit="1" customWidth="1"/>
    <col min="10032" max="10032" width="11.28515625" style="83" customWidth="1"/>
    <col min="10033" max="10240" width="9.140625" style="83"/>
    <col min="10241" max="10241" width="8.85546875" style="83" bestFit="1" customWidth="1"/>
    <col min="10242" max="10242" width="29.28515625" style="83" customWidth="1"/>
    <col min="10243" max="10279" width="8.85546875" style="83" bestFit="1" customWidth="1"/>
    <col min="10280" max="10280" width="10.42578125" style="83" bestFit="1" customWidth="1"/>
    <col min="10281" max="10281" width="11" style="83" customWidth="1"/>
    <col min="10282" max="10282" width="10.42578125" style="83" bestFit="1" customWidth="1"/>
    <col min="10283" max="10287" width="8.85546875" style="83" bestFit="1" customWidth="1"/>
    <col min="10288" max="10288" width="11.28515625" style="83" customWidth="1"/>
    <col min="10289" max="10496" width="9.140625" style="83"/>
    <col min="10497" max="10497" width="8.85546875" style="83" bestFit="1" customWidth="1"/>
    <col min="10498" max="10498" width="29.28515625" style="83" customWidth="1"/>
    <col min="10499" max="10535" width="8.85546875" style="83" bestFit="1" customWidth="1"/>
    <col min="10536" max="10536" width="10.42578125" style="83" bestFit="1" customWidth="1"/>
    <col min="10537" max="10537" width="11" style="83" customWidth="1"/>
    <col min="10538" max="10538" width="10.42578125" style="83" bestFit="1" customWidth="1"/>
    <col min="10539" max="10543" width="8.85546875" style="83" bestFit="1" customWidth="1"/>
    <col min="10544" max="10544" width="11.28515625" style="83" customWidth="1"/>
    <col min="10545" max="10752" width="9.140625" style="83"/>
    <col min="10753" max="10753" width="8.85546875" style="83" bestFit="1" customWidth="1"/>
    <col min="10754" max="10754" width="29.28515625" style="83" customWidth="1"/>
    <col min="10755" max="10791" width="8.85546875" style="83" bestFit="1" customWidth="1"/>
    <col min="10792" max="10792" width="10.42578125" style="83" bestFit="1" customWidth="1"/>
    <col min="10793" max="10793" width="11" style="83" customWidth="1"/>
    <col min="10794" max="10794" width="10.42578125" style="83" bestFit="1" customWidth="1"/>
    <col min="10795" max="10799" width="8.85546875" style="83" bestFit="1" customWidth="1"/>
    <col min="10800" max="10800" width="11.28515625" style="83" customWidth="1"/>
    <col min="10801" max="11008" width="9.140625" style="83"/>
    <col min="11009" max="11009" width="8.85546875" style="83" bestFit="1" customWidth="1"/>
    <col min="11010" max="11010" width="29.28515625" style="83" customWidth="1"/>
    <col min="11011" max="11047" width="8.85546875" style="83" bestFit="1" customWidth="1"/>
    <col min="11048" max="11048" width="10.42578125" style="83" bestFit="1" customWidth="1"/>
    <col min="11049" max="11049" width="11" style="83" customWidth="1"/>
    <col min="11050" max="11050" width="10.42578125" style="83" bestFit="1" customWidth="1"/>
    <col min="11051" max="11055" width="8.85546875" style="83" bestFit="1" customWidth="1"/>
    <col min="11056" max="11056" width="11.28515625" style="83" customWidth="1"/>
    <col min="11057" max="11264" width="9.140625" style="83"/>
    <col min="11265" max="11265" width="8.85546875" style="83" bestFit="1" customWidth="1"/>
    <col min="11266" max="11266" width="29.28515625" style="83" customWidth="1"/>
    <col min="11267" max="11303" width="8.85546875" style="83" bestFit="1" customWidth="1"/>
    <col min="11304" max="11304" width="10.42578125" style="83" bestFit="1" customWidth="1"/>
    <col min="11305" max="11305" width="11" style="83" customWidth="1"/>
    <col min="11306" max="11306" width="10.42578125" style="83" bestFit="1" customWidth="1"/>
    <col min="11307" max="11311" width="8.85546875" style="83" bestFit="1" customWidth="1"/>
    <col min="11312" max="11312" width="11.28515625" style="83" customWidth="1"/>
    <col min="11313" max="11520" width="9.140625" style="83"/>
    <col min="11521" max="11521" width="8.85546875" style="83" bestFit="1" customWidth="1"/>
    <col min="11522" max="11522" width="29.28515625" style="83" customWidth="1"/>
    <col min="11523" max="11559" width="8.85546875" style="83" bestFit="1" customWidth="1"/>
    <col min="11560" max="11560" width="10.42578125" style="83" bestFit="1" customWidth="1"/>
    <col min="11561" max="11561" width="11" style="83" customWidth="1"/>
    <col min="11562" max="11562" width="10.42578125" style="83" bestFit="1" customWidth="1"/>
    <col min="11563" max="11567" width="8.85546875" style="83" bestFit="1" customWidth="1"/>
    <col min="11568" max="11568" width="11.28515625" style="83" customWidth="1"/>
    <col min="11569" max="11776" width="9.140625" style="83"/>
    <col min="11777" max="11777" width="8.85546875" style="83" bestFit="1" customWidth="1"/>
    <col min="11778" max="11778" width="29.28515625" style="83" customWidth="1"/>
    <col min="11779" max="11815" width="8.85546875" style="83" bestFit="1" customWidth="1"/>
    <col min="11816" max="11816" width="10.42578125" style="83" bestFit="1" customWidth="1"/>
    <col min="11817" max="11817" width="11" style="83" customWidth="1"/>
    <col min="11818" max="11818" width="10.42578125" style="83" bestFit="1" customWidth="1"/>
    <col min="11819" max="11823" width="8.85546875" style="83" bestFit="1" customWidth="1"/>
    <col min="11824" max="11824" width="11.28515625" style="83" customWidth="1"/>
    <col min="11825" max="12032" width="9.140625" style="83"/>
    <col min="12033" max="12033" width="8.85546875" style="83" bestFit="1" customWidth="1"/>
    <col min="12034" max="12034" width="29.28515625" style="83" customWidth="1"/>
    <col min="12035" max="12071" width="8.85546875" style="83" bestFit="1" customWidth="1"/>
    <col min="12072" max="12072" width="10.42578125" style="83" bestFit="1" customWidth="1"/>
    <col min="12073" max="12073" width="11" style="83" customWidth="1"/>
    <col min="12074" max="12074" width="10.42578125" style="83" bestFit="1" customWidth="1"/>
    <col min="12075" max="12079" width="8.85546875" style="83" bestFit="1" customWidth="1"/>
    <col min="12080" max="12080" width="11.28515625" style="83" customWidth="1"/>
    <col min="12081" max="12288" width="9.140625" style="83"/>
    <col min="12289" max="12289" width="8.85546875" style="83" bestFit="1" customWidth="1"/>
    <col min="12290" max="12290" width="29.28515625" style="83" customWidth="1"/>
    <col min="12291" max="12327" width="8.85546875" style="83" bestFit="1" customWidth="1"/>
    <col min="12328" max="12328" width="10.42578125" style="83" bestFit="1" customWidth="1"/>
    <col min="12329" max="12329" width="11" style="83" customWidth="1"/>
    <col min="12330" max="12330" width="10.42578125" style="83" bestFit="1" customWidth="1"/>
    <col min="12331" max="12335" width="8.85546875" style="83" bestFit="1" customWidth="1"/>
    <col min="12336" max="12336" width="11.28515625" style="83" customWidth="1"/>
    <col min="12337" max="12544" width="9.140625" style="83"/>
    <col min="12545" max="12545" width="8.85546875" style="83" bestFit="1" customWidth="1"/>
    <col min="12546" max="12546" width="29.28515625" style="83" customWidth="1"/>
    <col min="12547" max="12583" width="8.85546875" style="83" bestFit="1" customWidth="1"/>
    <col min="12584" max="12584" width="10.42578125" style="83" bestFit="1" customWidth="1"/>
    <col min="12585" max="12585" width="11" style="83" customWidth="1"/>
    <col min="12586" max="12586" width="10.42578125" style="83" bestFit="1" customWidth="1"/>
    <col min="12587" max="12591" width="8.85546875" style="83" bestFit="1" customWidth="1"/>
    <col min="12592" max="12592" width="11.28515625" style="83" customWidth="1"/>
    <col min="12593" max="12800" width="9.140625" style="83"/>
    <col min="12801" max="12801" width="8.85546875" style="83" bestFit="1" customWidth="1"/>
    <col min="12802" max="12802" width="29.28515625" style="83" customWidth="1"/>
    <col min="12803" max="12839" width="8.85546875" style="83" bestFit="1" customWidth="1"/>
    <col min="12840" max="12840" width="10.42578125" style="83" bestFit="1" customWidth="1"/>
    <col min="12841" max="12841" width="11" style="83" customWidth="1"/>
    <col min="12842" max="12842" width="10.42578125" style="83" bestFit="1" customWidth="1"/>
    <col min="12843" max="12847" width="8.85546875" style="83" bestFit="1" customWidth="1"/>
    <col min="12848" max="12848" width="11.28515625" style="83" customWidth="1"/>
    <col min="12849" max="13056" width="9.140625" style="83"/>
    <col min="13057" max="13057" width="8.85546875" style="83" bestFit="1" customWidth="1"/>
    <col min="13058" max="13058" width="29.28515625" style="83" customWidth="1"/>
    <col min="13059" max="13095" width="8.85546875" style="83" bestFit="1" customWidth="1"/>
    <col min="13096" max="13096" width="10.42578125" style="83" bestFit="1" customWidth="1"/>
    <col min="13097" max="13097" width="11" style="83" customWidth="1"/>
    <col min="13098" max="13098" width="10.42578125" style="83" bestFit="1" customWidth="1"/>
    <col min="13099" max="13103" width="8.85546875" style="83" bestFit="1" customWidth="1"/>
    <col min="13104" max="13104" width="11.28515625" style="83" customWidth="1"/>
    <col min="13105" max="13312" width="9.140625" style="83"/>
    <col min="13313" max="13313" width="8.85546875" style="83" bestFit="1" customWidth="1"/>
    <col min="13314" max="13314" width="29.28515625" style="83" customWidth="1"/>
    <col min="13315" max="13351" width="8.85546875" style="83" bestFit="1" customWidth="1"/>
    <col min="13352" max="13352" width="10.42578125" style="83" bestFit="1" customWidth="1"/>
    <col min="13353" max="13353" width="11" style="83" customWidth="1"/>
    <col min="13354" max="13354" width="10.42578125" style="83" bestFit="1" customWidth="1"/>
    <col min="13355" max="13359" width="8.85546875" style="83" bestFit="1" customWidth="1"/>
    <col min="13360" max="13360" width="11.28515625" style="83" customWidth="1"/>
    <col min="13361" max="13568" width="9.140625" style="83"/>
    <col min="13569" max="13569" width="8.85546875" style="83" bestFit="1" customWidth="1"/>
    <col min="13570" max="13570" width="29.28515625" style="83" customWidth="1"/>
    <col min="13571" max="13607" width="8.85546875" style="83" bestFit="1" customWidth="1"/>
    <col min="13608" max="13608" width="10.42578125" style="83" bestFit="1" customWidth="1"/>
    <col min="13609" max="13609" width="11" style="83" customWidth="1"/>
    <col min="13610" max="13610" width="10.42578125" style="83" bestFit="1" customWidth="1"/>
    <col min="13611" max="13615" width="8.85546875" style="83" bestFit="1" customWidth="1"/>
    <col min="13616" max="13616" width="11.28515625" style="83" customWidth="1"/>
    <col min="13617" max="13824" width="9.140625" style="83"/>
    <col min="13825" max="13825" width="8.85546875" style="83" bestFit="1" customWidth="1"/>
    <col min="13826" max="13826" width="29.28515625" style="83" customWidth="1"/>
    <col min="13827" max="13863" width="8.85546875" style="83" bestFit="1" customWidth="1"/>
    <col min="13864" max="13864" width="10.42578125" style="83" bestFit="1" customWidth="1"/>
    <col min="13865" max="13865" width="11" style="83" customWidth="1"/>
    <col min="13866" max="13866" width="10.42578125" style="83" bestFit="1" customWidth="1"/>
    <col min="13867" max="13871" width="8.85546875" style="83" bestFit="1" customWidth="1"/>
    <col min="13872" max="13872" width="11.28515625" style="83" customWidth="1"/>
    <col min="13873" max="14080" width="9.140625" style="83"/>
    <col min="14081" max="14081" width="8.85546875" style="83" bestFit="1" customWidth="1"/>
    <col min="14082" max="14082" width="29.28515625" style="83" customWidth="1"/>
    <col min="14083" max="14119" width="8.85546875" style="83" bestFit="1" customWidth="1"/>
    <col min="14120" max="14120" width="10.42578125" style="83" bestFit="1" customWidth="1"/>
    <col min="14121" max="14121" width="11" style="83" customWidth="1"/>
    <col min="14122" max="14122" width="10.42578125" style="83" bestFit="1" customWidth="1"/>
    <col min="14123" max="14127" width="8.85546875" style="83" bestFit="1" customWidth="1"/>
    <col min="14128" max="14128" width="11.28515625" style="83" customWidth="1"/>
    <col min="14129" max="14336" width="9.140625" style="83"/>
    <col min="14337" max="14337" width="8.85546875" style="83" bestFit="1" customWidth="1"/>
    <col min="14338" max="14338" width="29.28515625" style="83" customWidth="1"/>
    <col min="14339" max="14375" width="8.85546875" style="83" bestFit="1" customWidth="1"/>
    <col min="14376" max="14376" width="10.42578125" style="83" bestFit="1" customWidth="1"/>
    <col min="14377" max="14377" width="11" style="83" customWidth="1"/>
    <col min="14378" max="14378" width="10.42578125" style="83" bestFit="1" customWidth="1"/>
    <col min="14379" max="14383" width="8.85546875" style="83" bestFit="1" customWidth="1"/>
    <col min="14384" max="14384" width="11.28515625" style="83" customWidth="1"/>
    <col min="14385" max="14592" width="9.140625" style="83"/>
    <col min="14593" max="14593" width="8.85546875" style="83" bestFit="1" customWidth="1"/>
    <col min="14594" max="14594" width="29.28515625" style="83" customWidth="1"/>
    <col min="14595" max="14631" width="8.85546875" style="83" bestFit="1" customWidth="1"/>
    <col min="14632" max="14632" width="10.42578125" style="83" bestFit="1" customWidth="1"/>
    <col min="14633" max="14633" width="11" style="83" customWidth="1"/>
    <col min="14634" max="14634" width="10.42578125" style="83" bestFit="1" customWidth="1"/>
    <col min="14635" max="14639" width="8.85546875" style="83" bestFit="1" customWidth="1"/>
    <col min="14640" max="14640" width="11.28515625" style="83" customWidth="1"/>
    <col min="14641" max="14848" width="9.140625" style="83"/>
    <col min="14849" max="14849" width="8.85546875" style="83" bestFit="1" customWidth="1"/>
    <col min="14850" max="14850" width="29.28515625" style="83" customWidth="1"/>
    <col min="14851" max="14887" width="8.85546875" style="83" bestFit="1" customWidth="1"/>
    <col min="14888" max="14888" width="10.42578125" style="83" bestFit="1" customWidth="1"/>
    <col min="14889" max="14889" width="11" style="83" customWidth="1"/>
    <col min="14890" max="14890" width="10.42578125" style="83" bestFit="1" customWidth="1"/>
    <col min="14891" max="14895" width="8.85546875" style="83" bestFit="1" customWidth="1"/>
    <col min="14896" max="14896" width="11.28515625" style="83" customWidth="1"/>
    <col min="14897" max="15104" width="9.140625" style="83"/>
    <col min="15105" max="15105" width="8.85546875" style="83" bestFit="1" customWidth="1"/>
    <col min="15106" max="15106" width="29.28515625" style="83" customWidth="1"/>
    <col min="15107" max="15143" width="8.85546875" style="83" bestFit="1" customWidth="1"/>
    <col min="15144" max="15144" width="10.42578125" style="83" bestFit="1" customWidth="1"/>
    <col min="15145" max="15145" width="11" style="83" customWidth="1"/>
    <col min="15146" max="15146" width="10.42578125" style="83" bestFit="1" customWidth="1"/>
    <col min="15147" max="15151" width="8.85546875" style="83" bestFit="1" customWidth="1"/>
    <col min="15152" max="15152" width="11.28515625" style="83" customWidth="1"/>
    <col min="15153" max="15360" width="9.140625" style="83"/>
    <col min="15361" max="15361" width="8.85546875" style="83" bestFit="1" customWidth="1"/>
    <col min="15362" max="15362" width="29.28515625" style="83" customWidth="1"/>
    <col min="15363" max="15399" width="8.85546875" style="83" bestFit="1" customWidth="1"/>
    <col min="15400" max="15400" width="10.42578125" style="83" bestFit="1" customWidth="1"/>
    <col min="15401" max="15401" width="11" style="83" customWidth="1"/>
    <col min="15402" max="15402" width="10.42578125" style="83" bestFit="1" customWidth="1"/>
    <col min="15403" max="15407" width="8.85546875" style="83" bestFit="1" customWidth="1"/>
    <col min="15408" max="15408" width="11.28515625" style="83" customWidth="1"/>
    <col min="15409" max="15616" width="9.140625" style="83"/>
    <col min="15617" max="15617" width="8.85546875" style="83" bestFit="1" customWidth="1"/>
    <col min="15618" max="15618" width="29.28515625" style="83" customWidth="1"/>
    <col min="15619" max="15655" width="8.85546875" style="83" bestFit="1" customWidth="1"/>
    <col min="15656" max="15656" width="10.42578125" style="83" bestFit="1" customWidth="1"/>
    <col min="15657" max="15657" width="11" style="83" customWidth="1"/>
    <col min="15658" max="15658" width="10.42578125" style="83" bestFit="1" customWidth="1"/>
    <col min="15659" max="15663" width="8.85546875" style="83" bestFit="1" customWidth="1"/>
    <col min="15664" max="15664" width="11.28515625" style="83" customWidth="1"/>
    <col min="15665" max="15872" width="9.140625" style="83"/>
    <col min="15873" max="15873" width="8.85546875" style="83" bestFit="1" customWidth="1"/>
    <col min="15874" max="15874" width="29.28515625" style="83" customWidth="1"/>
    <col min="15875" max="15911" width="8.85546875" style="83" bestFit="1" customWidth="1"/>
    <col min="15912" max="15912" width="10.42578125" style="83" bestFit="1" customWidth="1"/>
    <col min="15913" max="15913" width="11" style="83" customWidth="1"/>
    <col min="15914" max="15914" width="10.42578125" style="83" bestFit="1" customWidth="1"/>
    <col min="15915" max="15919" width="8.85546875" style="83" bestFit="1" customWidth="1"/>
    <col min="15920" max="15920" width="11.28515625" style="83" customWidth="1"/>
    <col min="15921" max="16128" width="9.140625" style="83"/>
    <col min="16129" max="16129" width="8.85546875" style="83" bestFit="1" customWidth="1"/>
    <col min="16130" max="16130" width="29.28515625" style="83" customWidth="1"/>
    <col min="16131" max="16167" width="8.85546875" style="83" bestFit="1" customWidth="1"/>
    <col min="16168" max="16168" width="10.42578125" style="83" bestFit="1" customWidth="1"/>
    <col min="16169" max="16169" width="11" style="83" customWidth="1"/>
    <col min="16170" max="16170" width="10.42578125" style="83" bestFit="1" customWidth="1"/>
    <col min="16171" max="16175" width="8.85546875" style="83" bestFit="1" customWidth="1"/>
    <col min="16176" max="16176" width="11.28515625" style="83" customWidth="1"/>
    <col min="16177" max="16384" width="9.140625" style="83"/>
  </cols>
  <sheetData>
    <row r="2" spans="1:48">
      <c r="A2" s="235" t="s">
        <v>0</v>
      </c>
      <c r="B2" s="179" t="s">
        <v>200</v>
      </c>
      <c r="N2" s="236"/>
      <c r="O2" s="236"/>
      <c r="P2" s="236"/>
      <c r="Q2" s="236"/>
      <c r="R2" s="236"/>
      <c r="S2" s="236"/>
      <c r="T2" s="236"/>
      <c r="U2" s="236"/>
    </row>
    <row r="3" spans="1:48">
      <c r="B3" s="179"/>
      <c r="N3" s="236"/>
      <c r="O3" s="236"/>
      <c r="P3" s="236"/>
      <c r="Q3" s="236"/>
      <c r="R3" s="236"/>
      <c r="S3" s="236"/>
      <c r="T3" s="236"/>
      <c r="U3" s="236"/>
    </row>
    <row r="4" spans="1:48" s="94" customFormat="1">
      <c r="A4" s="689"/>
      <c r="B4" s="692"/>
      <c r="C4" s="691">
        <v>40179</v>
      </c>
      <c r="D4" s="691">
        <v>40210</v>
      </c>
      <c r="E4" s="691">
        <v>40238</v>
      </c>
      <c r="F4" s="691">
        <v>40269</v>
      </c>
      <c r="G4" s="691">
        <v>40299</v>
      </c>
      <c r="H4" s="691">
        <v>40330</v>
      </c>
      <c r="I4" s="691">
        <v>40360</v>
      </c>
      <c r="J4" s="691">
        <v>40391</v>
      </c>
      <c r="K4" s="691">
        <v>40422</v>
      </c>
      <c r="L4" s="691">
        <v>40452</v>
      </c>
      <c r="M4" s="691">
        <v>40483</v>
      </c>
      <c r="N4" s="691">
        <v>40513</v>
      </c>
      <c r="O4" s="691">
        <v>40544</v>
      </c>
      <c r="P4" s="691">
        <v>40575</v>
      </c>
      <c r="Q4" s="691">
        <v>40603</v>
      </c>
      <c r="R4" s="691">
        <v>40634</v>
      </c>
      <c r="S4" s="691">
        <v>40664</v>
      </c>
      <c r="T4" s="691">
        <v>40695</v>
      </c>
      <c r="U4" s="691">
        <v>40725</v>
      </c>
      <c r="V4" s="691">
        <v>40756</v>
      </c>
      <c r="W4" s="691">
        <v>40787</v>
      </c>
      <c r="X4" s="691">
        <v>40817</v>
      </c>
      <c r="Y4" s="691">
        <v>40848</v>
      </c>
      <c r="Z4" s="691">
        <v>40878</v>
      </c>
      <c r="AA4" s="691">
        <v>40909</v>
      </c>
      <c r="AB4" s="691">
        <v>40940</v>
      </c>
      <c r="AC4" s="691">
        <v>40969</v>
      </c>
      <c r="AD4" s="691">
        <v>41000</v>
      </c>
      <c r="AE4" s="691">
        <v>41030</v>
      </c>
      <c r="AF4" s="691">
        <v>41061</v>
      </c>
      <c r="AG4" s="691">
        <v>41091</v>
      </c>
      <c r="AH4" s="691">
        <v>41122</v>
      </c>
      <c r="AI4" s="691">
        <v>41153</v>
      </c>
      <c r="AJ4" s="693"/>
      <c r="AK4" s="693"/>
      <c r="AL4" s="693"/>
      <c r="AM4" s="693"/>
      <c r="AN4" s="693"/>
      <c r="AO4" s="693"/>
      <c r="AP4" s="693"/>
      <c r="AQ4" s="693"/>
      <c r="AR4" s="693"/>
      <c r="AS4" s="693"/>
      <c r="AT4" s="693"/>
      <c r="AU4" s="693"/>
      <c r="AV4" s="689"/>
    </row>
    <row r="5" spans="1:48" s="130" customFormat="1">
      <c r="A5" s="244"/>
      <c r="B5" s="240" t="s">
        <v>191</v>
      </c>
      <c r="C5" s="240">
        <v>745.82792438963122</v>
      </c>
      <c r="D5" s="240">
        <v>807.4324434546636</v>
      </c>
      <c r="E5" s="240">
        <v>805.59030239401613</v>
      </c>
      <c r="F5" s="240">
        <v>968.77493555532158</v>
      </c>
      <c r="G5" s="240">
        <v>990.84366876052286</v>
      </c>
      <c r="H5" s="240">
        <v>1051.4759772315722</v>
      </c>
      <c r="I5" s="240">
        <v>1070.8064455398642</v>
      </c>
      <c r="J5" s="240">
        <v>1065.4586253440943</v>
      </c>
      <c r="K5" s="240">
        <v>1137.7036931104337</v>
      </c>
      <c r="L5" s="240">
        <v>1613.7994826275501</v>
      </c>
      <c r="M5" s="240">
        <v>1608.7518249515988</v>
      </c>
      <c r="N5" s="240">
        <v>1607.7567358898295</v>
      </c>
      <c r="O5" s="240">
        <v>3313.1801867397357</v>
      </c>
      <c r="P5" s="240">
        <v>4431.1336322849393</v>
      </c>
      <c r="Q5" s="240">
        <v>4429.7249612733349</v>
      </c>
      <c r="R5" s="240">
        <v>4483.5947944775189</v>
      </c>
      <c r="S5" s="240">
        <v>4487.9422303155543</v>
      </c>
      <c r="T5" s="240">
        <v>4512.3863931099559</v>
      </c>
      <c r="U5" s="240">
        <v>4736.9577849366788</v>
      </c>
      <c r="V5" s="240">
        <v>4754.7397173001591</v>
      </c>
      <c r="W5" s="240">
        <v>4768.1038326221133</v>
      </c>
      <c r="X5" s="240">
        <v>4670.8895437725214</v>
      </c>
      <c r="Y5" s="240">
        <v>4659.0632514155204</v>
      </c>
      <c r="Z5" s="240">
        <v>4687.7458831498334</v>
      </c>
      <c r="AA5" s="240">
        <v>4733.5404000000008</v>
      </c>
      <c r="AB5" s="240">
        <v>4650.4146690926354</v>
      </c>
      <c r="AC5" s="240">
        <v>4650.1652000000004</v>
      </c>
      <c r="AD5" s="240">
        <v>3336.247359</v>
      </c>
      <c r="AE5" s="240">
        <v>3322.800671221707</v>
      </c>
      <c r="AF5" s="240">
        <v>3351.1953725028202</v>
      </c>
      <c r="AG5" s="240">
        <v>3511.0053515233017</v>
      </c>
      <c r="AH5" s="240">
        <v>3472.6946610664422</v>
      </c>
      <c r="AI5" s="240">
        <v>3426.7516647768271</v>
      </c>
      <c r="AV5" s="244"/>
    </row>
    <row r="6" spans="1:48" s="130" customFormat="1">
      <c r="A6" s="244"/>
      <c r="B6" s="240" t="s">
        <v>192</v>
      </c>
      <c r="C6" s="240">
        <v>0</v>
      </c>
      <c r="D6" s="240">
        <v>0</v>
      </c>
      <c r="E6" s="240">
        <v>0</v>
      </c>
      <c r="F6" s="240">
        <v>0</v>
      </c>
      <c r="G6" s="240">
        <v>0</v>
      </c>
      <c r="H6" s="240">
        <v>0</v>
      </c>
      <c r="I6" s="240">
        <v>0</v>
      </c>
      <c r="J6" s="240">
        <v>0</v>
      </c>
      <c r="K6" s="240">
        <v>0</v>
      </c>
      <c r="L6" s="240">
        <v>0</v>
      </c>
      <c r="M6" s="240">
        <v>0</v>
      </c>
      <c r="N6" s="240">
        <v>0</v>
      </c>
      <c r="O6" s="240">
        <v>0</v>
      </c>
      <c r="P6" s="240">
        <v>0</v>
      </c>
      <c r="Q6" s="240">
        <v>0</v>
      </c>
      <c r="R6" s="240">
        <v>0</v>
      </c>
      <c r="S6" s="240">
        <v>0</v>
      </c>
      <c r="T6" s="240">
        <v>0</v>
      </c>
      <c r="U6" s="240">
        <v>0</v>
      </c>
      <c r="V6" s="240">
        <v>0</v>
      </c>
      <c r="W6" s="240">
        <v>0</v>
      </c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6"/>
      <c r="AV6" s="244"/>
    </row>
    <row r="7" spans="1:48" s="130" customFormat="1">
      <c r="A7" s="244"/>
      <c r="B7" s="240" t="s">
        <v>193</v>
      </c>
      <c r="C7" s="240">
        <v>1727.3194724549753</v>
      </c>
      <c r="D7" s="240">
        <v>1679.3634858709165</v>
      </c>
      <c r="E7" s="240">
        <v>1673.5474031780311</v>
      </c>
      <c r="F7" s="240">
        <v>1673.8212845148173</v>
      </c>
      <c r="G7" s="240">
        <v>1634.5359762616536</v>
      </c>
      <c r="H7" s="240">
        <v>1571.6314094509562</v>
      </c>
      <c r="I7" s="240">
        <v>1569.1754264034389</v>
      </c>
      <c r="J7" s="240">
        <v>1561.9205149913726</v>
      </c>
      <c r="K7" s="240">
        <v>1560.6443903439863</v>
      </c>
      <c r="L7" s="243">
        <v>1544.6208705617121</v>
      </c>
      <c r="M7" s="243">
        <v>1338.4024409561889</v>
      </c>
      <c r="N7" s="243">
        <v>1326.1250863986704</v>
      </c>
      <c r="O7" s="243">
        <v>1248.3406619865316</v>
      </c>
      <c r="P7" s="243">
        <v>1243.2677751368208</v>
      </c>
      <c r="Q7" s="243">
        <v>1242.6080572639883</v>
      </c>
      <c r="R7" s="243">
        <v>1246.7432310443758</v>
      </c>
      <c r="S7" s="243">
        <v>1213.4473492718394</v>
      </c>
      <c r="T7" s="243">
        <v>1183.7864723900002</v>
      </c>
      <c r="U7" s="243">
        <v>1179.1624783900004</v>
      </c>
      <c r="V7" s="243">
        <v>1165.0401233900004</v>
      </c>
      <c r="W7" s="243">
        <v>1163.2122483900002</v>
      </c>
      <c r="X7" s="243">
        <v>1152.23360239</v>
      </c>
      <c r="Y7" s="243">
        <v>1152.2032273900002</v>
      </c>
      <c r="Z7" s="243">
        <v>1149.2762873900001</v>
      </c>
      <c r="AA7" s="243">
        <v>1145.3283000000001</v>
      </c>
      <c r="AB7" s="243">
        <v>1145.2360473900001</v>
      </c>
      <c r="AC7" s="243">
        <v>1145.2394199999999</v>
      </c>
      <c r="AD7" s="243">
        <v>1140.1839199999999</v>
      </c>
      <c r="AE7" s="243">
        <v>1135.2030481899999</v>
      </c>
      <c r="AF7" s="243">
        <v>1130.1904285900002</v>
      </c>
      <c r="AG7" s="243">
        <v>1126.4884535900003</v>
      </c>
      <c r="AH7" s="243">
        <v>1117.6324921900002</v>
      </c>
      <c r="AI7" s="240">
        <v>1117.66511719</v>
      </c>
      <c r="AV7" s="244"/>
    </row>
    <row r="8" spans="1:48" s="130" customFormat="1">
      <c r="A8" s="244"/>
      <c r="B8" s="240" t="s">
        <v>194</v>
      </c>
      <c r="C8" s="240">
        <v>0</v>
      </c>
      <c r="D8" s="240">
        <v>0</v>
      </c>
      <c r="E8" s="240">
        <v>0</v>
      </c>
      <c r="F8" s="240">
        <v>0</v>
      </c>
      <c r="G8" s="240">
        <v>0</v>
      </c>
      <c r="H8" s="240">
        <v>0</v>
      </c>
      <c r="I8" s="240">
        <v>0</v>
      </c>
      <c r="J8" s="240">
        <v>0</v>
      </c>
      <c r="K8" s="240">
        <v>0</v>
      </c>
      <c r="L8" s="240">
        <v>0</v>
      </c>
      <c r="M8" s="240">
        <v>0</v>
      </c>
      <c r="N8" s="240">
        <v>0</v>
      </c>
      <c r="O8" s="240">
        <v>0</v>
      </c>
      <c r="P8" s="240">
        <v>0</v>
      </c>
      <c r="Q8" s="240">
        <v>0</v>
      </c>
      <c r="R8" s="240">
        <v>0</v>
      </c>
      <c r="S8" s="240">
        <v>0</v>
      </c>
      <c r="T8" s="240">
        <v>0</v>
      </c>
      <c r="U8" s="240">
        <v>0</v>
      </c>
      <c r="V8" s="240">
        <v>0</v>
      </c>
      <c r="W8" s="240">
        <v>0</v>
      </c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6"/>
      <c r="AV8" s="244"/>
    </row>
    <row r="9" spans="1:48" s="130" customFormat="1">
      <c r="A9" s="244"/>
      <c r="B9" s="238" t="s">
        <v>195</v>
      </c>
      <c r="C9" s="240">
        <v>57.368049712910263</v>
      </c>
      <c r="D9" s="240">
        <v>84.792765990929681</v>
      </c>
      <c r="E9" s="240">
        <v>84.783314288150578</v>
      </c>
      <c r="F9" s="240">
        <v>78.816634968949103</v>
      </c>
      <c r="G9" s="240">
        <v>110.45350254166252</v>
      </c>
      <c r="H9" s="240">
        <v>108.31194978986849</v>
      </c>
      <c r="I9" s="240">
        <v>102.52180184864312</v>
      </c>
      <c r="J9" s="240">
        <v>101.25486106718789</v>
      </c>
      <c r="K9" s="240">
        <v>71.267642857384899</v>
      </c>
      <c r="L9" s="243">
        <v>71.296657784835702</v>
      </c>
      <c r="M9" s="243">
        <v>70.712183723643108</v>
      </c>
      <c r="N9" s="243">
        <v>68.911074668897697</v>
      </c>
      <c r="O9" s="240">
        <v>65.603425682244406</v>
      </c>
      <c r="P9" s="240">
        <v>65.590196653743959</v>
      </c>
      <c r="Q9" s="240">
        <v>65.501926313602624</v>
      </c>
      <c r="R9" s="240">
        <v>80.381246493531947</v>
      </c>
      <c r="S9" s="240">
        <v>80.379534501608347</v>
      </c>
      <c r="T9" s="240">
        <v>76.626650126785023</v>
      </c>
      <c r="U9" s="240">
        <v>104.81312483129696</v>
      </c>
      <c r="V9" s="240">
        <v>101.30968517143828</v>
      </c>
      <c r="W9" s="240">
        <v>71.339607422739064</v>
      </c>
      <c r="X9" s="240">
        <v>68.794932088891883</v>
      </c>
      <c r="Y9" s="240">
        <v>68.794153910744811</v>
      </c>
      <c r="Z9" s="240">
        <v>64.524551815886156</v>
      </c>
      <c r="AA9" s="240">
        <v>64.8583</v>
      </c>
      <c r="AB9" s="240">
        <v>64.845476097003655</v>
      </c>
      <c r="AC9" s="240">
        <v>64.845943000000005</v>
      </c>
      <c r="AD9" s="240">
        <v>92.179237999999998</v>
      </c>
      <c r="AE9" s="240">
        <v>92.181548680894949</v>
      </c>
      <c r="AF9" s="240">
        <v>92.435685126495642</v>
      </c>
      <c r="AG9" s="240">
        <v>92.410405578631227</v>
      </c>
      <c r="AH9" s="240">
        <v>90.919657610936895</v>
      </c>
      <c r="AI9" s="240">
        <v>89.604025044189981</v>
      </c>
      <c r="AV9" s="244"/>
    </row>
    <row r="10" spans="1:48" ht="25.5">
      <c r="A10" s="244"/>
      <c r="B10" s="238" t="s">
        <v>196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V10" s="244"/>
    </row>
    <row r="11" spans="1:48">
      <c r="A11" s="236"/>
      <c r="B11" s="246" t="s">
        <v>197</v>
      </c>
      <c r="C11" s="239">
        <v>2530.515446557517</v>
      </c>
      <c r="D11" s="239">
        <v>2571.58869531651</v>
      </c>
      <c r="E11" s="239">
        <v>2563.9210198601977</v>
      </c>
      <c r="F11" s="239">
        <v>2721.4128550390878</v>
      </c>
      <c r="G11" s="239">
        <v>2735.8331475638388</v>
      </c>
      <c r="H11" s="239">
        <v>2731.4193364723969</v>
      </c>
      <c r="I11" s="239">
        <v>2742.5036737919463</v>
      </c>
      <c r="J11" s="239">
        <v>2728.6340014026546</v>
      </c>
      <c r="K11" s="239">
        <v>2769.6157263118048</v>
      </c>
      <c r="L11" s="239">
        <v>3229.7170109740982</v>
      </c>
      <c r="M11" s="239">
        <v>3017.8664496314309</v>
      </c>
      <c r="N11" s="239">
        <v>3002.7928969573977</v>
      </c>
      <c r="O11" s="239">
        <v>4627.1242744085121</v>
      </c>
      <c r="P11" s="239">
        <v>5739.9916040755043</v>
      </c>
      <c r="Q11" s="239">
        <v>5737.8349448509252</v>
      </c>
      <c r="R11" s="239">
        <v>5810.7192720154271</v>
      </c>
      <c r="S11" s="239">
        <v>5781.769114089002</v>
      </c>
      <c r="T11" s="239">
        <v>5772.7995156267407</v>
      </c>
      <c r="U11" s="239">
        <v>6020.933388157976</v>
      </c>
      <c r="V11" s="239">
        <v>6021.0895258615983</v>
      </c>
      <c r="W11" s="239">
        <v>6002.6556884348529</v>
      </c>
      <c r="X11" s="239">
        <v>5891.9180782514131</v>
      </c>
      <c r="Y11" s="239">
        <v>5880.0606327162659</v>
      </c>
      <c r="Z11" s="239">
        <v>5901.5467223557198</v>
      </c>
      <c r="AA11" s="239">
        <v>5943.7270000000008</v>
      </c>
      <c r="AB11" s="239">
        <v>5860.4961925796397</v>
      </c>
      <c r="AC11" s="239">
        <v>5860.2505630000005</v>
      </c>
      <c r="AD11" s="239">
        <v>4568.6105170000001</v>
      </c>
      <c r="AE11" s="239">
        <v>4550.1852680926022</v>
      </c>
      <c r="AF11" s="239">
        <v>4573.8214862193163</v>
      </c>
      <c r="AG11" s="239">
        <v>4729.9042106919333</v>
      </c>
      <c r="AH11" s="239">
        <v>4681.2468108673793</v>
      </c>
      <c r="AI11" s="239">
        <v>4634.0208070110166</v>
      </c>
      <c r="AV11" s="236"/>
    </row>
    <row r="12" spans="1:48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47"/>
      <c r="AF12" s="236"/>
      <c r="AG12" s="236"/>
      <c r="AH12" s="236"/>
      <c r="AI12" s="236"/>
      <c r="AV12" s="236"/>
    </row>
    <row r="13" spans="1:48" ht="25.5">
      <c r="A13" s="236"/>
      <c r="B13" s="238" t="s">
        <v>860</v>
      </c>
      <c r="C13" s="243">
        <v>15.015204233599999</v>
      </c>
      <c r="D13" s="243">
        <v>14.890526006999998</v>
      </c>
      <c r="E13" s="243">
        <v>14.172756247300001</v>
      </c>
      <c r="F13" s="243">
        <v>14.022914393600001</v>
      </c>
      <c r="G13" s="243">
        <v>14.100999618199999</v>
      </c>
      <c r="H13" s="243">
        <v>14.1504857484</v>
      </c>
      <c r="I13" s="243">
        <v>14.257181908800002</v>
      </c>
      <c r="J13" s="243">
        <v>14.260695498299999</v>
      </c>
      <c r="K13" s="243">
        <v>14.112220958400002</v>
      </c>
      <c r="L13" s="215">
        <v>14.202386403799999</v>
      </c>
      <c r="M13" s="243">
        <v>14.226637480199999</v>
      </c>
      <c r="N13" s="243">
        <v>13.8847539233</v>
      </c>
      <c r="O13" s="243">
        <v>14.207166407599999</v>
      </c>
      <c r="P13" s="243">
        <v>14.226155825199999</v>
      </c>
      <c r="Q13" s="243">
        <v>14.7494328734</v>
      </c>
      <c r="R13" s="243">
        <v>14.3500106771</v>
      </c>
      <c r="S13" s="243">
        <v>14.724346303600001</v>
      </c>
      <c r="T13" s="243">
        <v>14.811914549200001</v>
      </c>
      <c r="U13" s="243">
        <v>14.728334747899998</v>
      </c>
      <c r="V13" s="243">
        <v>14.665481375600001</v>
      </c>
      <c r="W13" s="243">
        <v>14.486412249999999</v>
      </c>
      <c r="X13" s="243">
        <v>14.706202253100001</v>
      </c>
      <c r="Y13" s="243">
        <v>15.716068483000001</v>
      </c>
      <c r="Z13" s="243">
        <v>15.116033000000002</v>
      </c>
      <c r="AA13" s="243">
        <v>15.162302800000003</v>
      </c>
      <c r="AB13" s="243">
        <v>15.157604091</v>
      </c>
      <c r="AC13" s="243">
        <v>15.259999999999998</v>
      </c>
      <c r="AD13" s="243">
        <v>15.345919250500001</v>
      </c>
      <c r="AE13" s="243">
        <v>15.299219389300001</v>
      </c>
      <c r="AF13" s="243">
        <v>13.691428899</v>
      </c>
      <c r="AG13" s="243">
        <v>13.714023490000002</v>
      </c>
      <c r="AH13" s="243">
        <v>13.3669650625</v>
      </c>
      <c r="AI13" s="243">
        <v>13.479079199999999</v>
      </c>
      <c r="AV13" s="236"/>
    </row>
    <row r="15" spans="1:48">
      <c r="AJ15" s="844"/>
      <c r="AK15" s="844"/>
      <c r="AL15" s="844"/>
      <c r="AM15" s="844"/>
      <c r="AN15" s="814"/>
      <c r="AO15" s="814"/>
      <c r="AP15" s="814"/>
      <c r="AQ15" s="814"/>
      <c r="AR15" s="814"/>
      <c r="AS15" s="814"/>
      <c r="AT15" s="814"/>
      <c r="AU15" s="844"/>
      <c r="AV15" s="236"/>
    </row>
    <row r="16" spans="1:48">
      <c r="B16" s="179" t="s">
        <v>200</v>
      </c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</row>
    <row r="17" spans="35:54">
      <c r="AI17" s="236"/>
      <c r="AJ17" s="840"/>
      <c r="AK17" s="840"/>
      <c r="AL17" s="840"/>
      <c r="AM17" s="840"/>
      <c r="AN17" s="840"/>
      <c r="AO17" s="841"/>
      <c r="AP17" s="840"/>
      <c r="AQ17" s="840"/>
      <c r="AR17" s="840"/>
      <c r="AS17" s="840"/>
      <c r="AT17" s="840"/>
      <c r="AU17" s="845"/>
      <c r="AV17" s="840"/>
      <c r="AX17" s="846"/>
      <c r="AZ17" s="846"/>
      <c r="BB17" s="846"/>
    </row>
    <row r="18" spans="35:54">
      <c r="AI18" s="236"/>
      <c r="AJ18" s="840"/>
      <c r="AK18" s="840"/>
      <c r="AL18" s="840"/>
      <c r="AM18" s="840"/>
      <c r="AN18" s="840"/>
      <c r="AO18" s="840"/>
      <c r="AP18" s="840"/>
      <c r="AQ18" s="840"/>
      <c r="AR18" s="840"/>
      <c r="AS18" s="840"/>
      <c r="AT18" s="840"/>
      <c r="AU18" s="845"/>
      <c r="AV18" s="840"/>
      <c r="AX18" s="846"/>
      <c r="AZ18" s="846"/>
      <c r="BB18" s="846"/>
    </row>
    <row r="19" spans="35:54">
      <c r="AI19" s="236"/>
      <c r="AJ19" s="840"/>
      <c r="AK19" s="840"/>
      <c r="AL19" s="840"/>
      <c r="AM19" s="840"/>
      <c r="AN19" s="840"/>
      <c r="AO19" s="840"/>
      <c r="AP19" s="840"/>
      <c r="AQ19" s="840"/>
      <c r="AR19" s="840"/>
      <c r="AS19" s="840"/>
      <c r="AT19" s="845"/>
      <c r="AU19" s="845"/>
      <c r="AV19" s="845"/>
      <c r="AX19" s="846"/>
      <c r="AZ19" s="846"/>
      <c r="BB19" s="846"/>
    </row>
    <row r="20" spans="35:54">
      <c r="AI20" s="236"/>
      <c r="AJ20" s="236"/>
      <c r="AK20" s="236"/>
      <c r="AL20" s="840"/>
      <c r="AM20" s="839"/>
      <c r="AN20" s="840"/>
      <c r="AO20" s="839"/>
      <c r="AP20" s="840"/>
      <c r="AQ20" s="236"/>
      <c r="AR20" s="236"/>
      <c r="AS20" s="236"/>
      <c r="AT20" s="236"/>
      <c r="AU20" s="236"/>
      <c r="AV20" s="236"/>
    </row>
    <row r="21" spans="35:54">
      <c r="AI21" s="236"/>
      <c r="AJ21" s="236"/>
      <c r="AK21" s="236"/>
      <c r="AL21" s="840"/>
      <c r="AM21" s="839"/>
      <c r="AN21" s="840"/>
      <c r="AO21" s="839"/>
      <c r="AP21" s="840"/>
      <c r="AQ21" s="236"/>
      <c r="AR21" s="236"/>
      <c r="AS21" s="236"/>
      <c r="AT21" s="236"/>
      <c r="AU21" s="236"/>
      <c r="AV21" s="236"/>
    </row>
    <row r="22" spans="35:54">
      <c r="AI22" s="236"/>
      <c r="AJ22" s="236"/>
      <c r="AK22" s="236"/>
      <c r="AL22" s="236"/>
      <c r="AM22" s="236"/>
      <c r="AN22" s="236"/>
      <c r="AO22" s="248"/>
      <c r="AP22" s="236"/>
      <c r="AQ22" s="236"/>
      <c r="AR22" s="236"/>
      <c r="AS22" s="236"/>
      <c r="AT22" s="236"/>
      <c r="AU22" s="236"/>
      <c r="AV22" s="236"/>
    </row>
    <row r="23" spans="35:54"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</row>
    <row r="24" spans="35:54">
      <c r="AI24" s="236"/>
      <c r="AJ24" s="236"/>
      <c r="AK24" s="236"/>
      <c r="AL24" s="236"/>
      <c r="AM24" s="236"/>
      <c r="AN24" s="236"/>
      <c r="AO24" s="236"/>
      <c r="AP24" s="249"/>
      <c r="AQ24" s="236"/>
      <c r="AR24" s="236"/>
      <c r="AS24" s="236"/>
      <c r="AT24" s="236"/>
      <c r="AU24" s="236"/>
      <c r="AV24" s="236"/>
    </row>
    <row r="25" spans="35:54">
      <c r="AI25" s="236"/>
      <c r="AJ25" s="236"/>
      <c r="AK25" s="236"/>
      <c r="AL25" s="236"/>
      <c r="AM25" s="236"/>
      <c r="AN25" s="236"/>
      <c r="AO25" s="236"/>
      <c r="AP25" s="249"/>
      <c r="AQ25" s="236"/>
      <c r="AR25" s="236"/>
      <c r="AS25" s="236"/>
      <c r="AT25" s="236"/>
      <c r="AU25" s="236"/>
      <c r="AV25" s="236"/>
    </row>
    <row r="26" spans="35:54"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</row>
    <row r="29" spans="35:54">
      <c r="AQ29" s="250"/>
    </row>
    <row r="35" spans="2:2">
      <c r="B35" s="245" t="s">
        <v>183</v>
      </c>
    </row>
    <row r="37" spans="2:2">
      <c r="B37" s="731" t="s">
        <v>10</v>
      </c>
    </row>
    <row r="39" spans="2:2">
      <c r="B39" s="245"/>
    </row>
  </sheetData>
  <hyperlinks>
    <hyperlink ref="B37" location="Содержание!B45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>
      <selection activeCell="B34" sqref="B34"/>
    </sheetView>
  </sheetViews>
  <sheetFormatPr defaultRowHeight="15.75"/>
  <cols>
    <col min="1" max="1" width="12.85546875" style="15" bestFit="1" customWidth="1"/>
    <col min="2" max="2" width="33.28515625" style="17" bestFit="1" customWidth="1"/>
    <col min="3" max="3" width="10.28515625" style="15" bestFit="1" customWidth="1"/>
    <col min="4" max="16384" width="9.140625" style="15"/>
  </cols>
  <sheetData>
    <row r="2" spans="1:5">
      <c r="A2" s="1" t="s">
        <v>0</v>
      </c>
      <c r="B2" s="2" t="s">
        <v>18</v>
      </c>
    </row>
    <row r="3" spans="1:5">
      <c r="A3" s="16"/>
    </row>
    <row r="4" spans="1:5" s="664" customFormat="1">
      <c r="B4" s="665"/>
      <c r="C4" s="666">
        <v>40422</v>
      </c>
      <c r="D4" s="666">
        <v>40787</v>
      </c>
      <c r="E4" s="666">
        <v>41153</v>
      </c>
    </row>
    <row r="5" spans="1:5" ht="26.25">
      <c r="B5" s="19" t="s">
        <v>19</v>
      </c>
      <c r="C5" s="614">
        <v>4.9000000000000057</v>
      </c>
      <c r="D5" s="614">
        <v>1.9000000000000057</v>
      </c>
      <c r="E5" s="614">
        <v>12.700000000000003</v>
      </c>
    </row>
    <row r="6" spans="1:5" ht="26.25">
      <c r="B6" s="19" t="s">
        <v>20</v>
      </c>
      <c r="C6" s="614">
        <v>2.9000000000000057</v>
      </c>
      <c r="D6" s="614">
        <v>1.4000000000000057</v>
      </c>
      <c r="E6" s="614">
        <v>3.5999999999999943</v>
      </c>
    </row>
    <row r="7" spans="1:5" ht="26.25">
      <c r="B7" s="19" t="s">
        <v>21</v>
      </c>
      <c r="C7" s="614">
        <v>-8.2999999999999972</v>
      </c>
      <c r="D7" s="614">
        <v>-2.5999999999999943</v>
      </c>
      <c r="E7" s="614">
        <v>1.7000000000000028</v>
      </c>
    </row>
    <row r="8" spans="1:5">
      <c r="B8" s="19" t="s">
        <v>22</v>
      </c>
      <c r="C8" s="614">
        <v>10.200000000000003</v>
      </c>
      <c r="D8" s="614">
        <v>17.200000000000003</v>
      </c>
      <c r="E8" s="614">
        <v>10.599999999999994</v>
      </c>
    </row>
    <row r="9" spans="1:5">
      <c r="B9" s="19" t="s">
        <v>23</v>
      </c>
      <c r="C9" s="614">
        <v>7.2000000000000028</v>
      </c>
      <c r="D9" s="614">
        <v>6.5</v>
      </c>
      <c r="E9" s="614">
        <v>7.2000000000000028</v>
      </c>
    </row>
    <row r="10" spans="1:5">
      <c r="B10" s="19" t="s">
        <v>24</v>
      </c>
      <c r="C10" s="614">
        <v>12.900000000000006</v>
      </c>
      <c r="D10" s="614">
        <v>14.799999999999997</v>
      </c>
      <c r="E10" s="614">
        <v>14.400000000000006</v>
      </c>
    </row>
    <row r="11" spans="1:5">
      <c r="B11" s="12"/>
      <c r="C11" s="21"/>
      <c r="D11" s="21"/>
      <c r="E11" s="21"/>
    </row>
    <row r="12" spans="1:5">
      <c r="B12" s="12"/>
      <c r="C12" s="21"/>
      <c r="D12" s="21"/>
      <c r="E12" s="21"/>
    </row>
    <row r="13" spans="1:5">
      <c r="B13" s="2" t="s">
        <v>18</v>
      </c>
    </row>
    <row r="31" spans="2:2">
      <c r="B31" s="12" t="s">
        <v>30</v>
      </c>
    </row>
    <row r="32" spans="2:2">
      <c r="B32" s="12" t="s">
        <v>17</v>
      </c>
    </row>
    <row r="34" spans="2:2">
      <c r="B34" s="731" t="s">
        <v>10</v>
      </c>
    </row>
  </sheetData>
  <hyperlinks>
    <hyperlink ref="B34" location="Содержание!B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7"/>
  <sheetViews>
    <sheetView zoomScaleNormal="100" workbookViewId="0">
      <selection activeCell="F27" sqref="F27"/>
    </sheetView>
  </sheetViews>
  <sheetFormatPr defaultRowHeight="12.75"/>
  <cols>
    <col min="1" max="2" width="9.140625" style="251"/>
    <col min="3" max="3" width="14.42578125" style="629" customWidth="1"/>
    <col min="4" max="4" width="13.42578125" style="629" customWidth="1"/>
    <col min="5" max="5" width="9.140625" style="252"/>
    <col min="6" max="259" width="9.140625" style="251"/>
    <col min="260" max="260" width="9.140625" style="251" customWidth="1"/>
    <col min="261" max="515" width="9.140625" style="251"/>
    <col min="516" max="516" width="9.140625" style="251" customWidth="1"/>
    <col min="517" max="771" width="9.140625" style="251"/>
    <col min="772" max="772" width="9.140625" style="251" customWidth="1"/>
    <col min="773" max="1027" width="9.140625" style="251"/>
    <col min="1028" max="1028" width="9.140625" style="251" customWidth="1"/>
    <col min="1029" max="1283" width="9.140625" style="251"/>
    <col min="1284" max="1284" width="9.140625" style="251" customWidth="1"/>
    <col min="1285" max="1539" width="9.140625" style="251"/>
    <col min="1540" max="1540" width="9.140625" style="251" customWidth="1"/>
    <col min="1541" max="1795" width="9.140625" style="251"/>
    <col min="1796" max="1796" width="9.140625" style="251" customWidth="1"/>
    <col min="1797" max="2051" width="9.140625" style="251"/>
    <col min="2052" max="2052" width="9.140625" style="251" customWidth="1"/>
    <col min="2053" max="2307" width="9.140625" style="251"/>
    <col min="2308" max="2308" width="9.140625" style="251" customWidth="1"/>
    <col min="2309" max="2563" width="9.140625" style="251"/>
    <col min="2564" max="2564" width="9.140625" style="251" customWidth="1"/>
    <col min="2565" max="2819" width="9.140625" style="251"/>
    <col min="2820" max="2820" width="9.140625" style="251" customWidth="1"/>
    <col min="2821" max="3075" width="9.140625" style="251"/>
    <col min="3076" max="3076" width="9.140625" style="251" customWidth="1"/>
    <col min="3077" max="3331" width="9.140625" style="251"/>
    <col min="3332" max="3332" width="9.140625" style="251" customWidth="1"/>
    <col min="3333" max="3587" width="9.140625" style="251"/>
    <col min="3588" max="3588" width="9.140625" style="251" customWidth="1"/>
    <col min="3589" max="3843" width="9.140625" style="251"/>
    <col min="3844" max="3844" width="9.140625" style="251" customWidth="1"/>
    <col min="3845" max="4099" width="9.140625" style="251"/>
    <col min="4100" max="4100" width="9.140625" style="251" customWidth="1"/>
    <col min="4101" max="4355" width="9.140625" style="251"/>
    <col min="4356" max="4356" width="9.140625" style="251" customWidth="1"/>
    <col min="4357" max="4611" width="9.140625" style="251"/>
    <col min="4612" max="4612" width="9.140625" style="251" customWidth="1"/>
    <col min="4613" max="4867" width="9.140625" style="251"/>
    <col min="4868" max="4868" width="9.140625" style="251" customWidth="1"/>
    <col min="4869" max="5123" width="9.140625" style="251"/>
    <col min="5124" max="5124" width="9.140625" style="251" customWidth="1"/>
    <col min="5125" max="5379" width="9.140625" style="251"/>
    <col min="5380" max="5380" width="9.140625" style="251" customWidth="1"/>
    <col min="5381" max="5635" width="9.140625" style="251"/>
    <col min="5636" max="5636" width="9.140625" style="251" customWidth="1"/>
    <col min="5637" max="5891" width="9.140625" style="251"/>
    <col min="5892" max="5892" width="9.140625" style="251" customWidth="1"/>
    <col min="5893" max="6147" width="9.140625" style="251"/>
    <col min="6148" max="6148" width="9.140625" style="251" customWidth="1"/>
    <col min="6149" max="6403" width="9.140625" style="251"/>
    <col min="6404" max="6404" width="9.140625" style="251" customWidth="1"/>
    <col min="6405" max="6659" width="9.140625" style="251"/>
    <col min="6660" max="6660" width="9.140625" style="251" customWidth="1"/>
    <col min="6661" max="6915" width="9.140625" style="251"/>
    <col min="6916" max="6916" width="9.140625" style="251" customWidth="1"/>
    <col min="6917" max="7171" width="9.140625" style="251"/>
    <col min="7172" max="7172" width="9.140625" style="251" customWidth="1"/>
    <col min="7173" max="7427" width="9.140625" style="251"/>
    <col min="7428" max="7428" width="9.140625" style="251" customWidth="1"/>
    <col min="7429" max="7683" width="9.140625" style="251"/>
    <col min="7684" max="7684" width="9.140625" style="251" customWidth="1"/>
    <col min="7685" max="7939" width="9.140625" style="251"/>
    <col min="7940" max="7940" width="9.140625" style="251" customWidth="1"/>
    <col min="7941" max="8195" width="9.140625" style="251"/>
    <col min="8196" max="8196" width="9.140625" style="251" customWidth="1"/>
    <col min="8197" max="8451" width="9.140625" style="251"/>
    <col min="8452" max="8452" width="9.140625" style="251" customWidth="1"/>
    <col min="8453" max="8707" width="9.140625" style="251"/>
    <col min="8708" max="8708" width="9.140625" style="251" customWidth="1"/>
    <col min="8709" max="8963" width="9.140625" style="251"/>
    <col min="8964" max="8964" width="9.140625" style="251" customWidth="1"/>
    <col min="8965" max="9219" width="9.140625" style="251"/>
    <col min="9220" max="9220" width="9.140625" style="251" customWidth="1"/>
    <col min="9221" max="9475" width="9.140625" style="251"/>
    <col min="9476" max="9476" width="9.140625" style="251" customWidth="1"/>
    <col min="9477" max="9731" width="9.140625" style="251"/>
    <col min="9732" max="9732" width="9.140625" style="251" customWidth="1"/>
    <col min="9733" max="9987" width="9.140625" style="251"/>
    <col min="9988" max="9988" width="9.140625" style="251" customWidth="1"/>
    <col min="9989" max="10243" width="9.140625" style="251"/>
    <col min="10244" max="10244" width="9.140625" style="251" customWidth="1"/>
    <col min="10245" max="10499" width="9.140625" style="251"/>
    <col min="10500" max="10500" width="9.140625" style="251" customWidth="1"/>
    <col min="10501" max="10755" width="9.140625" style="251"/>
    <col min="10756" max="10756" width="9.140625" style="251" customWidth="1"/>
    <col min="10757" max="11011" width="9.140625" style="251"/>
    <col min="11012" max="11012" width="9.140625" style="251" customWidth="1"/>
    <col min="11013" max="11267" width="9.140625" style="251"/>
    <col min="11268" max="11268" width="9.140625" style="251" customWidth="1"/>
    <col min="11269" max="11523" width="9.140625" style="251"/>
    <col min="11524" max="11524" width="9.140625" style="251" customWidth="1"/>
    <col min="11525" max="11779" width="9.140625" style="251"/>
    <col min="11780" max="11780" width="9.140625" style="251" customWidth="1"/>
    <col min="11781" max="12035" width="9.140625" style="251"/>
    <col min="12036" max="12036" width="9.140625" style="251" customWidth="1"/>
    <col min="12037" max="12291" width="9.140625" style="251"/>
    <col min="12292" max="12292" width="9.140625" style="251" customWidth="1"/>
    <col min="12293" max="12547" width="9.140625" style="251"/>
    <col min="12548" max="12548" width="9.140625" style="251" customWidth="1"/>
    <col min="12549" max="12803" width="9.140625" style="251"/>
    <col min="12804" max="12804" width="9.140625" style="251" customWidth="1"/>
    <col min="12805" max="13059" width="9.140625" style="251"/>
    <col min="13060" max="13060" width="9.140625" style="251" customWidth="1"/>
    <col min="13061" max="13315" width="9.140625" style="251"/>
    <col min="13316" max="13316" width="9.140625" style="251" customWidth="1"/>
    <col min="13317" max="13571" width="9.140625" style="251"/>
    <col min="13572" max="13572" width="9.140625" style="251" customWidth="1"/>
    <col min="13573" max="13827" width="9.140625" style="251"/>
    <col min="13828" max="13828" width="9.140625" style="251" customWidth="1"/>
    <col min="13829" max="14083" width="9.140625" style="251"/>
    <col min="14084" max="14084" width="9.140625" style="251" customWidth="1"/>
    <col min="14085" max="14339" width="9.140625" style="251"/>
    <col min="14340" max="14340" width="9.140625" style="251" customWidth="1"/>
    <col min="14341" max="14595" width="9.140625" style="251"/>
    <col min="14596" max="14596" width="9.140625" style="251" customWidth="1"/>
    <col min="14597" max="14851" width="9.140625" style="251"/>
    <col min="14852" max="14852" width="9.140625" style="251" customWidth="1"/>
    <col min="14853" max="15107" width="9.140625" style="251"/>
    <col min="15108" max="15108" width="9.140625" style="251" customWidth="1"/>
    <col min="15109" max="15363" width="9.140625" style="251"/>
    <col min="15364" max="15364" width="9.140625" style="251" customWidth="1"/>
    <col min="15365" max="15619" width="9.140625" style="251"/>
    <col min="15620" max="15620" width="9.140625" style="251" customWidth="1"/>
    <col min="15621" max="15875" width="9.140625" style="251"/>
    <col min="15876" max="15876" width="9.140625" style="251" customWidth="1"/>
    <col min="15877" max="16131" width="9.140625" style="251"/>
    <col min="16132" max="16132" width="9.140625" style="251" customWidth="1"/>
    <col min="16133" max="16384" width="9.140625" style="251"/>
  </cols>
  <sheetData>
    <row r="2" spans="1:5">
      <c r="A2" s="70" t="s">
        <v>0</v>
      </c>
      <c r="B2" s="57" t="s">
        <v>201</v>
      </c>
    </row>
    <row r="3" spans="1:5">
      <c r="A3" s="70"/>
      <c r="B3" s="57"/>
    </row>
    <row r="4" spans="1:5">
      <c r="B4" s="59" t="s">
        <v>79</v>
      </c>
      <c r="C4" s="631" t="s">
        <v>1163</v>
      </c>
      <c r="D4" s="631" t="s">
        <v>1164</v>
      </c>
    </row>
    <row r="5" spans="1:5">
      <c r="A5" s="628">
        <v>0</v>
      </c>
      <c r="B5" s="255">
        <v>37622</v>
      </c>
      <c r="C5" s="632">
        <v>-0.43183370660553028</v>
      </c>
      <c r="D5" s="632"/>
      <c r="E5" s="252">
        <v>0</v>
      </c>
    </row>
    <row r="6" spans="1:5">
      <c r="A6" s="628">
        <v>0</v>
      </c>
      <c r="B6" s="255">
        <v>37653</v>
      </c>
      <c r="C6" s="632">
        <v>-0.5645948564536527</v>
      </c>
      <c r="D6" s="632"/>
      <c r="E6" s="252">
        <v>0</v>
      </c>
    </row>
    <row r="7" spans="1:5">
      <c r="A7" s="628">
        <v>0</v>
      </c>
      <c r="B7" s="255">
        <v>37681</v>
      </c>
      <c r="C7" s="632">
        <v>-0.63411494189560746</v>
      </c>
      <c r="D7" s="632"/>
      <c r="E7" s="252">
        <v>0</v>
      </c>
    </row>
    <row r="8" spans="1:5">
      <c r="A8" s="628">
        <v>0</v>
      </c>
      <c r="B8" s="255">
        <v>37712</v>
      </c>
      <c r="C8" s="632">
        <v>-0.5694369928940558</v>
      </c>
      <c r="D8" s="632"/>
      <c r="E8" s="252">
        <v>0</v>
      </c>
    </row>
    <row r="9" spans="1:5">
      <c r="A9" s="628">
        <v>0</v>
      </c>
      <c r="B9" s="255">
        <v>37742</v>
      </c>
      <c r="C9" s="632">
        <v>-0.7445089096190648</v>
      </c>
      <c r="D9" s="632"/>
      <c r="E9" s="252">
        <v>0</v>
      </c>
    </row>
    <row r="10" spans="1:5">
      <c r="A10" s="628">
        <v>0</v>
      </c>
      <c r="B10" s="255">
        <v>37773</v>
      </c>
      <c r="C10" s="632">
        <v>-0.52555878287617652</v>
      </c>
      <c r="D10" s="632"/>
      <c r="E10" s="252">
        <v>0</v>
      </c>
    </row>
    <row r="11" spans="1:5">
      <c r="A11" s="628">
        <v>0</v>
      </c>
      <c r="B11" s="255">
        <v>37803</v>
      </c>
      <c r="C11" s="632">
        <v>-0.21884270420902688</v>
      </c>
      <c r="D11" s="632"/>
      <c r="E11" s="252">
        <v>0</v>
      </c>
    </row>
    <row r="12" spans="1:5">
      <c r="A12" s="628">
        <v>0</v>
      </c>
      <c r="B12" s="255">
        <v>37834</v>
      </c>
      <c r="C12" s="632">
        <v>4.7585801353931999E-2</v>
      </c>
      <c r="D12" s="632"/>
      <c r="E12" s="252">
        <v>0</v>
      </c>
    </row>
    <row r="13" spans="1:5">
      <c r="A13" s="628">
        <v>0</v>
      </c>
      <c r="B13" s="255">
        <v>37865</v>
      </c>
      <c r="C13" s="632">
        <v>9.9747768866250988E-2</v>
      </c>
      <c r="D13" s="632"/>
      <c r="E13" s="252">
        <v>0</v>
      </c>
    </row>
    <row r="14" spans="1:5">
      <c r="A14" s="628">
        <v>0</v>
      </c>
      <c r="B14" s="255">
        <v>37895</v>
      </c>
      <c r="C14" s="632">
        <v>4.0605704966776526E-2</v>
      </c>
      <c r="D14" s="632"/>
      <c r="E14" s="252">
        <v>0</v>
      </c>
    </row>
    <row r="15" spans="1:5">
      <c r="A15" s="628">
        <v>0</v>
      </c>
      <c r="B15" s="255">
        <v>37926</v>
      </c>
      <c r="C15" s="632">
        <v>-5.2825731270797933E-2</v>
      </c>
      <c r="D15" s="632"/>
      <c r="E15" s="252">
        <v>0</v>
      </c>
    </row>
    <row r="16" spans="1:5">
      <c r="A16" s="628">
        <v>0</v>
      </c>
      <c r="B16" s="255">
        <v>37956</v>
      </c>
      <c r="C16" s="632">
        <v>-9.7729544058006254E-2</v>
      </c>
      <c r="D16" s="632"/>
      <c r="E16" s="252">
        <v>0</v>
      </c>
    </row>
    <row r="17" spans="1:13">
      <c r="A17" s="628">
        <v>0</v>
      </c>
      <c r="B17" s="256">
        <v>37987</v>
      </c>
      <c r="C17" s="632">
        <v>-6.2550845187129139E-2</v>
      </c>
      <c r="D17" s="632"/>
      <c r="E17" s="252">
        <v>0</v>
      </c>
    </row>
    <row r="18" spans="1:13">
      <c r="A18" s="628">
        <v>0</v>
      </c>
      <c r="B18" s="255">
        <v>38018</v>
      </c>
      <c r="C18" s="632">
        <v>-6.824450202673206E-2</v>
      </c>
      <c r="D18" s="632"/>
      <c r="E18" s="252">
        <v>0</v>
      </c>
    </row>
    <row r="19" spans="1:13">
      <c r="A19" s="628">
        <v>0</v>
      </c>
      <c r="B19" s="255">
        <v>38047</v>
      </c>
      <c r="C19" s="632">
        <v>-6.6609473138718733E-2</v>
      </c>
      <c r="D19" s="632"/>
      <c r="E19" s="252">
        <v>0</v>
      </c>
    </row>
    <row r="20" spans="1:13">
      <c r="A20" s="628">
        <v>0</v>
      </c>
      <c r="B20" s="255">
        <v>38078</v>
      </c>
      <c r="C20" s="632">
        <v>-4.4408332455851185E-2</v>
      </c>
      <c r="D20" s="632">
        <v>-0.43888153205655744</v>
      </c>
      <c r="E20" s="252">
        <v>0</v>
      </c>
    </row>
    <row r="21" spans="1:13">
      <c r="A21" s="628">
        <v>0</v>
      </c>
      <c r="B21" s="255">
        <v>38108</v>
      </c>
      <c r="C21" s="632">
        <v>-0.14196104320146574</v>
      </c>
      <c r="D21" s="632">
        <v>-0.42631800510862961</v>
      </c>
      <c r="E21" s="252">
        <v>0</v>
      </c>
    </row>
    <row r="22" spans="1:13" ht="12.75" customHeight="1">
      <c r="A22" s="628">
        <v>0</v>
      </c>
      <c r="B22" s="255">
        <v>38139</v>
      </c>
      <c r="C22" s="632">
        <v>-0.14567055640713042</v>
      </c>
      <c r="D22" s="632">
        <v>-0.43282477250144813</v>
      </c>
      <c r="E22" s="252">
        <v>0</v>
      </c>
      <c r="F22" s="900" t="s">
        <v>202</v>
      </c>
      <c r="G22" s="900"/>
      <c r="H22" s="900"/>
      <c r="I22" s="900"/>
      <c r="J22" s="900"/>
      <c r="K22" s="900"/>
      <c r="L22" s="900"/>
    </row>
    <row r="23" spans="1:13">
      <c r="A23" s="628">
        <v>0</v>
      </c>
      <c r="B23" s="255">
        <v>38169</v>
      </c>
      <c r="C23" s="632">
        <v>-0.27043770158773084</v>
      </c>
      <c r="D23" s="632">
        <v>-0.48512272347711866</v>
      </c>
      <c r="E23" s="252">
        <v>0</v>
      </c>
      <c r="F23" s="900"/>
      <c r="G23" s="900"/>
      <c r="H23" s="900"/>
      <c r="I23" s="900"/>
      <c r="J23" s="900"/>
      <c r="K23" s="900"/>
      <c r="L23" s="900"/>
    </row>
    <row r="24" spans="1:13">
      <c r="A24" s="628">
        <v>0</v>
      </c>
      <c r="B24" s="255">
        <v>38200</v>
      </c>
      <c r="C24" s="632">
        <v>-0.50822522273294934</v>
      </c>
      <c r="D24" s="632">
        <v>-0.49319015946800648</v>
      </c>
      <c r="E24" s="252">
        <v>0</v>
      </c>
      <c r="F24" s="900"/>
      <c r="G24" s="900"/>
      <c r="H24" s="900"/>
      <c r="I24" s="900"/>
      <c r="J24" s="900"/>
      <c r="K24" s="900"/>
      <c r="L24" s="900"/>
    </row>
    <row r="25" spans="1:13" ht="12.75" customHeight="1">
      <c r="A25" s="628">
        <v>0</v>
      </c>
      <c r="B25" s="255">
        <v>38231</v>
      </c>
      <c r="C25" s="632">
        <v>-0.39613479772975352</v>
      </c>
      <c r="D25" s="632">
        <v>-0.42817456810129556</v>
      </c>
      <c r="E25" s="252">
        <v>0</v>
      </c>
      <c r="F25" s="65" t="s">
        <v>77</v>
      </c>
    </row>
    <row r="26" spans="1:13">
      <c r="A26" s="628">
        <v>0</v>
      </c>
      <c r="B26" s="255">
        <v>38261</v>
      </c>
      <c r="C26" s="632">
        <v>-0.26393895731578071</v>
      </c>
      <c r="D26" s="632">
        <v>-0.34581758609321184</v>
      </c>
      <c r="E26" s="252">
        <v>0</v>
      </c>
    </row>
    <row r="27" spans="1:13">
      <c r="A27" s="628">
        <v>0</v>
      </c>
      <c r="B27" s="255">
        <v>38292</v>
      </c>
      <c r="C27" s="632">
        <v>-3.502606060493408E-2</v>
      </c>
      <c r="D27" s="632">
        <v>-0.24958416916634371</v>
      </c>
      <c r="E27" s="252">
        <v>0</v>
      </c>
      <c r="F27" s="731" t="s">
        <v>10</v>
      </c>
    </row>
    <row r="28" spans="1:13">
      <c r="A28" s="628">
        <v>0</v>
      </c>
      <c r="B28" s="255">
        <v>38322</v>
      </c>
      <c r="C28" s="632">
        <v>0.16038478775781895</v>
      </c>
      <c r="D28" s="632">
        <v>-0.1603954289277878</v>
      </c>
      <c r="E28" s="252">
        <v>0</v>
      </c>
      <c r="H28" s="257"/>
      <c r="I28" s="257"/>
      <c r="J28" s="257"/>
      <c r="K28" s="257"/>
      <c r="L28" s="257"/>
      <c r="M28" s="257"/>
    </row>
    <row r="29" spans="1:13">
      <c r="A29" s="628">
        <v>0</v>
      </c>
      <c r="B29" s="255">
        <v>38353</v>
      </c>
      <c r="C29" s="632">
        <v>0.32842359408336258</v>
      </c>
      <c r="D29" s="632">
        <v>-6.3384027636630258E-2</v>
      </c>
      <c r="E29" s="252">
        <v>0</v>
      </c>
      <c r="G29" s="257"/>
      <c r="H29" s="257"/>
      <c r="I29" s="257"/>
      <c r="J29" s="257"/>
      <c r="K29" s="257"/>
      <c r="L29" s="257"/>
      <c r="M29" s="257"/>
    </row>
    <row r="30" spans="1:13">
      <c r="A30" s="628">
        <v>0</v>
      </c>
      <c r="B30" s="255">
        <v>38384</v>
      </c>
      <c r="C30" s="632">
        <v>0.43129314316961476</v>
      </c>
      <c r="D30" s="632">
        <v>3.9652360746119636E-2</v>
      </c>
      <c r="E30" s="252">
        <v>0</v>
      </c>
    </row>
    <row r="31" spans="1:13">
      <c r="A31" s="628">
        <v>0</v>
      </c>
      <c r="B31" s="255">
        <v>38412</v>
      </c>
      <c r="C31" s="632">
        <v>0.5061704822862968</v>
      </c>
      <c r="D31" s="632">
        <v>0.10236771076843121</v>
      </c>
      <c r="E31" s="252">
        <v>0</v>
      </c>
    </row>
    <row r="32" spans="1:13">
      <c r="A32" s="628">
        <v>0</v>
      </c>
      <c r="B32" s="255">
        <v>38443</v>
      </c>
      <c r="C32" s="632">
        <v>0.4659021733477236</v>
      </c>
      <c r="D32" s="632">
        <v>0.24978593844854027</v>
      </c>
      <c r="E32" s="252">
        <v>0</v>
      </c>
    </row>
    <row r="33" spans="1:5">
      <c r="A33" s="628">
        <v>0</v>
      </c>
      <c r="B33" s="255">
        <v>38473</v>
      </c>
      <c r="C33" s="632">
        <v>0.39509007439124233</v>
      </c>
      <c r="D33" s="632">
        <v>0.42981313129343524</v>
      </c>
      <c r="E33" s="252">
        <v>0</v>
      </c>
    </row>
    <row r="34" spans="1:5">
      <c r="A34" s="628">
        <v>0</v>
      </c>
      <c r="B34" s="255">
        <v>38504</v>
      </c>
      <c r="C34" s="632">
        <v>0.13582024098427306</v>
      </c>
      <c r="D34" s="632">
        <v>0.59592898237744318</v>
      </c>
      <c r="E34" s="252">
        <v>0</v>
      </c>
    </row>
    <row r="35" spans="1:5">
      <c r="A35" s="628">
        <v>0</v>
      </c>
      <c r="B35" s="255">
        <v>38534</v>
      </c>
      <c r="C35" s="632">
        <v>-0.11661862926073571</v>
      </c>
      <c r="D35" s="632">
        <v>0.70875707632399187</v>
      </c>
      <c r="E35" s="252">
        <v>0</v>
      </c>
    </row>
    <row r="36" spans="1:5">
      <c r="A36" s="628">
        <v>0</v>
      </c>
      <c r="B36" s="255">
        <v>38565</v>
      </c>
      <c r="C36" s="632">
        <v>-0.2065087503094605</v>
      </c>
      <c r="D36" s="632">
        <v>0.85569590673815921</v>
      </c>
      <c r="E36" s="252">
        <v>0</v>
      </c>
    </row>
    <row r="37" spans="1:5">
      <c r="A37" s="628">
        <v>0</v>
      </c>
      <c r="B37" s="255">
        <v>38596</v>
      </c>
      <c r="C37" s="632">
        <v>-0.24070730303292032</v>
      </c>
      <c r="D37" s="632">
        <v>0.96434603286231624</v>
      </c>
      <c r="E37" s="252">
        <v>0</v>
      </c>
    </row>
    <row r="38" spans="1:5">
      <c r="A38" s="628">
        <v>0</v>
      </c>
      <c r="B38" s="255">
        <v>38626</v>
      </c>
      <c r="C38" s="632">
        <v>-0.11293033356989564</v>
      </c>
      <c r="D38" s="632">
        <v>1.0737157062897866</v>
      </c>
      <c r="E38" s="252">
        <v>0</v>
      </c>
    </row>
    <row r="39" spans="1:5">
      <c r="A39" s="628">
        <v>0</v>
      </c>
      <c r="B39" s="255">
        <v>38657</v>
      </c>
      <c r="C39" s="632">
        <v>-0.1692048784940676</v>
      </c>
      <c r="D39" s="632">
        <v>1.2006012555104104</v>
      </c>
      <c r="E39" s="252">
        <v>0</v>
      </c>
    </row>
    <row r="40" spans="1:5">
      <c r="A40" s="628">
        <v>0</v>
      </c>
      <c r="B40" s="255">
        <v>38687</v>
      </c>
      <c r="C40" s="632">
        <v>-0.35862791610571892</v>
      </c>
      <c r="D40" s="632">
        <v>1.0885175227400565</v>
      </c>
      <c r="E40" s="252">
        <v>0</v>
      </c>
    </row>
    <row r="41" spans="1:5">
      <c r="A41" s="628">
        <v>0</v>
      </c>
      <c r="B41" s="255">
        <v>38718</v>
      </c>
      <c r="C41" s="632">
        <v>-0.57788474222602781</v>
      </c>
      <c r="D41" s="632">
        <v>0.93395258670286352</v>
      </c>
      <c r="E41" s="252">
        <v>0</v>
      </c>
    </row>
    <row r="42" spans="1:5">
      <c r="A42" s="628">
        <v>0</v>
      </c>
      <c r="B42" s="255">
        <v>38749</v>
      </c>
      <c r="C42" s="632">
        <v>-0.79292186066982906</v>
      </c>
      <c r="D42" s="632">
        <v>0.76603279181496198</v>
      </c>
      <c r="E42" s="252">
        <v>0</v>
      </c>
    </row>
    <row r="43" spans="1:5">
      <c r="A43" s="628">
        <v>0</v>
      </c>
      <c r="B43" s="255">
        <v>38777</v>
      </c>
      <c r="C43" s="632">
        <v>-0.9288745333984133</v>
      </c>
      <c r="D43" s="632">
        <v>0.43002529136452194</v>
      </c>
      <c r="E43" s="252">
        <v>0</v>
      </c>
    </row>
    <row r="44" spans="1:5">
      <c r="A44" s="628">
        <v>0</v>
      </c>
      <c r="B44" s="255">
        <v>38808</v>
      </c>
      <c r="C44" s="632">
        <v>-0.96683840928848153</v>
      </c>
      <c r="D44" s="632">
        <v>0.16922059919898322</v>
      </c>
      <c r="E44" s="252">
        <v>0</v>
      </c>
    </row>
    <row r="45" spans="1:5">
      <c r="A45" s="628">
        <v>0</v>
      </c>
      <c r="B45" s="255">
        <v>38838</v>
      </c>
      <c r="C45" s="632">
        <v>-0.90413626887887311</v>
      </c>
      <c r="D45" s="632">
        <v>-3.6195590346345251E-2</v>
      </c>
      <c r="E45" s="252">
        <v>0</v>
      </c>
    </row>
    <row r="46" spans="1:5">
      <c r="A46" s="628">
        <v>0</v>
      </c>
      <c r="B46" s="255">
        <v>38869</v>
      </c>
      <c r="C46" s="632">
        <v>-0.71097587296950027</v>
      </c>
      <c r="D46" s="632">
        <v>-0.105036850174184</v>
      </c>
      <c r="E46" s="252">
        <v>0</v>
      </c>
    </row>
    <row r="47" spans="1:5">
      <c r="A47" s="628">
        <v>0</v>
      </c>
      <c r="B47" s="255">
        <v>38899</v>
      </c>
      <c r="C47" s="632">
        <v>-0.55485086878297329</v>
      </c>
      <c r="D47" s="632">
        <v>-6.3377196000555983E-2</v>
      </c>
      <c r="E47" s="252">
        <v>0</v>
      </c>
    </row>
    <row r="48" spans="1:5">
      <c r="A48" s="628">
        <v>0</v>
      </c>
      <c r="B48" s="255">
        <v>38930</v>
      </c>
      <c r="C48" s="632">
        <v>-0.34135319646299894</v>
      </c>
      <c r="D48" s="632">
        <v>-4.8904870687432817E-3</v>
      </c>
      <c r="E48" s="252">
        <v>0</v>
      </c>
    </row>
    <row r="49" spans="1:5">
      <c r="A49" s="628">
        <v>0</v>
      </c>
      <c r="B49" s="255">
        <v>38961</v>
      </c>
      <c r="C49" s="632">
        <v>-9.8412149223418788E-2</v>
      </c>
      <c r="D49" s="632">
        <v>2.6601015954889208E-2</v>
      </c>
      <c r="E49" s="252">
        <v>0</v>
      </c>
    </row>
    <row r="50" spans="1:5">
      <c r="A50" s="628">
        <v>0</v>
      </c>
      <c r="B50" s="255">
        <v>38991</v>
      </c>
      <c r="C50" s="632">
        <v>0.21182102853712875</v>
      </c>
      <c r="D50" s="632">
        <v>5.1926542732966485E-2</v>
      </c>
      <c r="E50" s="252">
        <v>0</v>
      </c>
    </row>
    <row r="51" spans="1:5">
      <c r="A51" s="628">
        <v>0</v>
      </c>
      <c r="B51" s="255">
        <v>39022</v>
      </c>
      <c r="C51" s="632">
        <v>0.40191605779503559</v>
      </c>
      <c r="D51" s="632">
        <v>0.10517529562448456</v>
      </c>
      <c r="E51" s="252">
        <v>0</v>
      </c>
    </row>
    <row r="52" spans="1:5">
      <c r="A52" s="628">
        <v>0</v>
      </c>
      <c r="B52" s="255">
        <v>39052</v>
      </c>
      <c r="C52" s="632">
        <v>0.45081643720004111</v>
      </c>
      <c r="D52" s="632">
        <v>0.16161103041852393</v>
      </c>
      <c r="E52" s="252">
        <v>0</v>
      </c>
    </row>
    <row r="53" spans="1:5">
      <c r="A53" s="628">
        <v>0</v>
      </c>
      <c r="B53" s="255">
        <v>39083</v>
      </c>
      <c r="C53" s="632">
        <v>0.66347615760132495</v>
      </c>
      <c r="D53" s="632">
        <v>0.18147457747135382</v>
      </c>
      <c r="E53" s="252">
        <v>0</v>
      </c>
    </row>
    <row r="54" spans="1:5">
      <c r="A54" s="628">
        <v>0</v>
      </c>
      <c r="B54" s="255">
        <v>39114</v>
      </c>
      <c r="C54" s="632">
        <v>0.98972850538651713</v>
      </c>
      <c r="D54" s="632">
        <v>0.32570691532883189</v>
      </c>
      <c r="E54" s="252">
        <v>0</v>
      </c>
    </row>
    <row r="55" spans="1:5">
      <c r="A55" s="628">
        <v>0</v>
      </c>
      <c r="B55" s="255">
        <v>39142</v>
      </c>
      <c r="C55" s="632">
        <v>1.4038066077387772</v>
      </c>
      <c r="D55" s="632">
        <v>0.63123192223629232</v>
      </c>
      <c r="E55" s="252">
        <v>0</v>
      </c>
    </row>
    <row r="56" spans="1:5">
      <c r="A56" s="628">
        <v>0</v>
      </c>
      <c r="B56" s="255">
        <v>39173</v>
      </c>
      <c r="C56" s="632">
        <v>1.9885145458689899</v>
      </c>
      <c r="D56" s="632">
        <v>0.86608024595848809</v>
      </c>
      <c r="E56" s="252">
        <v>0</v>
      </c>
    </row>
    <row r="57" spans="1:5">
      <c r="A57" s="628">
        <v>0</v>
      </c>
      <c r="B57" s="255">
        <v>39203</v>
      </c>
      <c r="C57" s="632">
        <v>2.5020883942786085</v>
      </c>
      <c r="D57" s="632">
        <v>1.0288461390550041</v>
      </c>
      <c r="E57" s="252">
        <v>0</v>
      </c>
    </row>
    <row r="58" spans="1:5">
      <c r="A58" s="628">
        <v>0</v>
      </c>
      <c r="B58" s="255">
        <v>39234</v>
      </c>
      <c r="C58" s="632">
        <v>2.7915841509860408</v>
      </c>
      <c r="D58" s="632">
        <v>1.0210021983974764</v>
      </c>
      <c r="E58" s="252">
        <v>0</v>
      </c>
    </row>
    <row r="59" spans="1:5">
      <c r="A59" s="628">
        <v>0</v>
      </c>
      <c r="B59" s="255">
        <v>39264</v>
      </c>
      <c r="C59" s="632">
        <v>3.0307719251599536</v>
      </c>
      <c r="D59" s="632">
        <v>0.93403323126292004</v>
      </c>
      <c r="E59" s="252">
        <v>0</v>
      </c>
    </row>
    <row r="60" spans="1:5">
      <c r="A60" s="628">
        <v>0</v>
      </c>
      <c r="B60" s="255">
        <v>39295</v>
      </c>
      <c r="C60" s="632">
        <v>3.2625631510766024</v>
      </c>
      <c r="D60" s="632">
        <v>0.78775901972691953</v>
      </c>
      <c r="E60" s="252">
        <v>0</v>
      </c>
    </row>
    <row r="61" spans="1:5">
      <c r="A61" s="628">
        <v>0</v>
      </c>
      <c r="B61" s="255">
        <v>39326</v>
      </c>
      <c r="C61" s="632">
        <v>3.1041193926591393</v>
      </c>
      <c r="D61" s="632">
        <v>0.68596063882462277</v>
      </c>
      <c r="E61" s="252">
        <v>0</v>
      </c>
    </row>
    <row r="62" spans="1:5">
      <c r="A62" s="628">
        <v>0</v>
      </c>
      <c r="B62" s="255">
        <v>39356</v>
      </c>
      <c r="C62" s="632">
        <v>2.8952899635500216</v>
      </c>
      <c r="D62" s="632">
        <v>0.55035875273226398</v>
      </c>
      <c r="E62" s="252">
        <v>0</v>
      </c>
    </row>
    <row r="63" spans="1:5">
      <c r="A63" s="628">
        <v>0</v>
      </c>
      <c r="B63" s="255">
        <v>39387</v>
      </c>
      <c r="C63" s="632">
        <v>2.4857500842514888</v>
      </c>
      <c r="D63" s="632">
        <v>0.42467544725462791</v>
      </c>
      <c r="E63" s="252">
        <v>0</v>
      </c>
    </row>
    <row r="64" spans="1:5">
      <c r="A64" s="628">
        <v>0</v>
      </c>
      <c r="B64" s="255">
        <v>39417</v>
      </c>
      <c r="C64" s="632">
        <v>2.0875935794720752</v>
      </c>
      <c r="D64" s="632">
        <v>0.269644624803906</v>
      </c>
      <c r="E64" s="252">
        <v>0</v>
      </c>
    </row>
    <row r="65" spans="1:5">
      <c r="A65" s="628">
        <v>0</v>
      </c>
      <c r="B65" s="255">
        <v>39448</v>
      </c>
      <c r="C65" s="632">
        <v>1.691606288525213</v>
      </c>
      <c r="D65" s="632">
        <v>7.2814760561838499E-2</v>
      </c>
      <c r="E65" s="252">
        <v>0</v>
      </c>
    </row>
    <row r="66" spans="1:5">
      <c r="A66" s="628">
        <v>0</v>
      </c>
      <c r="B66" s="255">
        <v>39479</v>
      </c>
      <c r="C66" s="632">
        <v>1.3619310088833601</v>
      </c>
      <c r="D66" s="632">
        <v>-0.11738722678413192</v>
      </c>
      <c r="E66" s="252">
        <v>0</v>
      </c>
    </row>
    <row r="67" spans="1:5">
      <c r="A67" s="628">
        <v>0</v>
      </c>
      <c r="B67" s="255">
        <v>39508</v>
      </c>
      <c r="C67" s="632">
        <v>0.96179575535559703</v>
      </c>
      <c r="D67" s="632">
        <v>-0.44242327958933952</v>
      </c>
      <c r="E67" s="252">
        <v>0</v>
      </c>
    </row>
    <row r="68" spans="1:5">
      <c r="A68" s="628">
        <v>0</v>
      </c>
      <c r="B68" s="255">
        <v>39539</v>
      </c>
      <c r="C68" s="632">
        <v>0.53497430847951088</v>
      </c>
      <c r="D68" s="632">
        <v>-0.67775286003003632</v>
      </c>
      <c r="E68" s="252">
        <v>0</v>
      </c>
    </row>
    <row r="69" spans="1:5">
      <c r="A69" s="628">
        <v>0</v>
      </c>
      <c r="B69" s="255">
        <v>39569</v>
      </c>
      <c r="C69" s="632">
        <v>8.875505458953277E-2</v>
      </c>
      <c r="D69" s="632">
        <v>-0.86606649420306425</v>
      </c>
      <c r="E69" s="252">
        <v>0</v>
      </c>
    </row>
    <row r="70" spans="1:5">
      <c r="A70" s="628">
        <v>0</v>
      </c>
      <c r="B70" s="255">
        <v>39600</v>
      </c>
      <c r="C70" s="632">
        <v>-0.27622021219812465</v>
      </c>
      <c r="D70" s="632">
        <v>-0.9747486818512946</v>
      </c>
      <c r="E70" s="252">
        <v>0</v>
      </c>
    </row>
    <row r="71" spans="1:5">
      <c r="A71" s="628">
        <v>0</v>
      </c>
      <c r="B71" s="255">
        <v>39630</v>
      </c>
      <c r="C71" s="632">
        <v>-0.72029545659372218</v>
      </c>
      <c r="D71" s="632">
        <v>-1.0246383522072298</v>
      </c>
      <c r="E71" s="252">
        <v>0</v>
      </c>
    </row>
    <row r="72" spans="1:5">
      <c r="A72" s="628">
        <v>0</v>
      </c>
      <c r="B72" s="255">
        <v>39661</v>
      </c>
      <c r="C72" s="632">
        <v>-1.1050147825851571</v>
      </c>
      <c r="D72" s="632">
        <v>-0.97347104714698984</v>
      </c>
      <c r="E72" s="252">
        <v>0</v>
      </c>
    </row>
    <row r="73" spans="1:5">
      <c r="A73" s="628">
        <v>0</v>
      </c>
      <c r="B73" s="255">
        <v>39692</v>
      </c>
      <c r="C73" s="632">
        <v>-1.3904550643492115</v>
      </c>
      <c r="D73" s="632">
        <v>-0.96957624014613664</v>
      </c>
      <c r="E73" s="252">
        <v>0</v>
      </c>
    </row>
    <row r="74" spans="1:5">
      <c r="A74" s="628">
        <v>0</v>
      </c>
      <c r="B74" s="255">
        <v>39722</v>
      </c>
      <c r="C74" s="632">
        <v>-1.5182966114446939</v>
      </c>
      <c r="D74" s="632">
        <v>-1.0562651859618255</v>
      </c>
      <c r="E74" s="252">
        <v>0</v>
      </c>
    </row>
    <row r="75" spans="1:5">
      <c r="A75" s="628">
        <v>0</v>
      </c>
      <c r="B75" s="255">
        <v>39753</v>
      </c>
      <c r="C75" s="632">
        <v>-1.5386580510074455</v>
      </c>
      <c r="D75" s="632">
        <v>-1.0488867572093021</v>
      </c>
      <c r="E75" s="252">
        <v>0</v>
      </c>
    </row>
    <row r="76" spans="1:5">
      <c r="A76" s="628">
        <v>0</v>
      </c>
      <c r="B76" s="255">
        <v>39783</v>
      </c>
      <c r="C76" s="632">
        <v>-1.28040541011947</v>
      </c>
      <c r="D76" s="632">
        <v>-0.74847256617162472</v>
      </c>
      <c r="E76" s="252">
        <v>0</v>
      </c>
    </row>
    <row r="77" spans="1:5">
      <c r="A77" s="628">
        <v>0</v>
      </c>
      <c r="B77" s="255">
        <v>39814</v>
      </c>
      <c r="C77" s="632">
        <v>-1.1352538027246686</v>
      </c>
      <c r="D77" s="632">
        <v>-0.59993079793663651</v>
      </c>
      <c r="E77" s="252">
        <v>0</v>
      </c>
    </row>
    <row r="78" spans="1:5">
      <c r="A78" s="628">
        <v>0</v>
      </c>
      <c r="B78" s="255">
        <v>39845</v>
      </c>
      <c r="C78" s="632">
        <v>-1.1331289867444068</v>
      </c>
      <c r="D78" s="632">
        <v>-0.57014632966723766</v>
      </c>
      <c r="E78" s="252">
        <v>0</v>
      </c>
    </row>
    <row r="79" spans="1:5">
      <c r="A79" s="628">
        <v>0</v>
      </c>
      <c r="B79" s="255">
        <v>39873</v>
      </c>
      <c r="C79" s="632">
        <v>-1.1395038546847001</v>
      </c>
      <c r="D79" s="632">
        <v>-0.5830520211164758</v>
      </c>
      <c r="E79" s="252">
        <v>0</v>
      </c>
    </row>
    <row r="80" spans="1:5">
      <c r="A80" s="628">
        <v>0</v>
      </c>
      <c r="B80" s="255">
        <v>39904</v>
      </c>
      <c r="C80" s="632">
        <v>-1.2392706152832675</v>
      </c>
      <c r="D80" s="632">
        <v>-0.63789288342610762</v>
      </c>
      <c r="E80" s="252">
        <v>0</v>
      </c>
    </row>
    <row r="81" spans="1:5">
      <c r="A81" s="628">
        <v>0</v>
      </c>
      <c r="B81" s="255">
        <v>39934</v>
      </c>
      <c r="C81" s="632">
        <v>-1.4876746086100008</v>
      </c>
      <c r="D81" s="632">
        <v>-0.69845985267579769</v>
      </c>
      <c r="E81" s="252">
        <v>0</v>
      </c>
    </row>
    <row r="82" spans="1:5">
      <c r="A82" s="628">
        <v>0</v>
      </c>
      <c r="B82" s="255">
        <v>39965</v>
      </c>
      <c r="C82" s="632">
        <v>-1.5678007552407538</v>
      </c>
      <c r="D82" s="632">
        <v>-0.798729537868483</v>
      </c>
      <c r="E82" s="252">
        <v>0</v>
      </c>
    </row>
    <row r="83" spans="1:5">
      <c r="A83" s="628">
        <v>0</v>
      </c>
      <c r="B83" s="255">
        <v>39995</v>
      </c>
      <c r="C83" s="632">
        <v>-1.4423763518478134</v>
      </c>
      <c r="D83" s="632">
        <v>-1.0163185458590491</v>
      </c>
      <c r="E83" s="252">
        <v>0</v>
      </c>
    </row>
    <row r="84" spans="1:5">
      <c r="A84" s="628">
        <v>0</v>
      </c>
      <c r="B84" s="255">
        <v>40026</v>
      </c>
      <c r="C84" s="632">
        <v>-1.4229957723738274</v>
      </c>
      <c r="D84" s="632">
        <v>-1.2760058775012866</v>
      </c>
      <c r="E84" s="252">
        <v>0</v>
      </c>
    </row>
    <row r="85" spans="1:5">
      <c r="A85" s="628">
        <v>0</v>
      </c>
      <c r="B85" s="255">
        <v>40057</v>
      </c>
      <c r="C85" s="632">
        <v>-1.3219011309946049</v>
      </c>
      <c r="D85" s="632">
        <v>-1.5352878390972005</v>
      </c>
      <c r="E85" s="252">
        <v>0</v>
      </c>
    </row>
    <row r="86" spans="1:5">
      <c r="A86" s="628">
        <v>0</v>
      </c>
      <c r="B86" s="255">
        <v>40087</v>
      </c>
      <c r="C86" s="632">
        <v>-1.1546406931989195</v>
      </c>
      <c r="D86" s="632">
        <v>-1.7434028494854621</v>
      </c>
      <c r="E86" s="252">
        <v>0</v>
      </c>
    </row>
    <row r="87" spans="1:5">
      <c r="A87" s="628">
        <v>0</v>
      </c>
      <c r="B87" s="255">
        <v>40118</v>
      </c>
      <c r="C87" s="632">
        <v>-0.97370793464948979</v>
      </c>
      <c r="D87" s="632">
        <v>-2.0486028768843072</v>
      </c>
      <c r="E87" s="252">
        <v>0</v>
      </c>
    </row>
    <row r="88" spans="1:5">
      <c r="A88" s="628">
        <v>0</v>
      </c>
      <c r="B88" s="255">
        <v>40148</v>
      </c>
      <c r="C88" s="632">
        <v>-0.81986647958428771</v>
      </c>
      <c r="D88" s="632">
        <v>-2.3254321098806998</v>
      </c>
      <c r="E88" s="252">
        <v>0</v>
      </c>
    </row>
    <row r="89" spans="1:5">
      <c r="A89" s="628">
        <v>0</v>
      </c>
      <c r="B89" s="255">
        <v>40179</v>
      </c>
      <c r="C89" s="632">
        <v>-0.65527686697647602</v>
      </c>
      <c r="D89" s="632">
        <v>-2.5118652777938757</v>
      </c>
      <c r="E89" s="252">
        <v>0</v>
      </c>
    </row>
    <row r="90" spans="1:5">
      <c r="A90" s="628">
        <v>0</v>
      </c>
      <c r="B90" s="255">
        <v>40210</v>
      </c>
      <c r="C90" s="632">
        <v>-0.45160227726155394</v>
      </c>
      <c r="D90" s="632">
        <v>-2.3897839399813439</v>
      </c>
      <c r="E90" s="252">
        <v>0</v>
      </c>
    </row>
    <row r="91" spans="1:5">
      <c r="A91" s="628">
        <v>0</v>
      </c>
      <c r="B91" s="255">
        <v>40238</v>
      </c>
      <c r="C91" s="632">
        <v>-0.41080154221833803</v>
      </c>
      <c r="D91" s="632">
        <v>-2.1973996048381905</v>
      </c>
      <c r="E91" s="252">
        <v>0</v>
      </c>
    </row>
    <row r="92" spans="1:5">
      <c r="A92" s="628">
        <v>0</v>
      </c>
      <c r="B92" s="255">
        <v>40269</v>
      </c>
      <c r="C92" s="632">
        <v>-0.38360610649750776</v>
      </c>
      <c r="D92" s="632">
        <v>-1.7975747518222358</v>
      </c>
      <c r="E92" s="252">
        <v>0</v>
      </c>
    </row>
    <row r="93" spans="1:5">
      <c r="A93" s="628">
        <v>0</v>
      </c>
      <c r="B93" s="255">
        <v>40299</v>
      </c>
      <c r="C93" s="632">
        <v>-0.37939975342453414</v>
      </c>
      <c r="D93" s="632">
        <v>-1.491371626110843</v>
      </c>
      <c r="E93" s="252">
        <v>0</v>
      </c>
    </row>
    <row r="94" spans="1:5">
      <c r="A94" s="628">
        <v>0</v>
      </c>
      <c r="B94" s="255">
        <v>40330</v>
      </c>
      <c r="C94" s="632">
        <v>-0.26155851978661671</v>
      </c>
      <c r="D94" s="632">
        <v>-1.1496467486006108</v>
      </c>
      <c r="E94" s="252">
        <v>0</v>
      </c>
    </row>
    <row r="95" spans="1:5">
      <c r="A95" s="628">
        <v>0</v>
      </c>
      <c r="B95" s="255">
        <v>40360</v>
      </c>
      <c r="C95" s="632">
        <v>-0.16099386907771873</v>
      </c>
      <c r="D95" s="632">
        <v>-0.76208111883619023</v>
      </c>
      <c r="E95" s="252">
        <v>0</v>
      </c>
    </row>
    <row r="96" spans="1:5">
      <c r="A96" s="628">
        <v>0</v>
      </c>
      <c r="B96" s="255">
        <v>40391</v>
      </c>
      <c r="C96" s="632">
        <v>-0.13300245055203633</v>
      </c>
      <c r="D96" s="632">
        <v>-0.34452650714408101</v>
      </c>
      <c r="E96" s="252">
        <v>0</v>
      </c>
    </row>
    <row r="97" spans="1:5">
      <c r="A97" s="628">
        <v>0</v>
      </c>
      <c r="B97" s="255">
        <v>40422</v>
      </c>
      <c r="C97" s="632">
        <v>-3.9223837190025139E-2</v>
      </c>
      <c r="D97" s="632">
        <v>0.22994100173079773</v>
      </c>
      <c r="E97" s="252">
        <v>0</v>
      </c>
    </row>
    <row r="98" spans="1:5">
      <c r="A98" s="628">
        <v>0</v>
      </c>
      <c r="B98" s="255">
        <v>40452</v>
      </c>
      <c r="C98" s="632">
        <v>-7.0508685990882123E-3</v>
      </c>
      <c r="D98" s="632">
        <v>0.77968244813375764</v>
      </c>
      <c r="E98" s="252">
        <v>0</v>
      </c>
    </row>
    <row r="99" spans="1:5">
      <c r="A99" s="628">
        <v>0</v>
      </c>
      <c r="B99" s="255">
        <v>40483</v>
      </c>
      <c r="C99" s="632">
        <v>6.2455563783198373E-2</v>
      </c>
      <c r="D99" s="632">
        <v>1.2479906884821121</v>
      </c>
      <c r="E99" s="252">
        <v>0</v>
      </c>
    </row>
    <row r="100" spans="1:5">
      <c r="A100" s="628">
        <v>0</v>
      </c>
      <c r="B100" s="255">
        <v>40513</v>
      </c>
      <c r="C100" s="632">
        <v>0.16566538386650481</v>
      </c>
      <c r="D100" s="632">
        <v>1.5577171051077607</v>
      </c>
      <c r="E100" s="252">
        <v>0</v>
      </c>
    </row>
    <row r="101" spans="1:5">
      <c r="A101" s="628">
        <v>0</v>
      </c>
      <c r="B101" s="255">
        <v>40544</v>
      </c>
      <c r="C101" s="632">
        <v>0.16038502194699431</v>
      </c>
      <c r="D101" s="632">
        <v>1.7716905008728405</v>
      </c>
      <c r="E101" s="252">
        <v>0</v>
      </c>
    </row>
    <row r="102" spans="1:5">
      <c r="A102" s="628">
        <v>0</v>
      </c>
      <c r="B102" s="255">
        <v>40575</v>
      </c>
      <c r="C102" s="632">
        <v>0.18036809850804966</v>
      </c>
      <c r="D102" s="632">
        <v>1.7744384058450389</v>
      </c>
      <c r="E102" s="252">
        <v>0</v>
      </c>
    </row>
    <row r="103" spans="1:5">
      <c r="A103" s="628">
        <v>0</v>
      </c>
      <c r="B103" s="255">
        <v>40603</v>
      </c>
      <c r="C103" s="632">
        <v>0.22369410111706953</v>
      </c>
      <c r="D103" s="632">
        <v>1.852670243719345</v>
      </c>
      <c r="E103" s="252">
        <v>0</v>
      </c>
    </row>
    <row r="104" spans="1:5">
      <c r="A104" s="628">
        <v>0</v>
      </c>
      <c r="B104" s="255">
        <v>40634</v>
      </c>
      <c r="C104" s="632">
        <v>0.31367529547122824</v>
      </c>
      <c r="D104" s="632">
        <v>1.8967350846381268</v>
      </c>
      <c r="E104" s="252">
        <v>0</v>
      </c>
    </row>
    <row r="105" spans="1:5">
      <c r="A105" s="628">
        <v>0</v>
      </c>
      <c r="B105" s="255">
        <v>40664</v>
      </c>
      <c r="C105" s="632">
        <v>0.35606446069742104</v>
      </c>
      <c r="D105" s="632">
        <v>1.7469195157152142</v>
      </c>
      <c r="E105" s="252">
        <v>0</v>
      </c>
    </row>
    <row r="106" spans="1:5">
      <c r="A106" s="628">
        <v>0</v>
      </c>
      <c r="B106" s="255">
        <v>40695</v>
      </c>
      <c r="C106" s="632">
        <v>0.35356881705584586</v>
      </c>
      <c r="D106" s="632">
        <v>1.6160997166837605</v>
      </c>
      <c r="E106" s="252">
        <v>0</v>
      </c>
    </row>
    <row r="107" spans="1:5">
      <c r="A107" s="628">
        <v>0</v>
      </c>
      <c r="B107" s="255">
        <v>40725</v>
      </c>
      <c r="C107" s="632">
        <v>0.41882383391699002</v>
      </c>
      <c r="D107" s="632">
        <v>1.4736190706287089</v>
      </c>
      <c r="E107" s="252">
        <v>0</v>
      </c>
    </row>
    <row r="108" spans="1:5">
      <c r="A108" s="628">
        <v>0</v>
      </c>
      <c r="B108" s="255">
        <v>40756</v>
      </c>
      <c r="C108" s="632">
        <v>0.42452912696040296</v>
      </c>
      <c r="D108" s="632">
        <v>1.3911658758323195</v>
      </c>
      <c r="E108" s="252">
        <v>0</v>
      </c>
    </row>
    <row r="109" spans="1:5">
      <c r="A109" s="628">
        <v>0</v>
      </c>
      <c r="B109" s="255">
        <v>40787</v>
      </c>
      <c r="C109" s="632">
        <v>0.33327288131683647</v>
      </c>
      <c r="D109" s="632">
        <v>1.3165478350303965</v>
      </c>
      <c r="E109" s="252">
        <v>0</v>
      </c>
    </row>
    <row r="110" spans="1:5">
      <c r="A110" s="628">
        <v>0</v>
      </c>
      <c r="B110" s="255">
        <v>40817</v>
      </c>
      <c r="C110" s="632">
        <v>0.32169073216147415</v>
      </c>
      <c r="D110" s="632">
        <v>1.2416228403619878</v>
      </c>
      <c r="E110" s="252">
        <v>4</v>
      </c>
    </row>
    <row r="111" spans="1:5">
      <c r="A111" s="628">
        <v>0</v>
      </c>
      <c r="B111" s="255">
        <v>40848</v>
      </c>
      <c r="C111" s="632">
        <v>0.10463213649055955</v>
      </c>
      <c r="D111" s="632">
        <v>1.2448751951388932</v>
      </c>
      <c r="E111" s="252">
        <v>4</v>
      </c>
    </row>
    <row r="112" spans="1:5">
      <c r="A112" s="628">
        <v>0</v>
      </c>
      <c r="B112" s="255">
        <v>40878</v>
      </c>
      <c r="C112" s="632">
        <v>-4.3555942632188836E-2</v>
      </c>
      <c r="D112" s="632">
        <v>1.2517155444064549</v>
      </c>
      <c r="E112" s="252">
        <v>4</v>
      </c>
    </row>
    <row r="113" spans="1:5">
      <c r="A113" s="628">
        <v>0</v>
      </c>
      <c r="B113" s="255">
        <v>40909</v>
      </c>
      <c r="C113" s="632">
        <v>-0.16632055587523004</v>
      </c>
      <c r="D113" s="632">
        <v>1.2375914215700647</v>
      </c>
      <c r="E113" s="252">
        <v>4</v>
      </c>
    </row>
    <row r="114" spans="1:5">
      <c r="A114" s="628">
        <v>0</v>
      </c>
      <c r="B114" s="255">
        <v>40940</v>
      </c>
      <c r="C114" s="632">
        <v>-0.18954650959404118</v>
      </c>
      <c r="D114" s="632">
        <v>1.2299351190693286</v>
      </c>
      <c r="E114" s="252">
        <v>4</v>
      </c>
    </row>
    <row r="115" spans="1:5">
      <c r="A115" s="628">
        <v>0</v>
      </c>
      <c r="B115" s="256">
        <v>40969</v>
      </c>
      <c r="C115" s="632">
        <v>-0.21057877706535108</v>
      </c>
      <c r="D115" s="632">
        <v>1.093247925294297</v>
      </c>
      <c r="E115" s="252">
        <v>4</v>
      </c>
    </row>
    <row r="116" spans="1:5">
      <c r="A116" s="628">
        <v>0</v>
      </c>
      <c r="B116" s="256">
        <v>41000</v>
      </c>
      <c r="C116" s="632">
        <v>-6.0594558657284435E-2</v>
      </c>
      <c r="D116" s="632">
        <v>0.99863482085615696</v>
      </c>
      <c r="E116" s="252">
        <v>4</v>
      </c>
    </row>
    <row r="117" spans="1:5">
      <c r="A117" s="628">
        <v>0</v>
      </c>
      <c r="B117" s="255">
        <v>41030</v>
      </c>
      <c r="C117" s="632">
        <v>1.710536065565434E-2</v>
      </c>
      <c r="D117" s="632">
        <v>0.87173891901739109</v>
      </c>
      <c r="E117" s="252">
        <v>4</v>
      </c>
    </row>
    <row r="118" spans="1:5">
      <c r="A118" s="628">
        <v>0</v>
      </c>
      <c r="B118" s="255">
        <v>41061</v>
      </c>
      <c r="C118" s="632">
        <v>9.2076745113566852E-2</v>
      </c>
      <c r="D118" s="632">
        <v>0.74122680574793953</v>
      </c>
      <c r="E118" s="252">
        <v>4</v>
      </c>
    </row>
    <row r="119" spans="1:5">
      <c r="A119" s="628">
        <v>0</v>
      </c>
      <c r="B119" s="255">
        <v>41091</v>
      </c>
      <c r="C119" s="632">
        <v>5.5530188312270252E-2</v>
      </c>
      <c r="D119" s="632">
        <v>0.61461621645969333</v>
      </c>
      <c r="E119" s="252">
        <v>4</v>
      </c>
    </row>
    <row r="120" spans="1:5">
      <c r="A120" s="628">
        <v>0</v>
      </c>
      <c r="B120" s="255">
        <v>41122</v>
      </c>
      <c r="C120" s="632">
        <v>4.1261117825939983E-2</v>
      </c>
      <c r="D120" s="632">
        <v>0.45526667524622477</v>
      </c>
      <c r="E120" s="252">
        <v>4</v>
      </c>
    </row>
    <row r="121" spans="1:5">
      <c r="A121" s="628">
        <v>0</v>
      </c>
      <c r="B121" s="255">
        <v>41153</v>
      </c>
      <c r="C121" s="632">
        <v>-6.4664922532273682E-4</v>
      </c>
      <c r="D121" s="632">
        <v>0.22558190108579063</v>
      </c>
      <c r="E121" s="252">
        <v>4</v>
      </c>
    </row>
    <row r="122" spans="1:5">
      <c r="A122" s="628">
        <v>4</v>
      </c>
      <c r="B122" s="255">
        <v>41183</v>
      </c>
      <c r="C122" s="633"/>
      <c r="D122" s="632">
        <v>-6.8643579249190234E-2</v>
      </c>
      <c r="E122" s="252">
        <v>4</v>
      </c>
    </row>
    <row r="123" spans="1:5">
      <c r="A123" s="628">
        <v>4</v>
      </c>
      <c r="B123" s="255">
        <v>41214</v>
      </c>
      <c r="C123" s="633"/>
      <c r="D123" s="632">
        <v>-0.42329878228652917</v>
      </c>
      <c r="E123" s="252">
        <v>4</v>
      </c>
    </row>
    <row r="124" spans="1:5">
      <c r="A124" s="628">
        <v>4</v>
      </c>
      <c r="B124" s="255">
        <v>41244</v>
      </c>
      <c r="C124" s="633"/>
      <c r="D124" s="632">
        <v>-0.62746478649105653</v>
      </c>
      <c r="E124" s="252">
        <v>4</v>
      </c>
    </row>
    <row r="125" spans="1:5">
      <c r="A125" s="628">
        <v>4</v>
      </c>
      <c r="B125" s="255">
        <v>41275</v>
      </c>
      <c r="C125" s="633"/>
      <c r="D125" s="632">
        <v>-0.79309406542214234</v>
      </c>
    </row>
    <row r="126" spans="1:5">
      <c r="A126" s="628">
        <v>4</v>
      </c>
      <c r="B126" s="255">
        <v>41306</v>
      </c>
      <c r="C126" s="633"/>
      <c r="D126" s="632">
        <v>-0.95652312021923669</v>
      </c>
    </row>
    <row r="127" spans="1:5">
      <c r="A127" s="628">
        <v>4</v>
      </c>
      <c r="B127" s="255">
        <v>41334</v>
      </c>
      <c r="C127" s="632"/>
      <c r="D127" s="632">
        <v>-0.97995896677786953</v>
      </c>
    </row>
    <row r="128" spans="1:5">
      <c r="A128" s="628">
        <v>4</v>
      </c>
      <c r="B128" s="255">
        <v>41365</v>
      </c>
      <c r="C128" s="632"/>
      <c r="D128" s="632">
        <v>-0.99405527691847761</v>
      </c>
    </row>
    <row r="129" spans="1:4">
      <c r="A129" s="628">
        <v>4</v>
      </c>
      <c r="B129" s="255">
        <v>41395</v>
      </c>
      <c r="C129" s="632"/>
      <c r="D129" s="632">
        <v>-0.93978955036796286</v>
      </c>
    </row>
    <row r="130" spans="1:4">
      <c r="A130" s="628">
        <v>4</v>
      </c>
      <c r="B130" s="255">
        <v>41426</v>
      </c>
      <c r="C130" s="632"/>
      <c r="D130" s="632">
        <v>-0.73729528514861942</v>
      </c>
    </row>
    <row r="131" spans="1:4">
      <c r="A131" s="628">
        <v>4</v>
      </c>
      <c r="B131" s="255">
        <v>41456</v>
      </c>
      <c r="C131" s="632"/>
      <c r="D131" s="632">
        <v>-0.59925595733906545</v>
      </c>
    </row>
    <row r="132" spans="1:4">
      <c r="A132" s="628">
        <v>4</v>
      </c>
      <c r="B132" s="255">
        <v>41487</v>
      </c>
      <c r="C132" s="632"/>
      <c r="D132" s="632">
        <v>-0.51727145489887361</v>
      </c>
    </row>
    <row r="133" spans="1:4">
      <c r="A133" s="628">
        <v>4</v>
      </c>
      <c r="B133" s="255">
        <v>41518</v>
      </c>
      <c r="C133" s="632"/>
      <c r="D133" s="632">
        <v>-0.47842389706459487</v>
      </c>
    </row>
    <row r="134" spans="1:4">
      <c r="A134" s="628">
        <v>4</v>
      </c>
      <c r="B134" s="255">
        <v>41548</v>
      </c>
      <c r="C134" s="632"/>
      <c r="D134" s="632">
        <v>-0.25394514354166636</v>
      </c>
    </row>
    <row r="135" spans="1:4">
      <c r="A135" s="628">
        <v>4</v>
      </c>
      <c r="B135" s="255">
        <v>41579</v>
      </c>
      <c r="C135" s="632"/>
      <c r="D135" s="632">
        <v>-0.11221876302433033</v>
      </c>
    </row>
    <row r="136" spans="1:4">
      <c r="A136" s="628">
        <v>4</v>
      </c>
      <c r="B136" s="255">
        <v>41609</v>
      </c>
      <c r="C136" s="632"/>
      <c r="D136" s="632">
        <v>-2.954615506888783E-3</v>
      </c>
    </row>
    <row r="137" spans="1:4">
      <c r="D137" s="634"/>
    </row>
  </sheetData>
  <mergeCells count="1">
    <mergeCell ref="F22:L24"/>
  </mergeCells>
  <hyperlinks>
    <hyperlink ref="F27" location="Содержание!B5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B35" sqref="B35"/>
    </sheetView>
  </sheetViews>
  <sheetFormatPr defaultRowHeight="12.75"/>
  <cols>
    <col min="1" max="1" width="9.140625" style="83"/>
    <col min="2" max="2" width="27.28515625" style="83" customWidth="1"/>
    <col min="3" max="6" width="15.5703125" style="83" customWidth="1"/>
    <col min="7" max="12" width="9.85546875" style="83" bestFit="1" customWidth="1"/>
    <col min="13" max="257" width="9.140625" style="83"/>
    <col min="258" max="258" width="27.28515625" style="83" customWidth="1"/>
    <col min="259" max="262" width="15.5703125" style="83" customWidth="1"/>
    <col min="263" max="268" width="9.85546875" style="83" bestFit="1" customWidth="1"/>
    <col min="269" max="513" width="9.140625" style="83"/>
    <col min="514" max="514" width="27.28515625" style="83" customWidth="1"/>
    <col min="515" max="518" width="15.5703125" style="83" customWidth="1"/>
    <col min="519" max="524" width="9.85546875" style="83" bestFit="1" customWidth="1"/>
    <col min="525" max="769" width="9.140625" style="83"/>
    <col min="770" max="770" width="27.28515625" style="83" customWidth="1"/>
    <col min="771" max="774" width="15.5703125" style="83" customWidth="1"/>
    <col min="775" max="780" width="9.85546875" style="83" bestFit="1" customWidth="1"/>
    <col min="781" max="1025" width="9.140625" style="83"/>
    <col min="1026" max="1026" width="27.28515625" style="83" customWidth="1"/>
    <col min="1027" max="1030" width="15.5703125" style="83" customWidth="1"/>
    <col min="1031" max="1036" width="9.85546875" style="83" bestFit="1" customWidth="1"/>
    <col min="1037" max="1281" width="9.140625" style="83"/>
    <col min="1282" max="1282" width="27.28515625" style="83" customWidth="1"/>
    <col min="1283" max="1286" width="15.5703125" style="83" customWidth="1"/>
    <col min="1287" max="1292" width="9.85546875" style="83" bestFit="1" customWidth="1"/>
    <col min="1293" max="1537" width="9.140625" style="83"/>
    <col min="1538" max="1538" width="27.28515625" style="83" customWidth="1"/>
    <col min="1539" max="1542" width="15.5703125" style="83" customWidth="1"/>
    <col min="1543" max="1548" width="9.85546875" style="83" bestFit="1" customWidth="1"/>
    <col min="1549" max="1793" width="9.140625" style="83"/>
    <col min="1794" max="1794" width="27.28515625" style="83" customWidth="1"/>
    <col min="1795" max="1798" width="15.5703125" style="83" customWidth="1"/>
    <col min="1799" max="1804" width="9.85546875" style="83" bestFit="1" customWidth="1"/>
    <col min="1805" max="2049" width="9.140625" style="83"/>
    <col min="2050" max="2050" width="27.28515625" style="83" customWidth="1"/>
    <col min="2051" max="2054" width="15.5703125" style="83" customWidth="1"/>
    <col min="2055" max="2060" width="9.85546875" style="83" bestFit="1" customWidth="1"/>
    <col min="2061" max="2305" width="9.140625" style="83"/>
    <col min="2306" max="2306" width="27.28515625" style="83" customWidth="1"/>
    <col min="2307" max="2310" width="15.5703125" style="83" customWidth="1"/>
    <col min="2311" max="2316" width="9.85546875" style="83" bestFit="1" customWidth="1"/>
    <col min="2317" max="2561" width="9.140625" style="83"/>
    <col min="2562" max="2562" width="27.28515625" style="83" customWidth="1"/>
    <col min="2563" max="2566" width="15.5703125" style="83" customWidth="1"/>
    <col min="2567" max="2572" width="9.85546875" style="83" bestFit="1" customWidth="1"/>
    <col min="2573" max="2817" width="9.140625" style="83"/>
    <col min="2818" max="2818" width="27.28515625" style="83" customWidth="1"/>
    <col min="2819" max="2822" width="15.5703125" style="83" customWidth="1"/>
    <col min="2823" max="2828" width="9.85546875" style="83" bestFit="1" customWidth="1"/>
    <col min="2829" max="3073" width="9.140625" style="83"/>
    <col min="3074" max="3074" width="27.28515625" style="83" customWidth="1"/>
    <col min="3075" max="3078" width="15.5703125" style="83" customWidth="1"/>
    <col min="3079" max="3084" width="9.85546875" style="83" bestFit="1" customWidth="1"/>
    <col min="3085" max="3329" width="9.140625" style="83"/>
    <col min="3330" max="3330" width="27.28515625" style="83" customWidth="1"/>
    <col min="3331" max="3334" width="15.5703125" style="83" customWidth="1"/>
    <col min="3335" max="3340" width="9.85546875" style="83" bestFit="1" customWidth="1"/>
    <col min="3341" max="3585" width="9.140625" style="83"/>
    <col min="3586" max="3586" width="27.28515625" style="83" customWidth="1"/>
    <col min="3587" max="3590" width="15.5703125" style="83" customWidth="1"/>
    <col min="3591" max="3596" width="9.85546875" style="83" bestFit="1" customWidth="1"/>
    <col min="3597" max="3841" width="9.140625" style="83"/>
    <col min="3842" max="3842" width="27.28515625" style="83" customWidth="1"/>
    <col min="3843" max="3846" width="15.5703125" style="83" customWidth="1"/>
    <col min="3847" max="3852" width="9.85546875" style="83" bestFit="1" customWidth="1"/>
    <col min="3853" max="4097" width="9.140625" style="83"/>
    <col min="4098" max="4098" width="27.28515625" style="83" customWidth="1"/>
    <col min="4099" max="4102" width="15.5703125" style="83" customWidth="1"/>
    <col min="4103" max="4108" width="9.85546875" style="83" bestFit="1" customWidth="1"/>
    <col min="4109" max="4353" width="9.140625" style="83"/>
    <col min="4354" max="4354" width="27.28515625" style="83" customWidth="1"/>
    <col min="4355" max="4358" width="15.5703125" style="83" customWidth="1"/>
    <col min="4359" max="4364" width="9.85546875" style="83" bestFit="1" customWidth="1"/>
    <col min="4365" max="4609" width="9.140625" style="83"/>
    <col min="4610" max="4610" width="27.28515625" style="83" customWidth="1"/>
    <col min="4611" max="4614" width="15.5703125" style="83" customWidth="1"/>
    <col min="4615" max="4620" width="9.85546875" style="83" bestFit="1" customWidth="1"/>
    <col min="4621" max="4865" width="9.140625" style="83"/>
    <col min="4866" max="4866" width="27.28515625" style="83" customWidth="1"/>
    <col min="4867" max="4870" width="15.5703125" style="83" customWidth="1"/>
    <col min="4871" max="4876" width="9.85546875" style="83" bestFit="1" customWidth="1"/>
    <col min="4877" max="5121" width="9.140625" style="83"/>
    <col min="5122" max="5122" width="27.28515625" style="83" customWidth="1"/>
    <col min="5123" max="5126" width="15.5703125" style="83" customWidth="1"/>
    <col min="5127" max="5132" width="9.85546875" style="83" bestFit="1" customWidth="1"/>
    <col min="5133" max="5377" width="9.140625" style="83"/>
    <col min="5378" max="5378" width="27.28515625" style="83" customWidth="1"/>
    <col min="5379" max="5382" width="15.5703125" style="83" customWidth="1"/>
    <col min="5383" max="5388" width="9.85546875" style="83" bestFit="1" customWidth="1"/>
    <col min="5389" max="5633" width="9.140625" style="83"/>
    <col min="5634" max="5634" width="27.28515625" style="83" customWidth="1"/>
    <col min="5635" max="5638" width="15.5703125" style="83" customWidth="1"/>
    <col min="5639" max="5644" width="9.85546875" style="83" bestFit="1" customWidth="1"/>
    <col min="5645" max="5889" width="9.140625" style="83"/>
    <col min="5890" max="5890" width="27.28515625" style="83" customWidth="1"/>
    <col min="5891" max="5894" width="15.5703125" style="83" customWidth="1"/>
    <col min="5895" max="5900" width="9.85546875" style="83" bestFit="1" customWidth="1"/>
    <col min="5901" max="6145" width="9.140625" style="83"/>
    <col min="6146" max="6146" width="27.28515625" style="83" customWidth="1"/>
    <col min="6147" max="6150" width="15.5703125" style="83" customWidth="1"/>
    <col min="6151" max="6156" width="9.85546875" style="83" bestFit="1" customWidth="1"/>
    <col min="6157" max="6401" width="9.140625" style="83"/>
    <col min="6402" max="6402" width="27.28515625" style="83" customWidth="1"/>
    <col min="6403" max="6406" width="15.5703125" style="83" customWidth="1"/>
    <col min="6407" max="6412" width="9.85546875" style="83" bestFit="1" customWidth="1"/>
    <col min="6413" max="6657" width="9.140625" style="83"/>
    <col min="6658" max="6658" width="27.28515625" style="83" customWidth="1"/>
    <col min="6659" max="6662" width="15.5703125" style="83" customWidth="1"/>
    <col min="6663" max="6668" width="9.85546875" style="83" bestFit="1" customWidth="1"/>
    <col min="6669" max="6913" width="9.140625" style="83"/>
    <col min="6914" max="6914" width="27.28515625" style="83" customWidth="1"/>
    <col min="6915" max="6918" width="15.5703125" style="83" customWidth="1"/>
    <col min="6919" max="6924" width="9.85546875" style="83" bestFit="1" customWidth="1"/>
    <col min="6925" max="7169" width="9.140625" style="83"/>
    <col min="7170" max="7170" width="27.28515625" style="83" customWidth="1"/>
    <col min="7171" max="7174" width="15.5703125" style="83" customWidth="1"/>
    <col min="7175" max="7180" width="9.85546875" style="83" bestFit="1" customWidth="1"/>
    <col min="7181" max="7425" width="9.140625" style="83"/>
    <col min="7426" max="7426" width="27.28515625" style="83" customWidth="1"/>
    <col min="7427" max="7430" width="15.5703125" style="83" customWidth="1"/>
    <col min="7431" max="7436" width="9.85546875" style="83" bestFit="1" customWidth="1"/>
    <col min="7437" max="7681" width="9.140625" style="83"/>
    <col min="7682" max="7682" width="27.28515625" style="83" customWidth="1"/>
    <col min="7683" max="7686" width="15.5703125" style="83" customWidth="1"/>
    <col min="7687" max="7692" width="9.85546875" style="83" bestFit="1" customWidth="1"/>
    <col min="7693" max="7937" width="9.140625" style="83"/>
    <col min="7938" max="7938" width="27.28515625" style="83" customWidth="1"/>
    <col min="7939" max="7942" width="15.5703125" style="83" customWidth="1"/>
    <col min="7943" max="7948" width="9.85546875" style="83" bestFit="1" customWidth="1"/>
    <col min="7949" max="8193" width="9.140625" style="83"/>
    <col min="8194" max="8194" width="27.28515625" style="83" customWidth="1"/>
    <col min="8195" max="8198" width="15.5703125" style="83" customWidth="1"/>
    <col min="8199" max="8204" width="9.85546875" style="83" bestFit="1" customWidth="1"/>
    <col min="8205" max="8449" width="9.140625" style="83"/>
    <col min="8450" max="8450" width="27.28515625" style="83" customWidth="1"/>
    <col min="8451" max="8454" width="15.5703125" style="83" customWidth="1"/>
    <col min="8455" max="8460" width="9.85546875" style="83" bestFit="1" customWidth="1"/>
    <col min="8461" max="8705" width="9.140625" style="83"/>
    <col min="8706" max="8706" width="27.28515625" style="83" customWidth="1"/>
    <col min="8707" max="8710" width="15.5703125" style="83" customWidth="1"/>
    <col min="8711" max="8716" width="9.85546875" style="83" bestFit="1" customWidth="1"/>
    <col min="8717" max="8961" width="9.140625" style="83"/>
    <col min="8962" max="8962" width="27.28515625" style="83" customWidth="1"/>
    <col min="8963" max="8966" width="15.5703125" style="83" customWidth="1"/>
    <col min="8967" max="8972" width="9.85546875" style="83" bestFit="1" customWidth="1"/>
    <col min="8973" max="9217" width="9.140625" style="83"/>
    <col min="9218" max="9218" width="27.28515625" style="83" customWidth="1"/>
    <col min="9219" max="9222" width="15.5703125" style="83" customWidth="1"/>
    <col min="9223" max="9228" width="9.85546875" style="83" bestFit="1" customWidth="1"/>
    <col min="9229" max="9473" width="9.140625" style="83"/>
    <col min="9474" max="9474" width="27.28515625" style="83" customWidth="1"/>
    <col min="9475" max="9478" width="15.5703125" style="83" customWidth="1"/>
    <col min="9479" max="9484" width="9.85546875" style="83" bestFit="1" customWidth="1"/>
    <col min="9485" max="9729" width="9.140625" style="83"/>
    <col min="9730" max="9730" width="27.28515625" style="83" customWidth="1"/>
    <col min="9731" max="9734" width="15.5703125" style="83" customWidth="1"/>
    <col min="9735" max="9740" width="9.85546875" style="83" bestFit="1" customWidth="1"/>
    <col min="9741" max="9985" width="9.140625" style="83"/>
    <col min="9986" max="9986" width="27.28515625" style="83" customWidth="1"/>
    <col min="9987" max="9990" width="15.5703125" style="83" customWidth="1"/>
    <col min="9991" max="9996" width="9.85546875" style="83" bestFit="1" customWidth="1"/>
    <col min="9997" max="10241" width="9.140625" style="83"/>
    <col min="10242" max="10242" width="27.28515625" style="83" customWidth="1"/>
    <col min="10243" max="10246" width="15.5703125" style="83" customWidth="1"/>
    <col min="10247" max="10252" width="9.85546875" style="83" bestFit="1" customWidth="1"/>
    <col min="10253" max="10497" width="9.140625" style="83"/>
    <col min="10498" max="10498" width="27.28515625" style="83" customWidth="1"/>
    <col min="10499" max="10502" width="15.5703125" style="83" customWidth="1"/>
    <col min="10503" max="10508" width="9.85546875" style="83" bestFit="1" customWidth="1"/>
    <col min="10509" max="10753" width="9.140625" style="83"/>
    <col min="10754" max="10754" width="27.28515625" style="83" customWidth="1"/>
    <col min="10755" max="10758" width="15.5703125" style="83" customWidth="1"/>
    <col min="10759" max="10764" width="9.85546875" style="83" bestFit="1" customWidth="1"/>
    <col min="10765" max="11009" width="9.140625" style="83"/>
    <col min="11010" max="11010" width="27.28515625" style="83" customWidth="1"/>
    <col min="11011" max="11014" width="15.5703125" style="83" customWidth="1"/>
    <col min="11015" max="11020" width="9.85546875" style="83" bestFit="1" customWidth="1"/>
    <col min="11021" max="11265" width="9.140625" style="83"/>
    <col min="11266" max="11266" width="27.28515625" style="83" customWidth="1"/>
    <col min="11267" max="11270" width="15.5703125" style="83" customWidth="1"/>
    <col min="11271" max="11276" width="9.85546875" style="83" bestFit="1" customWidth="1"/>
    <col min="11277" max="11521" width="9.140625" style="83"/>
    <col min="11522" max="11522" width="27.28515625" style="83" customWidth="1"/>
    <col min="11523" max="11526" width="15.5703125" style="83" customWidth="1"/>
    <col min="11527" max="11532" width="9.85546875" style="83" bestFit="1" customWidth="1"/>
    <col min="11533" max="11777" width="9.140625" style="83"/>
    <col min="11778" max="11778" width="27.28515625" style="83" customWidth="1"/>
    <col min="11779" max="11782" width="15.5703125" style="83" customWidth="1"/>
    <col min="11783" max="11788" width="9.85546875" style="83" bestFit="1" customWidth="1"/>
    <col min="11789" max="12033" width="9.140625" style="83"/>
    <col min="12034" max="12034" width="27.28515625" style="83" customWidth="1"/>
    <col min="12035" max="12038" width="15.5703125" style="83" customWidth="1"/>
    <col min="12039" max="12044" width="9.85546875" style="83" bestFit="1" customWidth="1"/>
    <col min="12045" max="12289" width="9.140625" style="83"/>
    <col min="12290" max="12290" width="27.28515625" style="83" customWidth="1"/>
    <col min="12291" max="12294" width="15.5703125" style="83" customWidth="1"/>
    <col min="12295" max="12300" width="9.85546875" style="83" bestFit="1" customWidth="1"/>
    <col min="12301" max="12545" width="9.140625" style="83"/>
    <col min="12546" max="12546" width="27.28515625" style="83" customWidth="1"/>
    <col min="12547" max="12550" width="15.5703125" style="83" customWidth="1"/>
    <col min="12551" max="12556" width="9.85546875" style="83" bestFit="1" customWidth="1"/>
    <col min="12557" max="12801" width="9.140625" style="83"/>
    <col min="12802" max="12802" width="27.28515625" style="83" customWidth="1"/>
    <col min="12803" max="12806" width="15.5703125" style="83" customWidth="1"/>
    <col min="12807" max="12812" width="9.85546875" style="83" bestFit="1" customWidth="1"/>
    <col min="12813" max="13057" width="9.140625" style="83"/>
    <col min="13058" max="13058" width="27.28515625" style="83" customWidth="1"/>
    <col min="13059" max="13062" width="15.5703125" style="83" customWidth="1"/>
    <col min="13063" max="13068" width="9.85546875" style="83" bestFit="1" customWidth="1"/>
    <col min="13069" max="13313" width="9.140625" style="83"/>
    <col min="13314" max="13314" width="27.28515625" style="83" customWidth="1"/>
    <col min="13315" max="13318" width="15.5703125" style="83" customWidth="1"/>
    <col min="13319" max="13324" width="9.85546875" style="83" bestFit="1" customWidth="1"/>
    <col min="13325" max="13569" width="9.140625" style="83"/>
    <col min="13570" max="13570" width="27.28515625" style="83" customWidth="1"/>
    <col min="13571" max="13574" width="15.5703125" style="83" customWidth="1"/>
    <col min="13575" max="13580" width="9.85546875" style="83" bestFit="1" customWidth="1"/>
    <col min="13581" max="13825" width="9.140625" style="83"/>
    <col min="13826" max="13826" width="27.28515625" style="83" customWidth="1"/>
    <col min="13827" max="13830" width="15.5703125" style="83" customWidth="1"/>
    <col min="13831" max="13836" width="9.85546875" style="83" bestFit="1" customWidth="1"/>
    <col min="13837" max="14081" width="9.140625" style="83"/>
    <col min="14082" max="14082" width="27.28515625" style="83" customWidth="1"/>
    <col min="14083" max="14086" width="15.5703125" style="83" customWidth="1"/>
    <col min="14087" max="14092" width="9.85546875" style="83" bestFit="1" customWidth="1"/>
    <col min="14093" max="14337" width="9.140625" style="83"/>
    <col min="14338" max="14338" width="27.28515625" style="83" customWidth="1"/>
    <col min="14339" max="14342" width="15.5703125" style="83" customWidth="1"/>
    <col min="14343" max="14348" width="9.85546875" style="83" bestFit="1" customWidth="1"/>
    <col min="14349" max="14593" width="9.140625" style="83"/>
    <col min="14594" max="14594" width="27.28515625" style="83" customWidth="1"/>
    <col min="14595" max="14598" width="15.5703125" style="83" customWidth="1"/>
    <col min="14599" max="14604" width="9.85546875" style="83" bestFit="1" customWidth="1"/>
    <col min="14605" max="14849" width="9.140625" style="83"/>
    <col min="14850" max="14850" width="27.28515625" style="83" customWidth="1"/>
    <col min="14851" max="14854" width="15.5703125" style="83" customWidth="1"/>
    <col min="14855" max="14860" width="9.85546875" style="83" bestFit="1" customWidth="1"/>
    <col min="14861" max="15105" width="9.140625" style="83"/>
    <col min="15106" max="15106" width="27.28515625" style="83" customWidth="1"/>
    <col min="15107" max="15110" width="15.5703125" style="83" customWidth="1"/>
    <col min="15111" max="15116" width="9.85546875" style="83" bestFit="1" customWidth="1"/>
    <col min="15117" max="15361" width="9.140625" style="83"/>
    <col min="15362" max="15362" width="27.28515625" style="83" customWidth="1"/>
    <col min="15363" max="15366" width="15.5703125" style="83" customWidth="1"/>
    <col min="15367" max="15372" width="9.85546875" style="83" bestFit="1" customWidth="1"/>
    <col min="15373" max="15617" width="9.140625" style="83"/>
    <col min="15618" max="15618" width="27.28515625" style="83" customWidth="1"/>
    <col min="15619" max="15622" width="15.5703125" style="83" customWidth="1"/>
    <col min="15623" max="15628" width="9.85546875" style="83" bestFit="1" customWidth="1"/>
    <col min="15629" max="15873" width="9.140625" style="83"/>
    <col min="15874" max="15874" width="27.28515625" style="83" customWidth="1"/>
    <col min="15875" max="15878" width="15.5703125" style="83" customWidth="1"/>
    <col min="15879" max="15884" width="9.85546875" style="83" bestFit="1" customWidth="1"/>
    <col min="15885" max="16129" width="9.140625" style="83"/>
    <col min="16130" max="16130" width="27.28515625" style="83" customWidth="1"/>
    <col min="16131" max="16134" width="15.5703125" style="83" customWidth="1"/>
    <col min="16135" max="16140" width="9.85546875" style="83" bestFit="1" customWidth="1"/>
    <col min="16141" max="16384" width="9.140625" style="83"/>
  </cols>
  <sheetData>
    <row r="2" spans="1:6">
      <c r="A2" s="83" t="s">
        <v>0</v>
      </c>
      <c r="B2" s="94" t="s">
        <v>838</v>
      </c>
    </row>
    <row r="4" spans="1:6" ht="63.75">
      <c r="B4" s="288"/>
      <c r="C4" s="260" t="s">
        <v>203</v>
      </c>
      <c r="D4" s="260" t="s">
        <v>204</v>
      </c>
      <c r="E4" s="694" t="s">
        <v>205</v>
      </c>
      <c r="F4" s="694" t="s">
        <v>206</v>
      </c>
    </row>
    <row r="5" spans="1:6">
      <c r="B5" s="260" t="s">
        <v>132</v>
      </c>
      <c r="C5" s="261">
        <v>8.8489005972352874E-2</v>
      </c>
      <c r="D5" s="261">
        <v>5.9864337999532946E-2</v>
      </c>
      <c r="E5" s="261">
        <f>SUM(E6:E9)</f>
        <v>8.8489005972352847E-2</v>
      </c>
      <c r="F5" s="261">
        <f>SUM(F6:F9)</f>
        <v>5.9864337999533057E-2</v>
      </c>
    </row>
    <row r="6" spans="1:6">
      <c r="B6" s="262" t="s">
        <v>207</v>
      </c>
      <c r="C6" s="263">
        <v>8.4684242022223799E-3</v>
      </c>
      <c r="D6" s="263">
        <v>7.4721505806847555E-2</v>
      </c>
      <c r="E6" s="263">
        <v>5.4983678230725638E-3</v>
      </c>
      <c r="F6" s="263">
        <v>5.2935707891256678E-2</v>
      </c>
    </row>
    <row r="7" spans="1:6">
      <c r="B7" s="262" t="s">
        <v>208</v>
      </c>
      <c r="C7" s="263">
        <v>0.2990190686219667</v>
      </c>
      <c r="D7" s="263">
        <v>9.5734505724797359E-2</v>
      </c>
      <c r="E7" s="263">
        <v>2.3801530464845132E-2</v>
      </c>
      <c r="F7" s="263">
        <v>1.803996349913708E-3</v>
      </c>
    </row>
    <row r="8" spans="1:6">
      <c r="B8" s="262" t="s">
        <v>209</v>
      </c>
      <c r="C8" s="263">
        <v>0.17381972666236445</v>
      </c>
      <c r="D8" s="263">
        <v>9.7599710449507437E-3</v>
      </c>
      <c r="E8" s="263">
        <v>4.1053059238655057E-2</v>
      </c>
      <c r="F8" s="263">
        <v>2.5755925815860335E-3</v>
      </c>
    </row>
    <row r="9" spans="1:6">
      <c r="B9" s="262" t="s">
        <v>210</v>
      </c>
      <c r="C9" s="263">
        <v>0.51905174172675395</v>
      </c>
      <c r="D9" s="263">
        <v>0.28891736063366791</v>
      </c>
      <c r="E9" s="263">
        <v>1.8136048445780099E-2</v>
      </c>
      <c r="F9" s="263">
        <v>2.5490411767766352E-3</v>
      </c>
    </row>
    <row r="10" spans="1:6">
      <c r="B10" s="143"/>
      <c r="C10" s="264"/>
      <c r="D10" s="265"/>
    </row>
    <row r="12" spans="1:6">
      <c r="B12" s="94" t="s">
        <v>838</v>
      </c>
    </row>
    <row r="18" spans="7:7">
      <c r="G18" s="847"/>
    </row>
    <row r="19" spans="7:7">
      <c r="G19" s="847"/>
    </row>
    <row r="33" spans="2:2">
      <c r="B33" s="93" t="s">
        <v>77</v>
      </c>
    </row>
    <row r="35" spans="2:2">
      <c r="B35" s="731" t="s">
        <v>10</v>
      </c>
    </row>
  </sheetData>
  <hyperlinks>
    <hyperlink ref="B35" location="Содержание!B5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0"/>
  <sheetViews>
    <sheetView workbookViewId="0">
      <selection activeCell="B45" sqref="B45"/>
    </sheetView>
  </sheetViews>
  <sheetFormatPr defaultRowHeight="15"/>
  <cols>
    <col min="1" max="1" width="9.140625" style="41"/>
    <col min="2" max="2" width="29.140625" style="41" bestFit="1" customWidth="1"/>
    <col min="3" max="4" width="7.42578125" style="41" bestFit="1" customWidth="1"/>
    <col min="5" max="5" width="3.140625" style="41" customWidth="1"/>
    <col min="6" max="7" width="7.42578125" style="41" bestFit="1" customWidth="1"/>
    <col min="8" max="8" width="2.42578125" style="41" customWidth="1"/>
    <col min="9" max="10" width="7.42578125" style="41" bestFit="1" customWidth="1"/>
    <col min="11" max="11" width="2.42578125" style="41" customWidth="1"/>
    <col min="12" max="13" width="7.42578125" style="41" bestFit="1" customWidth="1"/>
    <col min="14" max="257" width="9.140625" style="41"/>
    <col min="258" max="258" width="29.140625" style="41" bestFit="1" customWidth="1"/>
    <col min="259" max="260" width="7.42578125" style="41" bestFit="1" customWidth="1"/>
    <col min="261" max="261" width="3.140625" style="41" customWidth="1"/>
    <col min="262" max="263" width="7.42578125" style="41" bestFit="1" customWidth="1"/>
    <col min="264" max="264" width="2.42578125" style="41" customWidth="1"/>
    <col min="265" max="266" width="7.42578125" style="41" bestFit="1" customWidth="1"/>
    <col min="267" max="267" width="2.42578125" style="41" customWidth="1"/>
    <col min="268" max="269" width="7.42578125" style="41" bestFit="1" customWidth="1"/>
    <col min="270" max="513" width="9.140625" style="41"/>
    <col min="514" max="514" width="29.140625" style="41" bestFit="1" customWidth="1"/>
    <col min="515" max="516" width="7.42578125" style="41" bestFit="1" customWidth="1"/>
    <col min="517" max="517" width="3.140625" style="41" customWidth="1"/>
    <col min="518" max="519" width="7.42578125" style="41" bestFit="1" customWidth="1"/>
    <col min="520" max="520" width="2.42578125" style="41" customWidth="1"/>
    <col min="521" max="522" width="7.42578125" style="41" bestFit="1" customWidth="1"/>
    <col min="523" max="523" width="2.42578125" style="41" customWidth="1"/>
    <col min="524" max="525" width="7.42578125" style="41" bestFit="1" customWidth="1"/>
    <col min="526" max="769" width="9.140625" style="41"/>
    <col min="770" max="770" width="29.140625" style="41" bestFit="1" customWidth="1"/>
    <col min="771" max="772" width="7.42578125" style="41" bestFit="1" customWidth="1"/>
    <col min="773" max="773" width="3.140625" style="41" customWidth="1"/>
    <col min="774" max="775" width="7.42578125" style="41" bestFit="1" customWidth="1"/>
    <col min="776" max="776" width="2.42578125" style="41" customWidth="1"/>
    <col min="777" max="778" width="7.42578125" style="41" bestFit="1" customWidth="1"/>
    <col min="779" max="779" width="2.42578125" style="41" customWidth="1"/>
    <col min="780" max="781" width="7.42578125" style="41" bestFit="1" customWidth="1"/>
    <col min="782" max="1025" width="9.140625" style="41"/>
    <col min="1026" max="1026" width="29.140625" style="41" bestFit="1" customWidth="1"/>
    <col min="1027" max="1028" width="7.42578125" style="41" bestFit="1" customWidth="1"/>
    <col min="1029" max="1029" width="3.140625" style="41" customWidth="1"/>
    <col min="1030" max="1031" width="7.42578125" style="41" bestFit="1" customWidth="1"/>
    <col min="1032" max="1032" width="2.42578125" style="41" customWidth="1"/>
    <col min="1033" max="1034" width="7.42578125" style="41" bestFit="1" customWidth="1"/>
    <col min="1035" max="1035" width="2.42578125" style="41" customWidth="1"/>
    <col min="1036" max="1037" width="7.42578125" style="41" bestFit="1" customWidth="1"/>
    <col min="1038" max="1281" width="9.140625" style="41"/>
    <col min="1282" max="1282" width="29.140625" style="41" bestFit="1" customWidth="1"/>
    <col min="1283" max="1284" width="7.42578125" style="41" bestFit="1" customWidth="1"/>
    <col min="1285" max="1285" width="3.140625" style="41" customWidth="1"/>
    <col min="1286" max="1287" width="7.42578125" style="41" bestFit="1" customWidth="1"/>
    <col min="1288" max="1288" width="2.42578125" style="41" customWidth="1"/>
    <col min="1289" max="1290" width="7.42578125" style="41" bestFit="1" customWidth="1"/>
    <col min="1291" max="1291" width="2.42578125" style="41" customWidth="1"/>
    <col min="1292" max="1293" width="7.42578125" style="41" bestFit="1" customWidth="1"/>
    <col min="1294" max="1537" width="9.140625" style="41"/>
    <col min="1538" max="1538" width="29.140625" style="41" bestFit="1" customWidth="1"/>
    <col min="1539" max="1540" width="7.42578125" style="41" bestFit="1" customWidth="1"/>
    <col min="1541" max="1541" width="3.140625" style="41" customWidth="1"/>
    <col min="1542" max="1543" width="7.42578125" style="41" bestFit="1" customWidth="1"/>
    <col min="1544" max="1544" width="2.42578125" style="41" customWidth="1"/>
    <col min="1545" max="1546" width="7.42578125" style="41" bestFit="1" customWidth="1"/>
    <col min="1547" max="1547" width="2.42578125" style="41" customWidth="1"/>
    <col min="1548" max="1549" width="7.42578125" style="41" bestFit="1" customWidth="1"/>
    <col min="1550" max="1793" width="9.140625" style="41"/>
    <col min="1794" max="1794" width="29.140625" style="41" bestFit="1" customWidth="1"/>
    <col min="1795" max="1796" width="7.42578125" style="41" bestFit="1" customWidth="1"/>
    <col min="1797" max="1797" width="3.140625" style="41" customWidth="1"/>
    <col min="1798" max="1799" width="7.42578125" style="41" bestFit="1" customWidth="1"/>
    <col min="1800" max="1800" width="2.42578125" style="41" customWidth="1"/>
    <col min="1801" max="1802" width="7.42578125" style="41" bestFit="1" customWidth="1"/>
    <col min="1803" max="1803" width="2.42578125" style="41" customWidth="1"/>
    <col min="1804" max="1805" width="7.42578125" style="41" bestFit="1" customWidth="1"/>
    <col min="1806" max="2049" width="9.140625" style="41"/>
    <col min="2050" max="2050" width="29.140625" style="41" bestFit="1" customWidth="1"/>
    <col min="2051" max="2052" width="7.42578125" style="41" bestFit="1" customWidth="1"/>
    <col min="2053" max="2053" width="3.140625" style="41" customWidth="1"/>
    <col min="2054" max="2055" width="7.42578125" style="41" bestFit="1" customWidth="1"/>
    <col min="2056" max="2056" width="2.42578125" style="41" customWidth="1"/>
    <col min="2057" max="2058" width="7.42578125" style="41" bestFit="1" customWidth="1"/>
    <col min="2059" max="2059" width="2.42578125" style="41" customWidth="1"/>
    <col min="2060" max="2061" width="7.42578125" style="41" bestFit="1" customWidth="1"/>
    <col min="2062" max="2305" width="9.140625" style="41"/>
    <col min="2306" max="2306" width="29.140625" style="41" bestFit="1" customWidth="1"/>
    <col min="2307" max="2308" width="7.42578125" style="41" bestFit="1" customWidth="1"/>
    <col min="2309" max="2309" width="3.140625" style="41" customWidth="1"/>
    <col min="2310" max="2311" width="7.42578125" style="41" bestFit="1" customWidth="1"/>
    <col min="2312" max="2312" width="2.42578125" style="41" customWidth="1"/>
    <col min="2313" max="2314" width="7.42578125" style="41" bestFit="1" customWidth="1"/>
    <col min="2315" max="2315" width="2.42578125" style="41" customWidth="1"/>
    <col min="2316" max="2317" width="7.42578125" style="41" bestFit="1" customWidth="1"/>
    <col min="2318" max="2561" width="9.140625" style="41"/>
    <col min="2562" max="2562" width="29.140625" style="41" bestFit="1" customWidth="1"/>
    <col min="2563" max="2564" width="7.42578125" style="41" bestFit="1" customWidth="1"/>
    <col min="2565" max="2565" width="3.140625" style="41" customWidth="1"/>
    <col min="2566" max="2567" width="7.42578125" style="41" bestFit="1" customWidth="1"/>
    <col min="2568" max="2568" width="2.42578125" style="41" customWidth="1"/>
    <col min="2569" max="2570" width="7.42578125" style="41" bestFit="1" customWidth="1"/>
    <col min="2571" max="2571" width="2.42578125" style="41" customWidth="1"/>
    <col min="2572" max="2573" width="7.42578125" style="41" bestFit="1" customWidth="1"/>
    <col min="2574" max="2817" width="9.140625" style="41"/>
    <col min="2818" max="2818" width="29.140625" style="41" bestFit="1" customWidth="1"/>
    <col min="2819" max="2820" width="7.42578125" style="41" bestFit="1" customWidth="1"/>
    <col min="2821" max="2821" width="3.140625" style="41" customWidth="1"/>
    <col min="2822" max="2823" width="7.42578125" style="41" bestFit="1" customWidth="1"/>
    <col min="2824" max="2824" width="2.42578125" style="41" customWidth="1"/>
    <col min="2825" max="2826" width="7.42578125" style="41" bestFit="1" customWidth="1"/>
    <col min="2827" max="2827" width="2.42578125" style="41" customWidth="1"/>
    <col min="2828" max="2829" width="7.42578125" style="41" bestFit="1" customWidth="1"/>
    <col min="2830" max="3073" width="9.140625" style="41"/>
    <col min="3074" max="3074" width="29.140625" style="41" bestFit="1" customWidth="1"/>
    <col min="3075" max="3076" width="7.42578125" style="41" bestFit="1" customWidth="1"/>
    <col min="3077" max="3077" width="3.140625" style="41" customWidth="1"/>
    <col min="3078" max="3079" width="7.42578125" style="41" bestFit="1" customWidth="1"/>
    <col min="3080" max="3080" width="2.42578125" style="41" customWidth="1"/>
    <col min="3081" max="3082" width="7.42578125" style="41" bestFit="1" customWidth="1"/>
    <col min="3083" max="3083" width="2.42578125" style="41" customWidth="1"/>
    <col min="3084" max="3085" width="7.42578125" style="41" bestFit="1" customWidth="1"/>
    <col min="3086" max="3329" width="9.140625" style="41"/>
    <col min="3330" max="3330" width="29.140625" style="41" bestFit="1" customWidth="1"/>
    <col min="3331" max="3332" width="7.42578125" style="41" bestFit="1" customWidth="1"/>
    <col min="3333" max="3333" width="3.140625" style="41" customWidth="1"/>
    <col min="3334" max="3335" width="7.42578125" style="41" bestFit="1" customWidth="1"/>
    <col min="3336" max="3336" width="2.42578125" style="41" customWidth="1"/>
    <col min="3337" max="3338" width="7.42578125" style="41" bestFit="1" customWidth="1"/>
    <col min="3339" max="3339" width="2.42578125" style="41" customWidth="1"/>
    <col min="3340" max="3341" width="7.42578125" style="41" bestFit="1" customWidth="1"/>
    <col min="3342" max="3585" width="9.140625" style="41"/>
    <col min="3586" max="3586" width="29.140625" style="41" bestFit="1" customWidth="1"/>
    <col min="3587" max="3588" width="7.42578125" style="41" bestFit="1" customWidth="1"/>
    <col min="3589" max="3589" width="3.140625" style="41" customWidth="1"/>
    <col min="3590" max="3591" width="7.42578125" style="41" bestFit="1" customWidth="1"/>
    <col min="3592" max="3592" width="2.42578125" style="41" customWidth="1"/>
    <col min="3593" max="3594" width="7.42578125" style="41" bestFit="1" customWidth="1"/>
    <col min="3595" max="3595" width="2.42578125" style="41" customWidth="1"/>
    <col min="3596" max="3597" width="7.42578125" style="41" bestFit="1" customWidth="1"/>
    <col min="3598" max="3841" width="9.140625" style="41"/>
    <col min="3842" max="3842" width="29.140625" style="41" bestFit="1" customWidth="1"/>
    <col min="3843" max="3844" width="7.42578125" style="41" bestFit="1" customWidth="1"/>
    <col min="3845" max="3845" width="3.140625" style="41" customWidth="1"/>
    <col min="3846" max="3847" width="7.42578125" style="41" bestFit="1" customWidth="1"/>
    <col min="3848" max="3848" width="2.42578125" style="41" customWidth="1"/>
    <col min="3849" max="3850" width="7.42578125" style="41" bestFit="1" customWidth="1"/>
    <col min="3851" max="3851" width="2.42578125" style="41" customWidth="1"/>
    <col min="3852" max="3853" width="7.42578125" style="41" bestFit="1" customWidth="1"/>
    <col min="3854" max="4097" width="9.140625" style="41"/>
    <col min="4098" max="4098" width="29.140625" style="41" bestFit="1" customWidth="1"/>
    <col min="4099" max="4100" width="7.42578125" style="41" bestFit="1" customWidth="1"/>
    <col min="4101" max="4101" width="3.140625" style="41" customWidth="1"/>
    <col min="4102" max="4103" width="7.42578125" style="41" bestFit="1" customWidth="1"/>
    <col min="4104" max="4104" width="2.42578125" style="41" customWidth="1"/>
    <col min="4105" max="4106" width="7.42578125" style="41" bestFit="1" customWidth="1"/>
    <col min="4107" max="4107" width="2.42578125" style="41" customWidth="1"/>
    <col min="4108" max="4109" width="7.42578125" style="41" bestFit="1" customWidth="1"/>
    <col min="4110" max="4353" width="9.140625" style="41"/>
    <col min="4354" max="4354" width="29.140625" style="41" bestFit="1" customWidth="1"/>
    <col min="4355" max="4356" width="7.42578125" style="41" bestFit="1" customWidth="1"/>
    <col min="4357" max="4357" width="3.140625" style="41" customWidth="1"/>
    <col min="4358" max="4359" width="7.42578125" style="41" bestFit="1" customWidth="1"/>
    <col min="4360" max="4360" width="2.42578125" style="41" customWidth="1"/>
    <col min="4361" max="4362" width="7.42578125" style="41" bestFit="1" customWidth="1"/>
    <col min="4363" max="4363" width="2.42578125" style="41" customWidth="1"/>
    <col min="4364" max="4365" width="7.42578125" style="41" bestFit="1" customWidth="1"/>
    <col min="4366" max="4609" width="9.140625" style="41"/>
    <col min="4610" max="4610" width="29.140625" style="41" bestFit="1" customWidth="1"/>
    <col min="4611" max="4612" width="7.42578125" style="41" bestFit="1" customWidth="1"/>
    <col min="4613" max="4613" width="3.140625" style="41" customWidth="1"/>
    <col min="4614" max="4615" width="7.42578125" style="41" bestFit="1" customWidth="1"/>
    <col min="4616" max="4616" width="2.42578125" style="41" customWidth="1"/>
    <col min="4617" max="4618" width="7.42578125" style="41" bestFit="1" customWidth="1"/>
    <col min="4619" max="4619" width="2.42578125" style="41" customWidth="1"/>
    <col min="4620" max="4621" width="7.42578125" style="41" bestFit="1" customWidth="1"/>
    <col min="4622" max="4865" width="9.140625" style="41"/>
    <col min="4866" max="4866" width="29.140625" style="41" bestFit="1" customWidth="1"/>
    <col min="4867" max="4868" width="7.42578125" style="41" bestFit="1" customWidth="1"/>
    <col min="4869" max="4869" width="3.140625" style="41" customWidth="1"/>
    <col min="4870" max="4871" width="7.42578125" style="41" bestFit="1" customWidth="1"/>
    <col min="4872" max="4872" width="2.42578125" style="41" customWidth="1"/>
    <col min="4873" max="4874" width="7.42578125" style="41" bestFit="1" customWidth="1"/>
    <col min="4875" max="4875" width="2.42578125" style="41" customWidth="1"/>
    <col min="4876" max="4877" width="7.42578125" style="41" bestFit="1" customWidth="1"/>
    <col min="4878" max="5121" width="9.140625" style="41"/>
    <col min="5122" max="5122" width="29.140625" style="41" bestFit="1" customWidth="1"/>
    <col min="5123" max="5124" width="7.42578125" style="41" bestFit="1" customWidth="1"/>
    <col min="5125" max="5125" width="3.140625" style="41" customWidth="1"/>
    <col min="5126" max="5127" width="7.42578125" style="41" bestFit="1" customWidth="1"/>
    <col min="5128" max="5128" width="2.42578125" style="41" customWidth="1"/>
    <col min="5129" max="5130" width="7.42578125" style="41" bestFit="1" customWidth="1"/>
    <col min="5131" max="5131" width="2.42578125" style="41" customWidth="1"/>
    <col min="5132" max="5133" width="7.42578125" style="41" bestFit="1" customWidth="1"/>
    <col min="5134" max="5377" width="9.140625" style="41"/>
    <col min="5378" max="5378" width="29.140625" style="41" bestFit="1" customWidth="1"/>
    <col min="5379" max="5380" width="7.42578125" style="41" bestFit="1" customWidth="1"/>
    <col min="5381" max="5381" width="3.140625" style="41" customWidth="1"/>
    <col min="5382" max="5383" width="7.42578125" style="41" bestFit="1" customWidth="1"/>
    <col min="5384" max="5384" width="2.42578125" style="41" customWidth="1"/>
    <col min="5385" max="5386" width="7.42578125" style="41" bestFit="1" customWidth="1"/>
    <col min="5387" max="5387" width="2.42578125" style="41" customWidth="1"/>
    <col min="5388" max="5389" width="7.42578125" style="41" bestFit="1" customWidth="1"/>
    <col min="5390" max="5633" width="9.140625" style="41"/>
    <col min="5634" max="5634" width="29.140625" style="41" bestFit="1" customWidth="1"/>
    <col min="5635" max="5636" width="7.42578125" style="41" bestFit="1" customWidth="1"/>
    <col min="5637" max="5637" width="3.140625" style="41" customWidth="1"/>
    <col min="5638" max="5639" width="7.42578125" style="41" bestFit="1" customWidth="1"/>
    <col min="5640" max="5640" width="2.42578125" style="41" customWidth="1"/>
    <col min="5641" max="5642" width="7.42578125" style="41" bestFit="1" customWidth="1"/>
    <col min="5643" max="5643" width="2.42578125" style="41" customWidth="1"/>
    <col min="5644" max="5645" width="7.42578125" style="41" bestFit="1" customWidth="1"/>
    <col min="5646" max="5889" width="9.140625" style="41"/>
    <col min="5890" max="5890" width="29.140625" style="41" bestFit="1" customWidth="1"/>
    <col min="5891" max="5892" width="7.42578125" style="41" bestFit="1" customWidth="1"/>
    <col min="5893" max="5893" width="3.140625" style="41" customWidth="1"/>
    <col min="5894" max="5895" width="7.42578125" style="41" bestFit="1" customWidth="1"/>
    <col min="5896" max="5896" width="2.42578125" style="41" customWidth="1"/>
    <col min="5897" max="5898" width="7.42578125" style="41" bestFit="1" customWidth="1"/>
    <col min="5899" max="5899" width="2.42578125" style="41" customWidth="1"/>
    <col min="5900" max="5901" width="7.42578125" style="41" bestFit="1" customWidth="1"/>
    <col min="5902" max="6145" width="9.140625" style="41"/>
    <col min="6146" max="6146" width="29.140625" style="41" bestFit="1" customWidth="1"/>
    <col min="6147" max="6148" width="7.42578125" style="41" bestFit="1" customWidth="1"/>
    <col min="6149" max="6149" width="3.140625" style="41" customWidth="1"/>
    <col min="6150" max="6151" width="7.42578125" style="41" bestFit="1" customWidth="1"/>
    <col min="6152" max="6152" width="2.42578125" style="41" customWidth="1"/>
    <col min="6153" max="6154" width="7.42578125" style="41" bestFit="1" customWidth="1"/>
    <col min="6155" max="6155" width="2.42578125" style="41" customWidth="1"/>
    <col min="6156" max="6157" width="7.42578125" style="41" bestFit="1" customWidth="1"/>
    <col min="6158" max="6401" width="9.140625" style="41"/>
    <col min="6402" max="6402" width="29.140625" style="41" bestFit="1" customWidth="1"/>
    <col min="6403" max="6404" width="7.42578125" style="41" bestFit="1" customWidth="1"/>
    <col min="6405" max="6405" width="3.140625" style="41" customWidth="1"/>
    <col min="6406" max="6407" width="7.42578125" style="41" bestFit="1" customWidth="1"/>
    <col min="6408" max="6408" width="2.42578125" style="41" customWidth="1"/>
    <col min="6409" max="6410" width="7.42578125" style="41" bestFit="1" customWidth="1"/>
    <col min="6411" max="6411" width="2.42578125" style="41" customWidth="1"/>
    <col min="6412" max="6413" width="7.42578125" style="41" bestFit="1" customWidth="1"/>
    <col min="6414" max="6657" width="9.140625" style="41"/>
    <col min="6658" max="6658" width="29.140625" style="41" bestFit="1" customWidth="1"/>
    <col min="6659" max="6660" width="7.42578125" style="41" bestFit="1" customWidth="1"/>
    <col min="6661" max="6661" width="3.140625" style="41" customWidth="1"/>
    <col min="6662" max="6663" width="7.42578125" style="41" bestFit="1" customWidth="1"/>
    <col min="6664" max="6664" width="2.42578125" style="41" customWidth="1"/>
    <col min="6665" max="6666" width="7.42578125" style="41" bestFit="1" customWidth="1"/>
    <col min="6667" max="6667" width="2.42578125" style="41" customWidth="1"/>
    <col min="6668" max="6669" width="7.42578125" style="41" bestFit="1" customWidth="1"/>
    <col min="6670" max="6913" width="9.140625" style="41"/>
    <col min="6914" max="6914" width="29.140625" style="41" bestFit="1" customWidth="1"/>
    <col min="6915" max="6916" width="7.42578125" style="41" bestFit="1" customWidth="1"/>
    <col min="6917" max="6917" width="3.140625" style="41" customWidth="1"/>
    <col min="6918" max="6919" width="7.42578125" style="41" bestFit="1" customWidth="1"/>
    <col min="6920" max="6920" width="2.42578125" style="41" customWidth="1"/>
    <col min="6921" max="6922" width="7.42578125" style="41" bestFit="1" customWidth="1"/>
    <col min="6923" max="6923" width="2.42578125" style="41" customWidth="1"/>
    <col min="6924" max="6925" width="7.42578125" style="41" bestFit="1" customWidth="1"/>
    <col min="6926" max="7169" width="9.140625" style="41"/>
    <col min="7170" max="7170" width="29.140625" style="41" bestFit="1" customWidth="1"/>
    <col min="7171" max="7172" width="7.42578125" style="41" bestFit="1" customWidth="1"/>
    <col min="7173" max="7173" width="3.140625" style="41" customWidth="1"/>
    <col min="7174" max="7175" width="7.42578125" style="41" bestFit="1" customWidth="1"/>
    <col min="7176" max="7176" width="2.42578125" style="41" customWidth="1"/>
    <col min="7177" max="7178" width="7.42578125" style="41" bestFit="1" customWidth="1"/>
    <col min="7179" max="7179" width="2.42578125" style="41" customWidth="1"/>
    <col min="7180" max="7181" width="7.42578125" style="41" bestFit="1" customWidth="1"/>
    <col min="7182" max="7425" width="9.140625" style="41"/>
    <col min="7426" max="7426" width="29.140625" style="41" bestFit="1" customWidth="1"/>
    <col min="7427" max="7428" width="7.42578125" style="41" bestFit="1" customWidth="1"/>
    <col min="7429" max="7429" width="3.140625" style="41" customWidth="1"/>
    <col min="7430" max="7431" width="7.42578125" style="41" bestFit="1" customWidth="1"/>
    <col min="7432" max="7432" width="2.42578125" style="41" customWidth="1"/>
    <col min="7433" max="7434" width="7.42578125" style="41" bestFit="1" customWidth="1"/>
    <col min="7435" max="7435" width="2.42578125" style="41" customWidth="1"/>
    <col min="7436" max="7437" width="7.42578125" style="41" bestFit="1" customWidth="1"/>
    <col min="7438" max="7681" width="9.140625" style="41"/>
    <col min="7682" max="7682" width="29.140625" style="41" bestFit="1" customWidth="1"/>
    <col min="7683" max="7684" width="7.42578125" style="41" bestFit="1" customWidth="1"/>
    <col min="7685" max="7685" width="3.140625" style="41" customWidth="1"/>
    <col min="7686" max="7687" width="7.42578125" style="41" bestFit="1" customWidth="1"/>
    <col min="7688" max="7688" width="2.42578125" style="41" customWidth="1"/>
    <col min="7689" max="7690" width="7.42578125" style="41" bestFit="1" customWidth="1"/>
    <col min="7691" max="7691" width="2.42578125" style="41" customWidth="1"/>
    <col min="7692" max="7693" width="7.42578125" style="41" bestFit="1" customWidth="1"/>
    <col min="7694" max="7937" width="9.140625" style="41"/>
    <col min="7938" max="7938" width="29.140625" style="41" bestFit="1" customWidth="1"/>
    <col min="7939" max="7940" width="7.42578125" style="41" bestFit="1" customWidth="1"/>
    <col min="7941" max="7941" width="3.140625" style="41" customWidth="1"/>
    <col min="7942" max="7943" width="7.42578125" style="41" bestFit="1" customWidth="1"/>
    <col min="7944" max="7944" width="2.42578125" style="41" customWidth="1"/>
    <col min="7945" max="7946" width="7.42578125" style="41" bestFit="1" customWidth="1"/>
    <col min="7947" max="7947" width="2.42578125" style="41" customWidth="1"/>
    <col min="7948" max="7949" width="7.42578125" style="41" bestFit="1" customWidth="1"/>
    <col min="7950" max="8193" width="9.140625" style="41"/>
    <col min="8194" max="8194" width="29.140625" style="41" bestFit="1" customWidth="1"/>
    <col min="8195" max="8196" width="7.42578125" style="41" bestFit="1" customWidth="1"/>
    <col min="8197" max="8197" width="3.140625" style="41" customWidth="1"/>
    <col min="8198" max="8199" width="7.42578125" style="41" bestFit="1" customWidth="1"/>
    <col min="8200" max="8200" width="2.42578125" style="41" customWidth="1"/>
    <col min="8201" max="8202" width="7.42578125" style="41" bestFit="1" customWidth="1"/>
    <col min="8203" max="8203" width="2.42578125" style="41" customWidth="1"/>
    <col min="8204" max="8205" width="7.42578125" style="41" bestFit="1" customWidth="1"/>
    <col min="8206" max="8449" width="9.140625" style="41"/>
    <col min="8450" max="8450" width="29.140625" style="41" bestFit="1" customWidth="1"/>
    <col min="8451" max="8452" width="7.42578125" style="41" bestFit="1" customWidth="1"/>
    <col min="8453" max="8453" width="3.140625" style="41" customWidth="1"/>
    <col min="8454" max="8455" width="7.42578125" style="41" bestFit="1" customWidth="1"/>
    <col min="8456" max="8456" width="2.42578125" style="41" customWidth="1"/>
    <col min="8457" max="8458" width="7.42578125" style="41" bestFit="1" customWidth="1"/>
    <col min="8459" max="8459" width="2.42578125" style="41" customWidth="1"/>
    <col min="8460" max="8461" width="7.42578125" style="41" bestFit="1" customWidth="1"/>
    <col min="8462" max="8705" width="9.140625" style="41"/>
    <col min="8706" max="8706" width="29.140625" style="41" bestFit="1" customWidth="1"/>
    <col min="8707" max="8708" width="7.42578125" style="41" bestFit="1" customWidth="1"/>
    <col min="8709" max="8709" width="3.140625" style="41" customWidth="1"/>
    <col min="8710" max="8711" width="7.42578125" style="41" bestFit="1" customWidth="1"/>
    <col min="8712" max="8712" width="2.42578125" style="41" customWidth="1"/>
    <col min="8713" max="8714" width="7.42578125" style="41" bestFit="1" customWidth="1"/>
    <col min="8715" max="8715" width="2.42578125" style="41" customWidth="1"/>
    <col min="8716" max="8717" width="7.42578125" style="41" bestFit="1" customWidth="1"/>
    <col min="8718" max="8961" width="9.140625" style="41"/>
    <col min="8962" max="8962" width="29.140625" style="41" bestFit="1" customWidth="1"/>
    <col min="8963" max="8964" width="7.42578125" style="41" bestFit="1" customWidth="1"/>
    <col min="8965" max="8965" width="3.140625" style="41" customWidth="1"/>
    <col min="8966" max="8967" width="7.42578125" style="41" bestFit="1" customWidth="1"/>
    <col min="8968" max="8968" width="2.42578125" style="41" customWidth="1"/>
    <col min="8969" max="8970" width="7.42578125" style="41" bestFit="1" customWidth="1"/>
    <col min="8971" max="8971" width="2.42578125" style="41" customWidth="1"/>
    <col min="8972" max="8973" width="7.42578125" style="41" bestFit="1" customWidth="1"/>
    <col min="8974" max="9217" width="9.140625" style="41"/>
    <col min="9218" max="9218" width="29.140625" style="41" bestFit="1" customWidth="1"/>
    <col min="9219" max="9220" width="7.42578125" style="41" bestFit="1" customWidth="1"/>
    <col min="9221" max="9221" width="3.140625" style="41" customWidth="1"/>
    <col min="9222" max="9223" width="7.42578125" style="41" bestFit="1" customWidth="1"/>
    <col min="9224" max="9224" width="2.42578125" style="41" customWidth="1"/>
    <col min="9225" max="9226" width="7.42578125" style="41" bestFit="1" customWidth="1"/>
    <col min="9227" max="9227" width="2.42578125" style="41" customWidth="1"/>
    <col min="9228" max="9229" width="7.42578125" style="41" bestFit="1" customWidth="1"/>
    <col min="9230" max="9473" width="9.140625" style="41"/>
    <col min="9474" max="9474" width="29.140625" style="41" bestFit="1" customWidth="1"/>
    <col min="9475" max="9476" width="7.42578125" style="41" bestFit="1" customWidth="1"/>
    <col min="9477" max="9477" width="3.140625" style="41" customWidth="1"/>
    <col min="9478" max="9479" width="7.42578125" style="41" bestFit="1" customWidth="1"/>
    <col min="9480" max="9480" width="2.42578125" style="41" customWidth="1"/>
    <col min="9481" max="9482" width="7.42578125" style="41" bestFit="1" customWidth="1"/>
    <col min="9483" max="9483" width="2.42578125" style="41" customWidth="1"/>
    <col min="9484" max="9485" width="7.42578125" style="41" bestFit="1" customWidth="1"/>
    <col min="9486" max="9729" width="9.140625" style="41"/>
    <col min="9730" max="9730" width="29.140625" style="41" bestFit="1" customWidth="1"/>
    <col min="9731" max="9732" width="7.42578125" style="41" bestFit="1" customWidth="1"/>
    <col min="9733" max="9733" width="3.140625" style="41" customWidth="1"/>
    <col min="9734" max="9735" width="7.42578125" style="41" bestFit="1" customWidth="1"/>
    <col min="9736" max="9736" width="2.42578125" style="41" customWidth="1"/>
    <col min="9737" max="9738" width="7.42578125" style="41" bestFit="1" customWidth="1"/>
    <col min="9739" max="9739" width="2.42578125" style="41" customWidth="1"/>
    <col min="9740" max="9741" width="7.42578125" style="41" bestFit="1" customWidth="1"/>
    <col min="9742" max="9985" width="9.140625" style="41"/>
    <col min="9986" max="9986" width="29.140625" style="41" bestFit="1" customWidth="1"/>
    <col min="9987" max="9988" width="7.42578125" style="41" bestFit="1" customWidth="1"/>
    <col min="9989" max="9989" width="3.140625" style="41" customWidth="1"/>
    <col min="9990" max="9991" width="7.42578125" style="41" bestFit="1" customWidth="1"/>
    <col min="9992" max="9992" width="2.42578125" style="41" customWidth="1"/>
    <col min="9993" max="9994" width="7.42578125" style="41" bestFit="1" customWidth="1"/>
    <col min="9995" max="9995" width="2.42578125" style="41" customWidth="1"/>
    <col min="9996" max="9997" width="7.42578125" style="41" bestFit="1" customWidth="1"/>
    <col min="9998" max="10241" width="9.140625" style="41"/>
    <col min="10242" max="10242" width="29.140625" style="41" bestFit="1" customWidth="1"/>
    <col min="10243" max="10244" width="7.42578125" style="41" bestFit="1" customWidth="1"/>
    <col min="10245" max="10245" width="3.140625" style="41" customWidth="1"/>
    <col min="10246" max="10247" width="7.42578125" style="41" bestFit="1" customWidth="1"/>
    <col min="10248" max="10248" width="2.42578125" style="41" customWidth="1"/>
    <col min="10249" max="10250" width="7.42578125" style="41" bestFit="1" customWidth="1"/>
    <col min="10251" max="10251" width="2.42578125" style="41" customWidth="1"/>
    <col min="10252" max="10253" width="7.42578125" style="41" bestFit="1" customWidth="1"/>
    <col min="10254" max="10497" width="9.140625" style="41"/>
    <col min="10498" max="10498" width="29.140625" style="41" bestFit="1" customWidth="1"/>
    <col min="10499" max="10500" width="7.42578125" style="41" bestFit="1" customWidth="1"/>
    <col min="10501" max="10501" width="3.140625" style="41" customWidth="1"/>
    <col min="10502" max="10503" width="7.42578125" style="41" bestFit="1" customWidth="1"/>
    <col min="10504" max="10504" width="2.42578125" style="41" customWidth="1"/>
    <col min="10505" max="10506" width="7.42578125" style="41" bestFit="1" customWidth="1"/>
    <col min="10507" max="10507" width="2.42578125" style="41" customWidth="1"/>
    <col min="10508" max="10509" width="7.42578125" style="41" bestFit="1" customWidth="1"/>
    <col min="10510" max="10753" width="9.140625" style="41"/>
    <col min="10754" max="10754" width="29.140625" style="41" bestFit="1" customWidth="1"/>
    <col min="10755" max="10756" width="7.42578125" style="41" bestFit="1" customWidth="1"/>
    <col min="10757" max="10757" width="3.140625" style="41" customWidth="1"/>
    <col min="10758" max="10759" width="7.42578125" style="41" bestFit="1" customWidth="1"/>
    <col min="10760" max="10760" width="2.42578125" style="41" customWidth="1"/>
    <col min="10761" max="10762" width="7.42578125" style="41" bestFit="1" customWidth="1"/>
    <col min="10763" max="10763" width="2.42578125" style="41" customWidth="1"/>
    <col min="10764" max="10765" width="7.42578125" style="41" bestFit="1" customWidth="1"/>
    <col min="10766" max="11009" width="9.140625" style="41"/>
    <col min="11010" max="11010" width="29.140625" style="41" bestFit="1" customWidth="1"/>
    <col min="11011" max="11012" width="7.42578125" style="41" bestFit="1" customWidth="1"/>
    <col min="11013" max="11013" width="3.140625" style="41" customWidth="1"/>
    <col min="11014" max="11015" width="7.42578125" style="41" bestFit="1" customWidth="1"/>
    <col min="11016" max="11016" width="2.42578125" style="41" customWidth="1"/>
    <col min="11017" max="11018" width="7.42578125" style="41" bestFit="1" customWidth="1"/>
    <col min="11019" max="11019" width="2.42578125" style="41" customWidth="1"/>
    <col min="11020" max="11021" width="7.42578125" style="41" bestFit="1" customWidth="1"/>
    <col min="11022" max="11265" width="9.140625" style="41"/>
    <col min="11266" max="11266" width="29.140625" style="41" bestFit="1" customWidth="1"/>
    <col min="11267" max="11268" width="7.42578125" style="41" bestFit="1" customWidth="1"/>
    <col min="11269" max="11269" width="3.140625" style="41" customWidth="1"/>
    <col min="11270" max="11271" width="7.42578125" style="41" bestFit="1" customWidth="1"/>
    <col min="11272" max="11272" width="2.42578125" style="41" customWidth="1"/>
    <col min="11273" max="11274" width="7.42578125" style="41" bestFit="1" customWidth="1"/>
    <col min="11275" max="11275" width="2.42578125" style="41" customWidth="1"/>
    <col min="11276" max="11277" width="7.42578125" style="41" bestFit="1" customWidth="1"/>
    <col min="11278" max="11521" width="9.140625" style="41"/>
    <col min="11522" max="11522" width="29.140625" style="41" bestFit="1" customWidth="1"/>
    <col min="11523" max="11524" width="7.42578125" style="41" bestFit="1" customWidth="1"/>
    <col min="11525" max="11525" width="3.140625" style="41" customWidth="1"/>
    <col min="11526" max="11527" width="7.42578125" style="41" bestFit="1" customWidth="1"/>
    <col min="11528" max="11528" width="2.42578125" style="41" customWidth="1"/>
    <col min="11529" max="11530" width="7.42578125" style="41" bestFit="1" customWidth="1"/>
    <col min="11531" max="11531" width="2.42578125" style="41" customWidth="1"/>
    <col min="11532" max="11533" width="7.42578125" style="41" bestFit="1" customWidth="1"/>
    <col min="11534" max="11777" width="9.140625" style="41"/>
    <col min="11778" max="11778" width="29.140625" style="41" bestFit="1" customWidth="1"/>
    <col min="11779" max="11780" width="7.42578125" style="41" bestFit="1" customWidth="1"/>
    <col min="11781" max="11781" width="3.140625" style="41" customWidth="1"/>
    <col min="11782" max="11783" width="7.42578125" style="41" bestFit="1" customWidth="1"/>
    <col min="11784" max="11784" width="2.42578125" style="41" customWidth="1"/>
    <col min="11785" max="11786" width="7.42578125" style="41" bestFit="1" customWidth="1"/>
    <col min="11787" max="11787" width="2.42578125" style="41" customWidth="1"/>
    <col min="11788" max="11789" width="7.42578125" style="41" bestFit="1" customWidth="1"/>
    <col min="11790" max="12033" width="9.140625" style="41"/>
    <col min="12034" max="12034" width="29.140625" style="41" bestFit="1" customWidth="1"/>
    <col min="12035" max="12036" width="7.42578125" style="41" bestFit="1" customWidth="1"/>
    <col min="12037" max="12037" width="3.140625" style="41" customWidth="1"/>
    <col min="12038" max="12039" width="7.42578125" style="41" bestFit="1" customWidth="1"/>
    <col min="12040" max="12040" width="2.42578125" style="41" customWidth="1"/>
    <col min="12041" max="12042" width="7.42578125" style="41" bestFit="1" customWidth="1"/>
    <col min="12043" max="12043" width="2.42578125" style="41" customWidth="1"/>
    <col min="12044" max="12045" width="7.42578125" style="41" bestFit="1" customWidth="1"/>
    <col min="12046" max="12289" width="9.140625" style="41"/>
    <col min="12290" max="12290" width="29.140625" style="41" bestFit="1" customWidth="1"/>
    <col min="12291" max="12292" width="7.42578125" style="41" bestFit="1" customWidth="1"/>
    <col min="12293" max="12293" width="3.140625" style="41" customWidth="1"/>
    <col min="12294" max="12295" width="7.42578125" style="41" bestFit="1" customWidth="1"/>
    <col min="12296" max="12296" width="2.42578125" style="41" customWidth="1"/>
    <col min="12297" max="12298" width="7.42578125" style="41" bestFit="1" customWidth="1"/>
    <col min="12299" max="12299" width="2.42578125" style="41" customWidth="1"/>
    <col min="12300" max="12301" width="7.42578125" style="41" bestFit="1" customWidth="1"/>
    <col min="12302" max="12545" width="9.140625" style="41"/>
    <col min="12546" max="12546" width="29.140625" style="41" bestFit="1" customWidth="1"/>
    <col min="12547" max="12548" width="7.42578125" style="41" bestFit="1" customWidth="1"/>
    <col min="12549" max="12549" width="3.140625" style="41" customWidth="1"/>
    <col min="12550" max="12551" width="7.42578125" style="41" bestFit="1" customWidth="1"/>
    <col min="12552" max="12552" width="2.42578125" style="41" customWidth="1"/>
    <col min="12553" max="12554" width="7.42578125" style="41" bestFit="1" customWidth="1"/>
    <col min="12555" max="12555" width="2.42578125" style="41" customWidth="1"/>
    <col min="12556" max="12557" width="7.42578125" style="41" bestFit="1" customWidth="1"/>
    <col min="12558" max="12801" width="9.140625" style="41"/>
    <col min="12802" max="12802" width="29.140625" style="41" bestFit="1" customWidth="1"/>
    <col min="12803" max="12804" width="7.42578125" style="41" bestFit="1" customWidth="1"/>
    <col min="12805" max="12805" width="3.140625" style="41" customWidth="1"/>
    <col min="12806" max="12807" width="7.42578125" style="41" bestFit="1" customWidth="1"/>
    <col min="12808" max="12808" width="2.42578125" style="41" customWidth="1"/>
    <col min="12809" max="12810" width="7.42578125" style="41" bestFit="1" customWidth="1"/>
    <col min="12811" max="12811" width="2.42578125" style="41" customWidth="1"/>
    <col min="12812" max="12813" width="7.42578125" style="41" bestFit="1" customWidth="1"/>
    <col min="12814" max="13057" width="9.140625" style="41"/>
    <col min="13058" max="13058" width="29.140625" style="41" bestFit="1" customWidth="1"/>
    <col min="13059" max="13060" width="7.42578125" style="41" bestFit="1" customWidth="1"/>
    <col min="13061" max="13061" width="3.140625" style="41" customWidth="1"/>
    <col min="13062" max="13063" width="7.42578125" style="41" bestFit="1" customWidth="1"/>
    <col min="13064" max="13064" width="2.42578125" style="41" customWidth="1"/>
    <col min="13065" max="13066" width="7.42578125" style="41" bestFit="1" customWidth="1"/>
    <col min="13067" max="13067" width="2.42578125" style="41" customWidth="1"/>
    <col min="13068" max="13069" width="7.42578125" style="41" bestFit="1" customWidth="1"/>
    <col min="13070" max="13313" width="9.140625" style="41"/>
    <col min="13314" max="13314" width="29.140625" style="41" bestFit="1" customWidth="1"/>
    <col min="13315" max="13316" width="7.42578125" style="41" bestFit="1" customWidth="1"/>
    <col min="13317" max="13317" width="3.140625" style="41" customWidth="1"/>
    <col min="13318" max="13319" width="7.42578125" style="41" bestFit="1" customWidth="1"/>
    <col min="13320" max="13320" width="2.42578125" style="41" customWidth="1"/>
    <col min="13321" max="13322" width="7.42578125" style="41" bestFit="1" customWidth="1"/>
    <col min="13323" max="13323" width="2.42578125" style="41" customWidth="1"/>
    <col min="13324" max="13325" width="7.42578125" style="41" bestFit="1" customWidth="1"/>
    <col min="13326" max="13569" width="9.140625" style="41"/>
    <col min="13570" max="13570" width="29.140625" style="41" bestFit="1" customWidth="1"/>
    <col min="13571" max="13572" width="7.42578125" style="41" bestFit="1" customWidth="1"/>
    <col min="13573" max="13573" width="3.140625" style="41" customWidth="1"/>
    <col min="13574" max="13575" width="7.42578125" style="41" bestFit="1" customWidth="1"/>
    <col min="13576" max="13576" width="2.42578125" style="41" customWidth="1"/>
    <col min="13577" max="13578" width="7.42578125" style="41" bestFit="1" customWidth="1"/>
    <col min="13579" max="13579" width="2.42578125" style="41" customWidth="1"/>
    <col min="13580" max="13581" width="7.42578125" style="41" bestFit="1" customWidth="1"/>
    <col min="13582" max="13825" width="9.140625" style="41"/>
    <col min="13826" max="13826" width="29.140625" style="41" bestFit="1" customWidth="1"/>
    <col min="13827" max="13828" width="7.42578125" style="41" bestFit="1" customWidth="1"/>
    <col min="13829" max="13829" width="3.140625" style="41" customWidth="1"/>
    <col min="13830" max="13831" width="7.42578125" style="41" bestFit="1" customWidth="1"/>
    <col min="13832" max="13832" width="2.42578125" style="41" customWidth="1"/>
    <col min="13833" max="13834" width="7.42578125" style="41" bestFit="1" customWidth="1"/>
    <col min="13835" max="13835" width="2.42578125" style="41" customWidth="1"/>
    <col min="13836" max="13837" width="7.42578125" style="41" bestFit="1" customWidth="1"/>
    <col min="13838" max="14081" width="9.140625" style="41"/>
    <col min="14082" max="14082" width="29.140625" style="41" bestFit="1" customWidth="1"/>
    <col min="14083" max="14084" width="7.42578125" style="41" bestFit="1" customWidth="1"/>
    <col min="14085" max="14085" width="3.140625" style="41" customWidth="1"/>
    <col min="14086" max="14087" width="7.42578125" style="41" bestFit="1" customWidth="1"/>
    <col min="14088" max="14088" width="2.42578125" style="41" customWidth="1"/>
    <col min="14089" max="14090" width="7.42578125" style="41" bestFit="1" customWidth="1"/>
    <col min="14091" max="14091" width="2.42578125" style="41" customWidth="1"/>
    <col min="14092" max="14093" width="7.42578125" style="41" bestFit="1" customWidth="1"/>
    <col min="14094" max="14337" width="9.140625" style="41"/>
    <col min="14338" max="14338" width="29.140625" style="41" bestFit="1" customWidth="1"/>
    <col min="14339" max="14340" width="7.42578125" style="41" bestFit="1" customWidth="1"/>
    <col min="14341" max="14341" width="3.140625" style="41" customWidth="1"/>
    <col min="14342" max="14343" width="7.42578125" style="41" bestFit="1" customWidth="1"/>
    <col min="14344" max="14344" width="2.42578125" style="41" customWidth="1"/>
    <col min="14345" max="14346" width="7.42578125" style="41" bestFit="1" customWidth="1"/>
    <col min="14347" max="14347" width="2.42578125" style="41" customWidth="1"/>
    <col min="14348" max="14349" width="7.42578125" style="41" bestFit="1" customWidth="1"/>
    <col min="14350" max="14593" width="9.140625" style="41"/>
    <col min="14594" max="14594" width="29.140625" style="41" bestFit="1" customWidth="1"/>
    <col min="14595" max="14596" width="7.42578125" style="41" bestFit="1" customWidth="1"/>
    <col min="14597" max="14597" width="3.140625" style="41" customWidth="1"/>
    <col min="14598" max="14599" width="7.42578125" style="41" bestFit="1" customWidth="1"/>
    <col min="14600" max="14600" width="2.42578125" style="41" customWidth="1"/>
    <col min="14601" max="14602" width="7.42578125" style="41" bestFit="1" customWidth="1"/>
    <col min="14603" max="14603" width="2.42578125" style="41" customWidth="1"/>
    <col min="14604" max="14605" width="7.42578125" style="41" bestFit="1" customWidth="1"/>
    <col min="14606" max="14849" width="9.140625" style="41"/>
    <col min="14850" max="14850" width="29.140625" style="41" bestFit="1" customWidth="1"/>
    <col min="14851" max="14852" width="7.42578125" style="41" bestFit="1" customWidth="1"/>
    <col min="14853" max="14853" width="3.140625" style="41" customWidth="1"/>
    <col min="14854" max="14855" width="7.42578125" style="41" bestFit="1" customWidth="1"/>
    <col min="14856" max="14856" width="2.42578125" style="41" customWidth="1"/>
    <col min="14857" max="14858" width="7.42578125" style="41" bestFit="1" customWidth="1"/>
    <col min="14859" max="14859" width="2.42578125" style="41" customWidth="1"/>
    <col min="14860" max="14861" width="7.42578125" style="41" bestFit="1" customWidth="1"/>
    <col min="14862" max="15105" width="9.140625" style="41"/>
    <col min="15106" max="15106" width="29.140625" style="41" bestFit="1" customWidth="1"/>
    <col min="15107" max="15108" width="7.42578125" style="41" bestFit="1" customWidth="1"/>
    <col min="15109" max="15109" width="3.140625" style="41" customWidth="1"/>
    <col min="15110" max="15111" width="7.42578125" style="41" bestFit="1" customWidth="1"/>
    <col min="15112" max="15112" width="2.42578125" style="41" customWidth="1"/>
    <col min="15113" max="15114" width="7.42578125" style="41" bestFit="1" customWidth="1"/>
    <col min="15115" max="15115" width="2.42578125" style="41" customWidth="1"/>
    <col min="15116" max="15117" width="7.42578125" style="41" bestFit="1" customWidth="1"/>
    <col min="15118" max="15361" width="9.140625" style="41"/>
    <col min="15362" max="15362" width="29.140625" style="41" bestFit="1" customWidth="1"/>
    <col min="15363" max="15364" width="7.42578125" style="41" bestFit="1" customWidth="1"/>
    <col min="15365" max="15365" width="3.140625" style="41" customWidth="1"/>
    <col min="15366" max="15367" width="7.42578125" style="41" bestFit="1" customWidth="1"/>
    <col min="15368" max="15368" width="2.42578125" style="41" customWidth="1"/>
    <col min="15369" max="15370" width="7.42578125" style="41" bestFit="1" customWidth="1"/>
    <col min="15371" max="15371" width="2.42578125" style="41" customWidth="1"/>
    <col min="15372" max="15373" width="7.42578125" style="41" bestFit="1" customWidth="1"/>
    <col min="15374" max="15617" width="9.140625" style="41"/>
    <col min="15618" max="15618" width="29.140625" style="41" bestFit="1" customWidth="1"/>
    <col min="15619" max="15620" width="7.42578125" style="41" bestFit="1" customWidth="1"/>
    <col min="15621" max="15621" width="3.140625" style="41" customWidth="1"/>
    <col min="15622" max="15623" width="7.42578125" style="41" bestFit="1" customWidth="1"/>
    <col min="15624" max="15624" width="2.42578125" style="41" customWidth="1"/>
    <col min="15625" max="15626" width="7.42578125" style="41" bestFit="1" customWidth="1"/>
    <col min="15627" max="15627" width="2.42578125" style="41" customWidth="1"/>
    <col min="15628" max="15629" width="7.42578125" style="41" bestFit="1" customWidth="1"/>
    <col min="15630" max="15873" width="9.140625" style="41"/>
    <col min="15874" max="15874" width="29.140625" style="41" bestFit="1" customWidth="1"/>
    <col min="15875" max="15876" width="7.42578125" style="41" bestFit="1" customWidth="1"/>
    <col min="15877" max="15877" width="3.140625" style="41" customWidth="1"/>
    <col min="15878" max="15879" width="7.42578125" style="41" bestFit="1" customWidth="1"/>
    <col min="15880" max="15880" width="2.42578125" style="41" customWidth="1"/>
    <col min="15881" max="15882" width="7.42578125" style="41" bestFit="1" customWidth="1"/>
    <col min="15883" max="15883" width="2.42578125" style="41" customWidth="1"/>
    <col min="15884" max="15885" width="7.42578125" style="41" bestFit="1" customWidth="1"/>
    <col min="15886" max="16129" width="9.140625" style="41"/>
    <col min="16130" max="16130" width="29.140625" style="41" bestFit="1" customWidth="1"/>
    <col min="16131" max="16132" width="7.42578125" style="41" bestFit="1" customWidth="1"/>
    <col min="16133" max="16133" width="3.140625" style="41" customWidth="1"/>
    <col min="16134" max="16135" width="7.42578125" style="41" bestFit="1" customWidth="1"/>
    <col min="16136" max="16136" width="2.42578125" style="41" customWidth="1"/>
    <col min="16137" max="16138" width="7.42578125" style="41" bestFit="1" customWidth="1"/>
    <col min="16139" max="16139" width="2.42578125" style="41" customWidth="1"/>
    <col min="16140" max="16141" width="7.42578125" style="41" bestFit="1" customWidth="1"/>
    <col min="16142" max="16384" width="9.140625" style="41"/>
  </cols>
  <sheetData>
    <row r="2" spans="1:14">
      <c r="A2" s="266" t="s">
        <v>0</v>
      </c>
      <c r="B2" s="267" t="s">
        <v>211</v>
      </c>
    </row>
    <row r="4" spans="1:14">
      <c r="B4" s="927" t="s">
        <v>1257</v>
      </c>
      <c r="C4" s="929" t="s">
        <v>207</v>
      </c>
      <c r="D4" s="929"/>
      <c r="E4" s="771"/>
      <c r="F4" s="929" t="s">
        <v>208</v>
      </c>
      <c r="G4" s="929"/>
      <c r="H4" s="771"/>
      <c r="I4" s="929" t="s">
        <v>209</v>
      </c>
      <c r="J4" s="929"/>
      <c r="K4" s="771"/>
      <c r="L4" s="929" t="s">
        <v>210</v>
      </c>
      <c r="M4" s="929"/>
    </row>
    <row r="5" spans="1:14">
      <c r="B5" s="927"/>
      <c r="C5" s="268" t="s">
        <v>212</v>
      </c>
      <c r="D5" s="268" t="s">
        <v>213</v>
      </c>
      <c r="E5" s="269"/>
      <c r="F5" s="268" t="s">
        <v>212</v>
      </c>
      <c r="G5" s="268" t="s">
        <v>213</v>
      </c>
      <c r="H5" s="269"/>
      <c r="I5" s="268" t="s">
        <v>212</v>
      </c>
      <c r="J5" s="268" t="s">
        <v>213</v>
      </c>
      <c r="K5" s="269"/>
      <c r="L5" s="268" t="s">
        <v>212</v>
      </c>
      <c r="M5" s="268" t="s">
        <v>213</v>
      </c>
    </row>
    <row r="6" spans="1:14">
      <c r="B6" s="8" t="s">
        <v>214</v>
      </c>
      <c r="C6" s="270">
        <v>12.85347858705361</v>
      </c>
      <c r="D6" s="270">
        <v>14.97274024979626</v>
      </c>
      <c r="E6" s="270"/>
      <c r="F6" s="270">
        <v>35.910181041449576</v>
      </c>
      <c r="G6" s="270">
        <v>29.637429995113102</v>
      </c>
      <c r="H6" s="270"/>
      <c r="I6" s="270">
        <v>5.9797762473203599</v>
      </c>
      <c r="J6" s="270">
        <v>4.3860798804604073</v>
      </c>
      <c r="K6" s="270"/>
      <c r="L6" s="270">
        <v>30.048657236125916</v>
      </c>
      <c r="M6" s="270">
        <v>27.780842871363028</v>
      </c>
    </row>
    <row r="7" spans="1:14">
      <c r="B7" s="271" t="s">
        <v>215</v>
      </c>
      <c r="C7" s="272">
        <v>60.575897139028626</v>
      </c>
      <c r="D7" s="270">
        <v>60.147983075742331</v>
      </c>
      <c r="E7" s="272"/>
      <c r="F7" s="270">
        <v>48.379585848867279</v>
      </c>
      <c r="G7" s="270">
        <v>52.510626185045282</v>
      </c>
      <c r="H7" s="272"/>
      <c r="I7" s="270">
        <v>62.573874419685325</v>
      </c>
      <c r="J7" s="270">
        <v>66.664567041812532</v>
      </c>
      <c r="K7" s="272"/>
      <c r="L7" s="270">
        <v>48.198128967265802</v>
      </c>
      <c r="M7" s="270">
        <v>54.55507877724127</v>
      </c>
    </row>
    <row r="8" spans="1:14">
      <c r="B8" s="271" t="s">
        <v>216</v>
      </c>
      <c r="C8" s="270">
        <v>11.125118643157663</v>
      </c>
      <c r="D8" s="270">
        <v>9.3245754865252071</v>
      </c>
      <c r="E8" s="270"/>
      <c r="F8" s="270">
        <v>11.216597968987495</v>
      </c>
      <c r="G8" s="270">
        <v>13.377571988928427</v>
      </c>
      <c r="H8" s="270"/>
      <c r="I8" s="270">
        <v>13.953716775751943</v>
      </c>
      <c r="J8" s="270">
        <v>12.632458680051828</v>
      </c>
      <c r="K8" s="270"/>
      <c r="L8" s="270">
        <v>13.977927674734428</v>
      </c>
      <c r="M8" s="270">
        <v>9.6395441352037281</v>
      </c>
    </row>
    <row r="9" spans="1:14" ht="39">
      <c r="B9" s="271" t="s">
        <v>217</v>
      </c>
      <c r="C9" s="273">
        <v>4.55218649984604</v>
      </c>
      <c r="D9" s="273">
        <v>4.7408587250073113</v>
      </c>
      <c r="E9" s="273"/>
      <c r="F9" s="273">
        <v>5.3499885638289015</v>
      </c>
      <c r="G9" s="273">
        <v>5.8724771921901961</v>
      </c>
      <c r="H9" s="273"/>
      <c r="I9" s="273">
        <v>5.5152387343645843</v>
      </c>
      <c r="J9" s="273">
        <v>5.6496703292248958</v>
      </c>
      <c r="K9" s="273"/>
      <c r="L9" s="273">
        <v>8.9528787061478923</v>
      </c>
      <c r="M9" s="273">
        <v>9.4969052842475055</v>
      </c>
    </row>
    <row r="10" spans="1:14">
      <c r="B10" s="274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848"/>
    </row>
    <row r="11" spans="1:14" ht="12.75" customHeight="1">
      <c r="B11" s="927" t="s">
        <v>1258</v>
      </c>
      <c r="C11" s="928" t="s">
        <v>207</v>
      </c>
      <c r="D11" s="928"/>
      <c r="E11" s="770"/>
      <c r="F11" s="928" t="s">
        <v>208</v>
      </c>
      <c r="G11" s="928"/>
      <c r="H11" s="770"/>
      <c r="I11" s="928" t="s">
        <v>209</v>
      </c>
      <c r="J11" s="928"/>
      <c r="K11" s="770"/>
      <c r="L11" s="928" t="s">
        <v>210</v>
      </c>
      <c r="M11" s="928"/>
    </row>
    <row r="12" spans="1:14">
      <c r="B12" s="927"/>
      <c r="C12" s="268" t="s">
        <v>212</v>
      </c>
      <c r="D12" s="268" t="s">
        <v>213</v>
      </c>
      <c r="E12" s="268"/>
      <c r="F12" s="268" t="s">
        <v>212</v>
      </c>
      <c r="G12" s="268" t="s">
        <v>213</v>
      </c>
      <c r="H12" s="268"/>
      <c r="I12" s="268" t="s">
        <v>212</v>
      </c>
      <c r="J12" s="268" t="s">
        <v>213</v>
      </c>
      <c r="K12" s="268"/>
      <c r="L12" s="268" t="s">
        <v>212</v>
      </c>
      <c r="M12" s="268" t="s">
        <v>213</v>
      </c>
    </row>
    <row r="13" spans="1:14">
      <c r="B13" s="8" t="s">
        <v>218</v>
      </c>
      <c r="C13" s="270">
        <v>8.978724169729821</v>
      </c>
      <c r="D13" s="270">
        <v>9.2422942688969183</v>
      </c>
      <c r="E13" s="270"/>
      <c r="F13" s="270">
        <v>0.50205398064626072</v>
      </c>
      <c r="G13" s="270">
        <v>0.54288986402105521</v>
      </c>
      <c r="H13" s="270"/>
      <c r="I13" s="270">
        <v>8.4614363308769054</v>
      </c>
      <c r="J13" s="270">
        <v>8.1161452124944624</v>
      </c>
      <c r="K13" s="270"/>
      <c r="L13" s="270">
        <v>2.0958803445090544</v>
      </c>
      <c r="M13" s="270">
        <v>1.9064853908674813</v>
      </c>
    </row>
    <row r="14" spans="1:14">
      <c r="B14" s="8" t="s">
        <v>219</v>
      </c>
      <c r="C14" s="270">
        <v>2.5808708050853988</v>
      </c>
      <c r="D14" s="270">
        <v>2.5625393397235081</v>
      </c>
      <c r="E14" s="270"/>
      <c r="F14" s="270">
        <v>1.4724786772605065</v>
      </c>
      <c r="G14" s="270">
        <v>1.6056651377967677</v>
      </c>
      <c r="H14" s="270"/>
      <c r="I14" s="270">
        <v>2.6997577473926939</v>
      </c>
      <c r="J14" s="270">
        <v>2.7512324458044395</v>
      </c>
      <c r="K14" s="270"/>
      <c r="L14" s="270">
        <v>1.2092087090569661</v>
      </c>
      <c r="M14" s="270">
        <v>1.6041393884815573</v>
      </c>
    </row>
    <row r="15" spans="1:14">
      <c r="B15" s="8" t="s">
        <v>220</v>
      </c>
      <c r="C15" s="270">
        <v>3.3523216911909919</v>
      </c>
      <c r="D15" s="270">
        <v>3.2123813456837493</v>
      </c>
      <c r="E15" s="270"/>
      <c r="F15" s="270">
        <v>1.7912546006749173</v>
      </c>
      <c r="G15" s="270">
        <v>1.5541563794860969</v>
      </c>
      <c r="H15" s="270"/>
      <c r="I15" s="270">
        <v>3.563350854196897</v>
      </c>
      <c r="J15" s="270">
        <v>3.2962728181328198</v>
      </c>
      <c r="K15" s="270"/>
      <c r="L15" s="270">
        <v>2.7191656376392874</v>
      </c>
      <c r="M15" s="270">
        <v>2.7169282463336888</v>
      </c>
    </row>
    <row r="16" spans="1:14">
      <c r="B16" s="8" t="s">
        <v>221</v>
      </c>
      <c r="C16" s="270">
        <v>0.53358896475389628</v>
      </c>
      <c r="D16" s="270">
        <v>0.53748623363202952</v>
      </c>
      <c r="E16" s="270"/>
      <c r="F16" s="270">
        <v>0.72784788211396723</v>
      </c>
      <c r="G16" s="270">
        <v>0.7716604496092585</v>
      </c>
      <c r="H16" s="270"/>
      <c r="I16" s="270">
        <v>2.7680876247758746</v>
      </c>
      <c r="J16" s="270">
        <v>2.1532439212435128</v>
      </c>
      <c r="K16" s="270"/>
      <c r="L16" s="270">
        <v>1.7510314306685475</v>
      </c>
      <c r="M16" s="270">
        <v>1.7969811905092514</v>
      </c>
    </row>
    <row r="18" spans="1:13">
      <c r="B18" s="267" t="s">
        <v>839</v>
      </c>
    </row>
    <row r="19" spans="1:13">
      <c r="B19" s="276"/>
    </row>
    <row r="20" spans="1:13">
      <c r="B20" s="267" t="s">
        <v>1257</v>
      </c>
      <c r="M20" s="267" t="s">
        <v>1258</v>
      </c>
    </row>
    <row r="25" spans="1:13">
      <c r="A25" s="849"/>
    </row>
    <row r="26" spans="1:13">
      <c r="A26" s="849"/>
    </row>
    <row r="27" spans="1:13">
      <c r="A27" s="849"/>
    </row>
    <row r="37" spans="2:24">
      <c r="B37" s="278" t="s">
        <v>222</v>
      </c>
    </row>
    <row r="38" spans="2:24">
      <c r="B38" s="278" t="s">
        <v>223</v>
      </c>
      <c r="N38" s="279"/>
      <c r="O38" s="279"/>
      <c r="P38" s="279"/>
      <c r="Q38" s="279"/>
      <c r="R38" s="279"/>
      <c r="S38" s="279"/>
      <c r="T38" s="279"/>
      <c r="U38" s="279"/>
      <c r="V38" s="279"/>
      <c r="W38" s="279"/>
    </row>
    <row r="39" spans="2:24" ht="12.75" customHeight="1">
      <c r="B39" s="278" t="s">
        <v>224</v>
      </c>
      <c r="N39" s="279"/>
      <c r="O39" s="279"/>
      <c r="P39" s="279"/>
      <c r="Q39" s="279"/>
      <c r="R39" s="279"/>
      <c r="S39" s="279"/>
      <c r="T39" s="279"/>
      <c r="U39" s="279"/>
      <c r="V39" s="279"/>
      <c r="W39" s="279"/>
    </row>
    <row r="40" spans="2:24">
      <c r="B40" s="278" t="s">
        <v>225</v>
      </c>
      <c r="N40" s="279"/>
      <c r="O40" s="279"/>
      <c r="P40" s="279"/>
      <c r="Q40" s="279"/>
      <c r="R40" s="279"/>
      <c r="S40" s="279"/>
      <c r="T40" s="279"/>
      <c r="U40" s="279"/>
      <c r="V40" s="279"/>
      <c r="W40" s="279"/>
    </row>
    <row r="41" spans="2:24">
      <c r="B41" s="278" t="s">
        <v>226</v>
      </c>
      <c r="N41" s="279"/>
      <c r="O41" s="279"/>
      <c r="P41" s="279"/>
      <c r="Q41" s="279"/>
      <c r="R41" s="279"/>
      <c r="S41" s="279"/>
      <c r="T41" s="279"/>
      <c r="U41" s="279"/>
      <c r="V41" s="279"/>
      <c r="W41" s="279"/>
    </row>
    <row r="42" spans="2:24">
      <c r="B42" s="278" t="s">
        <v>227</v>
      </c>
      <c r="N42" s="279"/>
      <c r="O42" s="279"/>
      <c r="P42" s="279"/>
      <c r="Q42" s="279"/>
      <c r="R42" s="279"/>
      <c r="S42" s="279"/>
      <c r="T42" s="279"/>
      <c r="U42" s="279"/>
      <c r="V42" s="279"/>
      <c r="W42" s="279"/>
    </row>
    <row r="43" spans="2:24">
      <c r="B43" s="277" t="s">
        <v>77</v>
      </c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80"/>
    </row>
    <row r="44" spans="2:24">
      <c r="M44" s="280"/>
      <c r="N44" s="279"/>
      <c r="O44" s="279"/>
      <c r="P44" s="279"/>
      <c r="Q44" s="279"/>
      <c r="R44" s="279"/>
      <c r="S44" s="279"/>
      <c r="T44" s="279"/>
      <c r="U44" s="279"/>
      <c r="V44" s="279"/>
      <c r="W44" s="279"/>
      <c r="X44" s="280"/>
    </row>
    <row r="45" spans="2:24">
      <c r="B45" s="731" t="s">
        <v>10</v>
      </c>
      <c r="M45" s="280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80"/>
    </row>
    <row r="46" spans="2:24">
      <c r="M46" s="280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80"/>
    </row>
    <row r="47" spans="2:24">
      <c r="M47" s="280"/>
      <c r="N47" s="279"/>
      <c r="O47" s="279"/>
      <c r="P47" s="279"/>
      <c r="Q47" s="279"/>
      <c r="R47" s="279"/>
      <c r="S47" s="279"/>
      <c r="T47" s="279"/>
      <c r="U47" s="279"/>
      <c r="V47" s="279"/>
      <c r="W47" s="279"/>
    </row>
    <row r="48" spans="2:24">
      <c r="M48" s="280"/>
      <c r="N48" s="280"/>
      <c r="O48" s="280"/>
      <c r="P48" s="280"/>
      <c r="Q48" s="280"/>
      <c r="R48" s="280"/>
      <c r="S48" s="280"/>
      <c r="T48" s="280"/>
      <c r="U48" s="280"/>
      <c r="V48" s="280"/>
    </row>
    <row r="50" spans="15:15">
      <c r="O50" s="41" t="s">
        <v>228</v>
      </c>
    </row>
  </sheetData>
  <mergeCells count="10">
    <mergeCell ref="B4:B5"/>
    <mergeCell ref="C4:D4"/>
    <mergeCell ref="F4:G4"/>
    <mergeCell ref="I4:J4"/>
    <mergeCell ref="L4:M4"/>
    <mergeCell ref="B11:B12"/>
    <mergeCell ref="C11:D11"/>
    <mergeCell ref="F11:G11"/>
    <mergeCell ref="I11:J11"/>
    <mergeCell ref="L11:M11"/>
  </mergeCells>
  <hyperlinks>
    <hyperlink ref="B45" location="Содержание!B52" display="к содержанию"/>
  </hyperlinks>
  <pageMargins left="0.75" right="0.75" top="1" bottom="1" header="0.5" footer="0.5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workbookViewId="0">
      <selection activeCell="B41" sqref="B41"/>
    </sheetView>
  </sheetViews>
  <sheetFormatPr defaultRowHeight="12.75"/>
  <cols>
    <col min="1" max="1" width="9.5703125" style="83" customWidth="1"/>
    <col min="2" max="2" width="30.42578125" style="83" customWidth="1"/>
    <col min="3" max="3" width="10.140625" style="83" customWidth="1"/>
    <col min="4" max="4" width="10.28515625" style="83" customWidth="1"/>
    <col min="5" max="5" width="6.7109375" style="83" customWidth="1"/>
    <col min="6" max="6" width="10.140625" style="83" customWidth="1"/>
    <col min="7" max="7" width="8.7109375" style="83" customWidth="1"/>
    <col min="8" max="8" width="6.5703125" style="83" bestFit="1" customWidth="1"/>
    <col min="9" max="9" width="9.85546875" style="83" customWidth="1"/>
    <col min="10" max="10" width="10.28515625" style="83" customWidth="1"/>
    <col min="11" max="11" width="6.7109375" style="83" customWidth="1"/>
    <col min="12" max="12" width="9.5703125" style="83" customWidth="1"/>
    <col min="13" max="13" width="8.5703125" style="83" customWidth="1"/>
    <col min="14" max="14" width="7.140625" style="83" customWidth="1"/>
    <col min="15" max="256" width="9.140625" style="83"/>
    <col min="257" max="257" width="12.7109375" style="83" customWidth="1"/>
    <col min="258" max="258" width="23" style="83" bestFit="1" customWidth="1"/>
    <col min="259" max="259" width="10.140625" style="83" customWidth="1"/>
    <col min="260" max="260" width="10.28515625" style="83" customWidth="1"/>
    <col min="261" max="261" width="6.7109375" style="83" customWidth="1"/>
    <col min="262" max="262" width="10.140625" style="83" customWidth="1"/>
    <col min="263" max="263" width="8.7109375" style="83" customWidth="1"/>
    <col min="264" max="264" width="6.5703125" style="83" bestFit="1" customWidth="1"/>
    <col min="265" max="265" width="9.85546875" style="83" customWidth="1"/>
    <col min="266" max="266" width="10.28515625" style="83" customWidth="1"/>
    <col min="267" max="267" width="6.7109375" style="83" customWidth="1"/>
    <col min="268" max="268" width="9.5703125" style="83" customWidth="1"/>
    <col min="269" max="269" width="8.5703125" style="83" customWidth="1"/>
    <col min="270" max="270" width="7.140625" style="83" customWidth="1"/>
    <col min="271" max="512" width="9.140625" style="83"/>
    <col min="513" max="513" width="12.7109375" style="83" customWidth="1"/>
    <col min="514" max="514" width="23" style="83" bestFit="1" customWidth="1"/>
    <col min="515" max="515" width="10.140625" style="83" customWidth="1"/>
    <col min="516" max="516" width="10.28515625" style="83" customWidth="1"/>
    <col min="517" max="517" width="6.7109375" style="83" customWidth="1"/>
    <col min="518" max="518" width="10.140625" style="83" customWidth="1"/>
    <col min="519" max="519" width="8.7109375" style="83" customWidth="1"/>
    <col min="520" max="520" width="6.5703125" style="83" bestFit="1" customWidth="1"/>
    <col min="521" max="521" width="9.85546875" style="83" customWidth="1"/>
    <col min="522" max="522" width="10.28515625" style="83" customWidth="1"/>
    <col min="523" max="523" width="6.7109375" style="83" customWidth="1"/>
    <col min="524" max="524" width="9.5703125" style="83" customWidth="1"/>
    <col min="525" max="525" width="8.5703125" style="83" customWidth="1"/>
    <col min="526" max="526" width="7.140625" style="83" customWidth="1"/>
    <col min="527" max="768" width="9.140625" style="83"/>
    <col min="769" max="769" width="12.7109375" style="83" customWidth="1"/>
    <col min="770" max="770" width="23" style="83" bestFit="1" customWidth="1"/>
    <col min="771" max="771" width="10.140625" style="83" customWidth="1"/>
    <col min="772" max="772" width="10.28515625" style="83" customWidth="1"/>
    <col min="773" max="773" width="6.7109375" style="83" customWidth="1"/>
    <col min="774" max="774" width="10.140625" style="83" customWidth="1"/>
    <col min="775" max="775" width="8.7109375" style="83" customWidth="1"/>
    <col min="776" max="776" width="6.5703125" style="83" bestFit="1" customWidth="1"/>
    <col min="777" max="777" width="9.85546875" style="83" customWidth="1"/>
    <col min="778" max="778" width="10.28515625" style="83" customWidth="1"/>
    <col min="779" max="779" width="6.7109375" style="83" customWidth="1"/>
    <col min="780" max="780" width="9.5703125" style="83" customWidth="1"/>
    <col min="781" max="781" width="8.5703125" style="83" customWidth="1"/>
    <col min="782" max="782" width="7.140625" style="83" customWidth="1"/>
    <col min="783" max="1024" width="9.140625" style="83"/>
    <col min="1025" max="1025" width="12.7109375" style="83" customWidth="1"/>
    <col min="1026" max="1026" width="23" style="83" bestFit="1" customWidth="1"/>
    <col min="1027" max="1027" width="10.140625" style="83" customWidth="1"/>
    <col min="1028" max="1028" width="10.28515625" style="83" customWidth="1"/>
    <col min="1029" max="1029" width="6.7109375" style="83" customWidth="1"/>
    <col min="1030" max="1030" width="10.140625" style="83" customWidth="1"/>
    <col min="1031" max="1031" width="8.7109375" style="83" customWidth="1"/>
    <col min="1032" max="1032" width="6.5703125" style="83" bestFit="1" customWidth="1"/>
    <col min="1033" max="1033" width="9.85546875" style="83" customWidth="1"/>
    <col min="1034" max="1034" width="10.28515625" style="83" customWidth="1"/>
    <col min="1035" max="1035" width="6.7109375" style="83" customWidth="1"/>
    <col min="1036" max="1036" width="9.5703125" style="83" customWidth="1"/>
    <col min="1037" max="1037" width="8.5703125" style="83" customWidth="1"/>
    <col min="1038" max="1038" width="7.140625" style="83" customWidth="1"/>
    <col min="1039" max="1280" width="9.140625" style="83"/>
    <col min="1281" max="1281" width="12.7109375" style="83" customWidth="1"/>
    <col min="1282" max="1282" width="23" style="83" bestFit="1" customWidth="1"/>
    <col min="1283" max="1283" width="10.140625" style="83" customWidth="1"/>
    <col min="1284" max="1284" width="10.28515625" style="83" customWidth="1"/>
    <col min="1285" max="1285" width="6.7109375" style="83" customWidth="1"/>
    <col min="1286" max="1286" width="10.140625" style="83" customWidth="1"/>
    <col min="1287" max="1287" width="8.7109375" style="83" customWidth="1"/>
    <col min="1288" max="1288" width="6.5703125" style="83" bestFit="1" customWidth="1"/>
    <col min="1289" max="1289" width="9.85546875" style="83" customWidth="1"/>
    <col min="1290" max="1290" width="10.28515625" style="83" customWidth="1"/>
    <col min="1291" max="1291" width="6.7109375" style="83" customWidth="1"/>
    <col min="1292" max="1292" width="9.5703125" style="83" customWidth="1"/>
    <col min="1293" max="1293" width="8.5703125" style="83" customWidth="1"/>
    <col min="1294" max="1294" width="7.140625" style="83" customWidth="1"/>
    <col min="1295" max="1536" width="9.140625" style="83"/>
    <col min="1537" max="1537" width="12.7109375" style="83" customWidth="1"/>
    <col min="1538" max="1538" width="23" style="83" bestFit="1" customWidth="1"/>
    <col min="1539" max="1539" width="10.140625" style="83" customWidth="1"/>
    <col min="1540" max="1540" width="10.28515625" style="83" customWidth="1"/>
    <col min="1541" max="1541" width="6.7109375" style="83" customWidth="1"/>
    <col min="1542" max="1542" width="10.140625" style="83" customWidth="1"/>
    <col min="1543" max="1543" width="8.7109375" style="83" customWidth="1"/>
    <col min="1544" max="1544" width="6.5703125" style="83" bestFit="1" customWidth="1"/>
    <col min="1545" max="1545" width="9.85546875" style="83" customWidth="1"/>
    <col min="1546" max="1546" width="10.28515625" style="83" customWidth="1"/>
    <col min="1547" max="1547" width="6.7109375" style="83" customWidth="1"/>
    <col min="1548" max="1548" width="9.5703125" style="83" customWidth="1"/>
    <col min="1549" max="1549" width="8.5703125" style="83" customWidth="1"/>
    <col min="1550" max="1550" width="7.140625" style="83" customWidth="1"/>
    <col min="1551" max="1792" width="9.140625" style="83"/>
    <col min="1793" max="1793" width="12.7109375" style="83" customWidth="1"/>
    <col min="1794" max="1794" width="23" style="83" bestFit="1" customWidth="1"/>
    <col min="1795" max="1795" width="10.140625" style="83" customWidth="1"/>
    <col min="1796" max="1796" width="10.28515625" style="83" customWidth="1"/>
    <col min="1797" max="1797" width="6.7109375" style="83" customWidth="1"/>
    <col min="1798" max="1798" width="10.140625" style="83" customWidth="1"/>
    <col min="1799" max="1799" width="8.7109375" style="83" customWidth="1"/>
    <col min="1800" max="1800" width="6.5703125" style="83" bestFit="1" customWidth="1"/>
    <col min="1801" max="1801" width="9.85546875" style="83" customWidth="1"/>
    <col min="1802" max="1802" width="10.28515625" style="83" customWidth="1"/>
    <col min="1803" max="1803" width="6.7109375" style="83" customWidth="1"/>
    <col min="1804" max="1804" width="9.5703125" style="83" customWidth="1"/>
    <col min="1805" max="1805" width="8.5703125" style="83" customWidth="1"/>
    <col min="1806" max="1806" width="7.140625" style="83" customWidth="1"/>
    <col min="1807" max="2048" width="9.140625" style="83"/>
    <col min="2049" max="2049" width="12.7109375" style="83" customWidth="1"/>
    <col min="2050" max="2050" width="23" style="83" bestFit="1" customWidth="1"/>
    <col min="2051" max="2051" width="10.140625" style="83" customWidth="1"/>
    <col min="2052" max="2052" width="10.28515625" style="83" customWidth="1"/>
    <col min="2053" max="2053" width="6.7109375" style="83" customWidth="1"/>
    <col min="2054" max="2054" width="10.140625" style="83" customWidth="1"/>
    <col min="2055" max="2055" width="8.7109375" style="83" customWidth="1"/>
    <col min="2056" max="2056" width="6.5703125" style="83" bestFit="1" customWidth="1"/>
    <col min="2057" max="2057" width="9.85546875" style="83" customWidth="1"/>
    <col min="2058" max="2058" width="10.28515625" style="83" customWidth="1"/>
    <col min="2059" max="2059" width="6.7109375" style="83" customWidth="1"/>
    <col min="2060" max="2060" width="9.5703125" style="83" customWidth="1"/>
    <col min="2061" max="2061" width="8.5703125" style="83" customWidth="1"/>
    <col min="2062" max="2062" width="7.140625" style="83" customWidth="1"/>
    <col min="2063" max="2304" width="9.140625" style="83"/>
    <col min="2305" max="2305" width="12.7109375" style="83" customWidth="1"/>
    <col min="2306" max="2306" width="23" style="83" bestFit="1" customWidth="1"/>
    <col min="2307" max="2307" width="10.140625" style="83" customWidth="1"/>
    <col min="2308" max="2308" width="10.28515625" style="83" customWidth="1"/>
    <col min="2309" max="2309" width="6.7109375" style="83" customWidth="1"/>
    <col min="2310" max="2310" width="10.140625" style="83" customWidth="1"/>
    <col min="2311" max="2311" width="8.7109375" style="83" customWidth="1"/>
    <col min="2312" max="2312" width="6.5703125" style="83" bestFit="1" customWidth="1"/>
    <col min="2313" max="2313" width="9.85546875" style="83" customWidth="1"/>
    <col min="2314" max="2314" width="10.28515625" style="83" customWidth="1"/>
    <col min="2315" max="2315" width="6.7109375" style="83" customWidth="1"/>
    <col min="2316" max="2316" width="9.5703125" style="83" customWidth="1"/>
    <col min="2317" max="2317" width="8.5703125" style="83" customWidth="1"/>
    <col min="2318" max="2318" width="7.140625" style="83" customWidth="1"/>
    <col min="2319" max="2560" width="9.140625" style="83"/>
    <col min="2561" max="2561" width="12.7109375" style="83" customWidth="1"/>
    <col min="2562" max="2562" width="23" style="83" bestFit="1" customWidth="1"/>
    <col min="2563" max="2563" width="10.140625" style="83" customWidth="1"/>
    <col min="2564" max="2564" width="10.28515625" style="83" customWidth="1"/>
    <col min="2565" max="2565" width="6.7109375" style="83" customWidth="1"/>
    <col min="2566" max="2566" width="10.140625" style="83" customWidth="1"/>
    <col min="2567" max="2567" width="8.7109375" style="83" customWidth="1"/>
    <col min="2568" max="2568" width="6.5703125" style="83" bestFit="1" customWidth="1"/>
    <col min="2569" max="2569" width="9.85546875" style="83" customWidth="1"/>
    <col min="2570" max="2570" width="10.28515625" style="83" customWidth="1"/>
    <col min="2571" max="2571" width="6.7109375" style="83" customWidth="1"/>
    <col min="2572" max="2572" width="9.5703125" style="83" customWidth="1"/>
    <col min="2573" max="2573" width="8.5703125" style="83" customWidth="1"/>
    <col min="2574" max="2574" width="7.140625" style="83" customWidth="1"/>
    <col min="2575" max="2816" width="9.140625" style="83"/>
    <col min="2817" max="2817" width="12.7109375" style="83" customWidth="1"/>
    <col min="2818" max="2818" width="23" style="83" bestFit="1" customWidth="1"/>
    <col min="2819" max="2819" width="10.140625" style="83" customWidth="1"/>
    <col min="2820" max="2820" width="10.28515625" style="83" customWidth="1"/>
    <col min="2821" max="2821" width="6.7109375" style="83" customWidth="1"/>
    <col min="2822" max="2822" width="10.140625" style="83" customWidth="1"/>
    <col min="2823" max="2823" width="8.7109375" style="83" customWidth="1"/>
    <col min="2824" max="2824" width="6.5703125" style="83" bestFit="1" customWidth="1"/>
    <col min="2825" max="2825" width="9.85546875" style="83" customWidth="1"/>
    <col min="2826" max="2826" width="10.28515625" style="83" customWidth="1"/>
    <col min="2827" max="2827" width="6.7109375" style="83" customWidth="1"/>
    <col min="2828" max="2828" width="9.5703125" style="83" customWidth="1"/>
    <col min="2829" max="2829" width="8.5703125" style="83" customWidth="1"/>
    <col min="2830" max="2830" width="7.140625" style="83" customWidth="1"/>
    <col min="2831" max="3072" width="9.140625" style="83"/>
    <col min="3073" max="3073" width="12.7109375" style="83" customWidth="1"/>
    <col min="3074" max="3074" width="23" style="83" bestFit="1" customWidth="1"/>
    <col min="3075" max="3075" width="10.140625" style="83" customWidth="1"/>
    <col min="3076" max="3076" width="10.28515625" style="83" customWidth="1"/>
    <col min="3077" max="3077" width="6.7109375" style="83" customWidth="1"/>
    <col min="3078" max="3078" width="10.140625" style="83" customWidth="1"/>
    <col min="3079" max="3079" width="8.7109375" style="83" customWidth="1"/>
    <col min="3080" max="3080" width="6.5703125" style="83" bestFit="1" customWidth="1"/>
    <col min="3081" max="3081" width="9.85546875" style="83" customWidth="1"/>
    <col min="3082" max="3082" width="10.28515625" style="83" customWidth="1"/>
    <col min="3083" max="3083" width="6.7109375" style="83" customWidth="1"/>
    <col min="3084" max="3084" width="9.5703125" style="83" customWidth="1"/>
    <col min="3085" max="3085" width="8.5703125" style="83" customWidth="1"/>
    <col min="3086" max="3086" width="7.140625" style="83" customWidth="1"/>
    <col min="3087" max="3328" width="9.140625" style="83"/>
    <col min="3329" max="3329" width="12.7109375" style="83" customWidth="1"/>
    <col min="3330" max="3330" width="23" style="83" bestFit="1" customWidth="1"/>
    <col min="3331" max="3331" width="10.140625" style="83" customWidth="1"/>
    <col min="3332" max="3332" width="10.28515625" style="83" customWidth="1"/>
    <col min="3333" max="3333" width="6.7109375" style="83" customWidth="1"/>
    <col min="3334" max="3334" width="10.140625" style="83" customWidth="1"/>
    <col min="3335" max="3335" width="8.7109375" style="83" customWidth="1"/>
    <col min="3336" max="3336" width="6.5703125" style="83" bestFit="1" customWidth="1"/>
    <col min="3337" max="3337" width="9.85546875" style="83" customWidth="1"/>
    <col min="3338" max="3338" width="10.28515625" style="83" customWidth="1"/>
    <col min="3339" max="3339" width="6.7109375" style="83" customWidth="1"/>
    <col min="3340" max="3340" width="9.5703125" style="83" customWidth="1"/>
    <col min="3341" max="3341" width="8.5703125" style="83" customWidth="1"/>
    <col min="3342" max="3342" width="7.140625" style="83" customWidth="1"/>
    <col min="3343" max="3584" width="9.140625" style="83"/>
    <col min="3585" max="3585" width="12.7109375" style="83" customWidth="1"/>
    <col min="3586" max="3586" width="23" style="83" bestFit="1" customWidth="1"/>
    <col min="3587" max="3587" width="10.140625" style="83" customWidth="1"/>
    <col min="3588" max="3588" width="10.28515625" style="83" customWidth="1"/>
    <col min="3589" max="3589" width="6.7109375" style="83" customWidth="1"/>
    <col min="3590" max="3590" width="10.140625" style="83" customWidth="1"/>
    <col min="3591" max="3591" width="8.7109375" style="83" customWidth="1"/>
    <col min="3592" max="3592" width="6.5703125" style="83" bestFit="1" customWidth="1"/>
    <col min="3593" max="3593" width="9.85546875" style="83" customWidth="1"/>
    <col min="3594" max="3594" width="10.28515625" style="83" customWidth="1"/>
    <col min="3595" max="3595" width="6.7109375" style="83" customWidth="1"/>
    <col min="3596" max="3596" width="9.5703125" style="83" customWidth="1"/>
    <col min="3597" max="3597" width="8.5703125" style="83" customWidth="1"/>
    <col min="3598" max="3598" width="7.140625" style="83" customWidth="1"/>
    <col min="3599" max="3840" width="9.140625" style="83"/>
    <col min="3841" max="3841" width="12.7109375" style="83" customWidth="1"/>
    <col min="3842" max="3842" width="23" style="83" bestFit="1" customWidth="1"/>
    <col min="3843" max="3843" width="10.140625" style="83" customWidth="1"/>
    <col min="3844" max="3844" width="10.28515625" style="83" customWidth="1"/>
    <col min="3845" max="3845" width="6.7109375" style="83" customWidth="1"/>
    <col min="3846" max="3846" width="10.140625" style="83" customWidth="1"/>
    <col min="3847" max="3847" width="8.7109375" style="83" customWidth="1"/>
    <col min="3848" max="3848" width="6.5703125" style="83" bestFit="1" customWidth="1"/>
    <col min="3849" max="3849" width="9.85546875" style="83" customWidth="1"/>
    <col min="3850" max="3850" width="10.28515625" style="83" customWidth="1"/>
    <col min="3851" max="3851" width="6.7109375" style="83" customWidth="1"/>
    <col min="3852" max="3852" width="9.5703125" style="83" customWidth="1"/>
    <col min="3853" max="3853" width="8.5703125" style="83" customWidth="1"/>
    <col min="3854" max="3854" width="7.140625" style="83" customWidth="1"/>
    <col min="3855" max="4096" width="9.140625" style="83"/>
    <col min="4097" max="4097" width="12.7109375" style="83" customWidth="1"/>
    <col min="4098" max="4098" width="23" style="83" bestFit="1" customWidth="1"/>
    <col min="4099" max="4099" width="10.140625" style="83" customWidth="1"/>
    <col min="4100" max="4100" width="10.28515625" style="83" customWidth="1"/>
    <col min="4101" max="4101" width="6.7109375" style="83" customWidth="1"/>
    <col min="4102" max="4102" width="10.140625" style="83" customWidth="1"/>
    <col min="4103" max="4103" width="8.7109375" style="83" customWidth="1"/>
    <col min="4104" max="4104" width="6.5703125" style="83" bestFit="1" customWidth="1"/>
    <col min="4105" max="4105" width="9.85546875" style="83" customWidth="1"/>
    <col min="4106" max="4106" width="10.28515625" style="83" customWidth="1"/>
    <col min="4107" max="4107" width="6.7109375" style="83" customWidth="1"/>
    <col min="4108" max="4108" width="9.5703125" style="83" customWidth="1"/>
    <col min="4109" max="4109" width="8.5703125" style="83" customWidth="1"/>
    <col min="4110" max="4110" width="7.140625" style="83" customWidth="1"/>
    <col min="4111" max="4352" width="9.140625" style="83"/>
    <col min="4353" max="4353" width="12.7109375" style="83" customWidth="1"/>
    <col min="4354" max="4354" width="23" style="83" bestFit="1" customWidth="1"/>
    <col min="4355" max="4355" width="10.140625" style="83" customWidth="1"/>
    <col min="4356" max="4356" width="10.28515625" style="83" customWidth="1"/>
    <col min="4357" max="4357" width="6.7109375" style="83" customWidth="1"/>
    <col min="4358" max="4358" width="10.140625" style="83" customWidth="1"/>
    <col min="4359" max="4359" width="8.7109375" style="83" customWidth="1"/>
    <col min="4360" max="4360" width="6.5703125" style="83" bestFit="1" customWidth="1"/>
    <col min="4361" max="4361" width="9.85546875" style="83" customWidth="1"/>
    <col min="4362" max="4362" width="10.28515625" style="83" customWidth="1"/>
    <col min="4363" max="4363" width="6.7109375" style="83" customWidth="1"/>
    <col min="4364" max="4364" width="9.5703125" style="83" customWidth="1"/>
    <col min="4365" max="4365" width="8.5703125" style="83" customWidth="1"/>
    <col min="4366" max="4366" width="7.140625" style="83" customWidth="1"/>
    <col min="4367" max="4608" width="9.140625" style="83"/>
    <col min="4609" max="4609" width="12.7109375" style="83" customWidth="1"/>
    <col min="4610" max="4610" width="23" style="83" bestFit="1" customWidth="1"/>
    <col min="4611" max="4611" width="10.140625" style="83" customWidth="1"/>
    <col min="4612" max="4612" width="10.28515625" style="83" customWidth="1"/>
    <col min="4613" max="4613" width="6.7109375" style="83" customWidth="1"/>
    <col min="4614" max="4614" width="10.140625" style="83" customWidth="1"/>
    <col min="4615" max="4615" width="8.7109375" style="83" customWidth="1"/>
    <col min="4616" max="4616" width="6.5703125" style="83" bestFit="1" customWidth="1"/>
    <col min="4617" max="4617" width="9.85546875" style="83" customWidth="1"/>
    <col min="4618" max="4618" width="10.28515625" style="83" customWidth="1"/>
    <col min="4619" max="4619" width="6.7109375" style="83" customWidth="1"/>
    <col min="4620" max="4620" width="9.5703125" style="83" customWidth="1"/>
    <col min="4621" max="4621" width="8.5703125" style="83" customWidth="1"/>
    <col min="4622" max="4622" width="7.140625" style="83" customWidth="1"/>
    <col min="4623" max="4864" width="9.140625" style="83"/>
    <col min="4865" max="4865" width="12.7109375" style="83" customWidth="1"/>
    <col min="4866" max="4866" width="23" style="83" bestFit="1" customWidth="1"/>
    <col min="4867" max="4867" width="10.140625" style="83" customWidth="1"/>
    <col min="4868" max="4868" width="10.28515625" style="83" customWidth="1"/>
    <col min="4869" max="4869" width="6.7109375" style="83" customWidth="1"/>
    <col min="4870" max="4870" width="10.140625" style="83" customWidth="1"/>
    <col min="4871" max="4871" width="8.7109375" style="83" customWidth="1"/>
    <col min="4872" max="4872" width="6.5703125" style="83" bestFit="1" customWidth="1"/>
    <col min="4873" max="4873" width="9.85546875" style="83" customWidth="1"/>
    <col min="4874" max="4874" width="10.28515625" style="83" customWidth="1"/>
    <col min="4875" max="4875" width="6.7109375" style="83" customWidth="1"/>
    <col min="4876" max="4876" width="9.5703125" style="83" customWidth="1"/>
    <col min="4877" max="4877" width="8.5703125" style="83" customWidth="1"/>
    <col min="4878" max="4878" width="7.140625" style="83" customWidth="1"/>
    <col min="4879" max="5120" width="9.140625" style="83"/>
    <col min="5121" max="5121" width="12.7109375" style="83" customWidth="1"/>
    <col min="5122" max="5122" width="23" style="83" bestFit="1" customWidth="1"/>
    <col min="5123" max="5123" width="10.140625" style="83" customWidth="1"/>
    <col min="5124" max="5124" width="10.28515625" style="83" customWidth="1"/>
    <col min="5125" max="5125" width="6.7109375" style="83" customWidth="1"/>
    <col min="5126" max="5126" width="10.140625" style="83" customWidth="1"/>
    <col min="5127" max="5127" width="8.7109375" style="83" customWidth="1"/>
    <col min="5128" max="5128" width="6.5703125" style="83" bestFit="1" customWidth="1"/>
    <col min="5129" max="5129" width="9.85546875" style="83" customWidth="1"/>
    <col min="5130" max="5130" width="10.28515625" style="83" customWidth="1"/>
    <col min="5131" max="5131" width="6.7109375" style="83" customWidth="1"/>
    <col min="5132" max="5132" width="9.5703125" style="83" customWidth="1"/>
    <col min="5133" max="5133" width="8.5703125" style="83" customWidth="1"/>
    <col min="5134" max="5134" width="7.140625" style="83" customWidth="1"/>
    <col min="5135" max="5376" width="9.140625" style="83"/>
    <col min="5377" max="5377" width="12.7109375" style="83" customWidth="1"/>
    <col min="5378" max="5378" width="23" style="83" bestFit="1" customWidth="1"/>
    <col min="5379" max="5379" width="10.140625" style="83" customWidth="1"/>
    <col min="5380" max="5380" width="10.28515625" style="83" customWidth="1"/>
    <col min="5381" max="5381" width="6.7109375" style="83" customWidth="1"/>
    <col min="5382" max="5382" width="10.140625" style="83" customWidth="1"/>
    <col min="5383" max="5383" width="8.7109375" style="83" customWidth="1"/>
    <col min="5384" max="5384" width="6.5703125" style="83" bestFit="1" customWidth="1"/>
    <col min="5385" max="5385" width="9.85546875" style="83" customWidth="1"/>
    <col min="5386" max="5386" width="10.28515625" style="83" customWidth="1"/>
    <col min="5387" max="5387" width="6.7109375" style="83" customWidth="1"/>
    <col min="5388" max="5388" width="9.5703125" style="83" customWidth="1"/>
    <col min="5389" max="5389" width="8.5703125" style="83" customWidth="1"/>
    <col min="5390" max="5390" width="7.140625" style="83" customWidth="1"/>
    <col min="5391" max="5632" width="9.140625" style="83"/>
    <col min="5633" max="5633" width="12.7109375" style="83" customWidth="1"/>
    <col min="5634" max="5634" width="23" style="83" bestFit="1" customWidth="1"/>
    <col min="5635" max="5635" width="10.140625" style="83" customWidth="1"/>
    <col min="5636" max="5636" width="10.28515625" style="83" customWidth="1"/>
    <col min="5637" max="5637" width="6.7109375" style="83" customWidth="1"/>
    <col min="5638" max="5638" width="10.140625" style="83" customWidth="1"/>
    <col min="5639" max="5639" width="8.7109375" style="83" customWidth="1"/>
    <col min="5640" max="5640" width="6.5703125" style="83" bestFit="1" customWidth="1"/>
    <col min="5641" max="5641" width="9.85546875" style="83" customWidth="1"/>
    <col min="5642" max="5642" width="10.28515625" style="83" customWidth="1"/>
    <col min="5643" max="5643" width="6.7109375" style="83" customWidth="1"/>
    <col min="5644" max="5644" width="9.5703125" style="83" customWidth="1"/>
    <col min="5645" max="5645" width="8.5703125" style="83" customWidth="1"/>
    <col min="5646" max="5646" width="7.140625" style="83" customWidth="1"/>
    <col min="5647" max="5888" width="9.140625" style="83"/>
    <col min="5889" max="5889" width="12.7109375" style="83" customWidth="1"/>
    <col min="5890" max="5890" width="23" style="83" bestFit="1" customWidth="1"/>
    <col min="5891" max="5891" width="10.140625" style="83" customWidth="1"/>
    <col min="5892" max="5892" width="10.28515625" style="83" customWidth="1"/>
    <col min="5893" max="5893" width="6.7109375" style="83" customWidth="1"/>
    <col min="5894" max="5894" width="10.140625" style="83" customWidth="1"/>
    <col min="5895" max="5895" width="8.7109375" style="83" customWidth="1"/>
    <col min="5896" max="5896" width="6.5703125" style="83" bestFit="1" customWidth="1"/>
    <col min="5897" max="5897" width="9.85546875" style="83" customWidth="1"/>
    <col min="5898" max="5898" width="10.28515625" style="83" customWidth="1"/>
    <col min="5899" max="5899" width="6.7109375" style="83" customWidth="1"/>
    <col min="5900" max="5900" width="9.5703125" style="83" customWidth="1"/>
    <col min="5901" max="5901" width="8.5703125" style="83" customWidth="1"/>
    <col min="5902" max="5902" width="7.140625" style="83" customWidth="1"/>
    <col min="5903" max="6144" width="9.140625" style="83"/>
    <col min="6145" max="6145" width="12.7109375" style="83" customWidth="1"/>
    <col min="6146" max="6146" width="23" style="83" bestFit="1" customWidth="1"/>
    <col min="6147" max="6147" width="10.140625" style="83" customWidth="1"/>
    <col min="6148" max="6148" width="10.28515625" style="83" customWidth="1"/>
    <col min="6149" max="6149" width="6.7109375" style="83" customWidth="1"/>
    <col min="6150" max="6150" width="10.140625" style="83" customWidth="1"/>
    <col min="6151" max="6151" width="8.7109375" style="83" customWidth="1"/>
    <col min="6152" max="6152" width="6.5703125" style="83" bestFit="1" customWidth="1"/>
    <col min="6153" max="6153" width="9.85546875" style="83" customWidth="1"/>
    <col min="6154" max="6154" width="10.28515625" style="83" customWidth="1"/>
    <col min="6155" max="6155" width="6.7109375" style="83" customWidth="1"/>
    <col min="6156" max="6156" width="9.5703125" style="83" customWidth="1"/>
    <col min="6157" max="6157" width="8.5703125" style="83" customWidth="1"/>
    <col min="6158" max="6158" width="7.140625" style="83" customWidth="1"/>
    <col min="6159" max="6400" width="9.140625" style="83"/>
    <col min="6401" max="6401" width="12.7109375" style="83" customWidth="1"/>
    <col min="6402" max="6402" width="23" style="83" bestFit="1" customWidth="1"/>
    <col min="6403" max="6403" width="10.140625" style="83" customWidth="1"/>
    <col min="6404" max="6404" width="10.28515625" style="83" customWidth="1"/>
    <col min="6405" max="6405" width="6.7109375" style="83" customWidth="1"/>
    <col min="6406" max="6406" width="10.140625" style="83" customWidth="1"/>
    <col min="6407" max="6407" width="8.7109375" style="83" customWidth="1"/>
    <col min="6408" max="6408" width="6.5703125" style="83" bestFit="1" customWidth="1"/>
    <col min="6409" max="6409" width="9.85546875" style="83" customWidth="1"/>
    <col min="6410" max="6410" width="10.28515625" style="83" customWidth="1"/>
    <col min="6411" max="6411" width="6.7109375" style="83" customWidth="1"/>
    <col min="6412" max="6412" width="9.5703125" style="83" customWidth="1"/>
    <col min="6413" max="6413" width="8.5703125" style="83" customWidth="1"/>
    <col min="6414" max="6414" width="7.140625" style="83" customWidth="1"/>
    <col min="6415" max="6656" width="9.140625" style="83"/>
    <col min="6657" max="6657" width="12.7109375" style="83" customWidth="1"/>
    <col min="6658" max="6658" width="23" style="83" bestFit="1" customWidth="1"/>
    <col min="6659" max="6659" width="10.140625" style="83" customWidth="1"/>
    <col min="6660" max="6660" width="10.28515625" style="83" customWidth="1"/>
    <col min="6661" max="6661" width="6.7109375" style="83" customWidth="1"/>
    <col min="6662" max="6662" width="10.140625" style="83" customWidth="1"/>
    <col min="6663" max="6663" width="8.7109375" style="83" customWidth="1"/>
    <col min="6664" max="6664" width="6.5703125" style="83" bestFit="1" customWidth="1"/>
    <col min="6665" max="6665" width="9.85546875" style="83" customWidth="1"/>
    <col min="6666" max="6666" width="10.28515625" style="83" customWidth="1"/>
    <col min="6667" max="6667" width="6.7109375" style="83" customWidth="1"/>
    <col min="6668" max="6668" width="9.5703125" style="83" customWidth="1"/>
    <col min="6669" max="6669" width="8.5703125" style="83" customWidth="1"/>
    <col min="6670" max="6670" width="7.140625" style="83" customWidth="1"/>
    <col min="6671" max="6912" width="9.140625" style="83"/>
    <col min="6913" max="6913" width="12.7109375" style="83" customWidth="1"/>
    <col min="6914" max="6914" width="23" style="83" bestFit="1" customWidth="1"/>
    <col min="6915" max="6915" width="10.140625" style="83" customWidth="1"/>
    <col min="6916" max="6916" width="10.28515625" style="83" customWidth="1"/>
    <col min="6917" max="6917" width="6.7109375" style="83" customWidth="1"/>
    <col min="6918" max="6918" width="10.140625" style="83" customWidth="1"/>
    <col min="6919" max="6919" width="8.7109375" style="83" customWidth="1"/>
    <col min="6920" max="6920" width="6.5703125" style="83" bestFit="1" customWidth="1"/>
    <col min="6921" max="6921" width="9.85546875" style="83" customWidth="1"/>
    <col min="6922" max="6922" width="10.28515625" style="83" customWidth="1"/>
    <col min="6923" max="6923" width="6.7109375" style="83" customWidth="1"/>
    <col min="6924" max="6924" width="9.5703125" style="83" customWidth="1"/>
    <col min="6925" max="6925" width="8.5703125" style="83" customWidth="1"/>
    <col min="6926" max="6926" width="7.140625" style="83" customWidth="1"/>
    <col min="6927" max="7168" width="9.140625" style="83"/>
    <col min="7169" max="7169" width="12.7109375" style="83" customWidth="1"/>
    <col min="7170" max="7170" width="23" style="83" bestFit="1" customWidth="1"/>
    <col min="7171" max="7171" width="10.140625" style="83" customWidth="1"/>
    <col min="7172" max="7172" width="10.28515625" style="83" customWidth="1"/>
    <col min="7173" max="7173" width="6.7109375" style="83" customWidth="1"/>
    <col min="7174" max="7174" width="10.140625" style="83" customWidth="1"/>
    <col min="7175" max="7175" width="8.7109375" style="83" customWidth="1"/>
    <col min="7176" max="7176" width="6.5703125" style="83" bestFit="1" customWidth="1"/>
    <col min="7177" max="7177" width="9.85546875" style="83" customWidth="1"/>
    <col min="7178" max="7178" width="10.28515625" style="83" customWidth="1"/>
    <col min="7179" max="7179" width="6.7109375" style="83" customWidth="1"/>
    <col min="7180" max="7180" width="9.5703125" style="83" customWidth="1"/>
    <col min="7181" max="7181" width="8.5703125" style="83" customWidth="1"/>
    <col min="7182" max="7182" width="7.140625" style="83" customWidth="1"/>
    <col min="7183" max="7424" width="9.140625" style="83"/>
    <col min="7425" max="7425" width="12.7109375" style="83" customWidth="1"/>
    <col min="7426" max="7426" width="23" style="83" bestFit="1" customWidth="1"/>
    <col min="7427" max="7427" width="10.140625" style="83" customWidth="1"/>
    <col min="7428" max="7428" width="10.28515625" style="83" customWidth="1"/>
    <col min="7429" max="7429" width="6.7109375" style="83" customWidth="1"/>
    <col min="7430" max="7430" width="10.140625" style="83" customWidth="1"/>
    <col min="7431" max="7431" width="8.7109375" style="83" customWidth="1"/>
    <col min="7432" max="7432" width="6.5703125" style="83" bestFit="1" customWidth="1"/>
    <col min="7433" max="7433" width="9.85546875" style="83" customWidth="1"/>
    <col min="7434" max="7434" width="10.28515625" style="83" customWidth="1"/>
    <col min="7435" max="7435" width="6.7109375" style="83" customWidth="1"/>
    <col min="7436" max="7436" width="9.5703125" style="83" customWidth="1"/>
    <col min="7437" max="7437" width="8.5703125" style="83" customWidth="1"/>
    <col min="7438" max="7438" width="7.140625" style="83" customWidth="1"/>
    <col min="7439" max="7680" width="9.140625" style="83"/>
    <col min="7681" max="7681" width="12.7109375" style="83" customWidth="1"/>
    <col min="7682" max="7682" width="23" style="83" bestFit="1" customWidth="1"/>
    <col min="7683" max="7683" width="10.140625" style="83" customWidth="1"/>
    <col min="7684" max="7684" width="10.28515625" style="83" customWidth="1"/>
    <col min="7685" max="7685" width="6.7109375" style="83" customWidth="1"/>
    <col min="7686" max="7686" width="10.140625" style="83" customWidth="1"/>
    <col min="7687" max="7687" width="8.7109375" style="83" customWidth="1"/>
    <col min="7688" max="7688" width="6.5703125" style="83" bestFit="1" customWidth="1"/>
    <col min="7689" max="7689" width="9.85546875" style="83" customWidth="1"/>
    <col min="7690" max="7690" width="10.28515625" style="83" customWidth="1"/>
    <col min="7691" max="7691" width="6.7109375" style="83" customWidth="1"/>
    <col min="7692" max="7692" width="9.5703125" style="83" customWidth="1"/>
    <col min="7693" max="7693" width="8.5703125" style="83" customWidth="1"/>
    <col min="7694" max="7694" width="7.140625" style="83" customWidth="1"/>
    <col min="7695" max="7936" width="9.140625" style="83"/>
    <col min="7937" max="7937" width="12.7109375" style="83" customWidth="1"/>
    <col min="7938" max="7938" width="23" style="83" bestFit="1" customWidth="1"/>
    <col min="7939" max="7939" width="10.140625" style="83" customWidth="1"/>
    <col min="7940" max="7940" width="10.28515625" style="83" customWidth="1"/>
    <col min="7941" max="7941" width="6.7109375" style="83" customWidth="1"/>
    <col min="7942" max="7942" width="10.140625" style="83" customWidth="1"/>
    <col min="7943" max="7943" width="8.7109375" style="83" customWidth="1"/>
    <col min="7944" max="7944" width="6.5703125" style="83" bestFit="1" customWidth="1"/>
    <col min="7945" max="7945" width="9.85546875" style="83" customWidth="1"/>
    <col min="7946" max="7946" width="10.28515625" style="83" customWidth="1"/>
    <col min="7947" max="7947" width="6.7109375" style="83" customWidth="1"/>
    <col min="7948" max="7948" width="9.5703125" style="83" customWidth="1"/>
    <col min="7949" max="7949" width="8.5703125" style="83" customWidth="1"/>
    <col min="7950" max="7950" width="7.140625" style="83" customWidth="1"/>
    <col min="7951" max="8192" width="9.140625" style="83"/>
    <col min="8193" max="8193" width="12.7109375" style="83" customWidth="1"/>
    <col min="8194" max="8194" width="23" style="83" bestFit="1" customWidth="1"/>
    <col min="8195" max="8195" width="10.140625" style="83" customWidth="1"/>
    <col min="8196" max="8196" width="10.28515625" style="83" customWidth="1"/>
    <col min="8197" max="8197" width="6.7109375" style="83" customWidth="1"/>
    <col min="8198" max="8198" width="10.140625" style="83" customWidth="1"/>
    <col min="8199" max="8199" width="8.7109375" style="83" customWidth="1"/>
    <col min="8200" max="8200" width="6.5703125" style="83" bestFit="1" customWidth="1"/>
    <col min="8201" max="8201" width="9.85546875" style="83" customWidth="1"/>
    <col min="8202" max="8202" width="10.28515625" style="83" customWidth="1"/>
    <col min="8203" max="8203" width="6.7109375" style="83" customWidth="1"/>
    <col min="8204" max="8204" width="9.5703125" style="83" customWidth="1"/>
    <col min="8205" max="8205" width="8.5703125" style="83" customWidth="1"/>
    <col min="8206" max="8206" width="7.140625" style="83" customWidth="1"/>
    <col min="8207" max="8448" width="9.140625" style="83"/>
    <col min="8449" max="8449" width="12.7109375" style="83" customWidth="1"/>
    <col min="8450" max="8450" width="23" style="83" bestFit="1" customWidth="1"/>
    <col min="8451" max="8451" width="10.140625" style="83" customWidth="1"/>
    <col min="8452" max="8452" width="10.28515625" style="83" customWidth="1"/>
    <col min="8453" max="8453" width="6.7109375" style="83" customWidth="1"/>
    <col min="8454" max="8454" width="10.140625" style="83" customWidth="1"/>
    <col min="8455" max="8455" width="8.7109375" style="83" customWidth="1"/>
    <col min="8456" max="8456" width="6.5703125" style="83" bestFit="1" customWidth="1"/>
    <col min="8457" max="8457" width="9.85546875" style="83" customWidth="1"/>
    <col min="8458" max="8458" width="10.28515625" style="83" customWidth="1"/>
    <col min="8459" max="8459" width="6.7109375" style="83" customWidth="1"/>
    <col min="8460" max="8460" width="9.5703125" style="83" customWidth="1"/>
    <col min="8461" max="8461" width="8.5703125" style="83" customWidth="1"/>
    <col min="8462" max="8462" width="7.140625" style="83" customWidth="1"/>
    <col min="8463" max="8704" width="9.140625" style="83"/>
    <col min="8705" max="8705" width="12.7109375" style="83" customWidth="1"/>
    <col min="8706" max="8706" width="23" style="83" bestFit="1" customWidth="1"/>
    <col min="8707" max="8707" width="10.140625" style="83" customWidth="1"/>
    <col min="8708" max="8708" width="10.28515625" style="83" customWidth="1"/>
    <col min="8709" max="8709" width="6.7109375" style="83" customWidth="1"/>
    <col min="8710" max="8710" width="10.140625" style="83" customWidth="1"/>
    <col min="8711" max="8711" width="8.7109375" style="83" customWidth="1"/>
    <col min="8712" max="8712" width="6.5703125" style="83" bestFit="1" customWidth="1"/>
    <col min="8713" max="8713" width="9.85546875" style="83" customWidth="1"/>
    <col min="8714" max="8714" width="10.28515625" style="83" customWidth="1"/>
    <col min="8715" max="8715" width="6.7109375" style="83" customWidth="1"/>
    <col min="8716" max="8716" width="9.5703125" style="83" customWidth="1"/>
    <col min="8717" max="8717" width="8.5703125" style="83" customWidth="1"/>
    <col min="8718" max="8718" width="7.140625" style="83" customWidth="1"/>
    <col min="8719" max="8960" width="9.140625" style="83"/>
    <col min="8961" max="8961" width="12.7109375" style="83" customWidth="1"/>
    <col min="8962" max="8962" width="23" style="83" bestFit="1" customWidth="1"/>
    <col min="8963" max="8963" width="10.140625" style="83" customWidth="1"/>
    <col min="8964" max="8964" width="10.28515625" style="83" customWidth="1"/>
    <col min="8965" max="8965" width="6.7109375" style="83" customWidth="1"/>
    <col min="8966" max="8966" width="10.140625" style="83" customWidth="1"/>
    <col min="8967" max="8967" width="8.7109375" style="83" customWidth="1"/>
    <col min="8968" max="8968" width="6.5703125" style="83" bestFit="1" customWidth="1"/>
    <col min="8969" max="8969" width="9.85546875" style="83" customWidth="1"/>
    <col min="8970" max="8970" width="10.28515625" style="83" customWidth="1"/>
    <col min="8971" max="8971" width="6.7109375" style="83" customWidth="1"/>
    <col min="8972" max="8972" width="9.5703125" style="83" customWidth="1"/>
    <col min="8973" max="8973" width="8.5703125" style="83" customWidth="1"/>
    <col min="8974" max="8974" width="7.140625" style="83" customWidth="1"/>
    <col min="8975" max="9216" width="9.140625" style="83"/>
    <col min="9217" max="9217" width="12.7109375" style="83" customWidth="1"/>
    <col min="9218" max="9218" width="23" style="83" bestFit="1" customWidth="1"/>
    <col min="9219" max="9219" width="10.140625" style="83" customWidth="1"/>
    <col min="9220" max="9220" width="10.28515625" style="83" customWidth="1"/>
    <col min="9221" max="9221" width="6.7109375" style="83" customWidth="1"/>
    <col min="9222" max="9222" width="10.140625" style="83" customWidth="1"/>
    <col min="9223" max="9223" width="8.7109375" style="83" customWidth="1"/>
    <col min="9224" max="9224" width="6.5703125" style="83" bestFit="1" customWidth="1"/>
    <col min="9225" max="9225" width="9.85546875" style="83" customWidth="1"/>
    <col min="9226" max="9226" width="10.28515625" style="83" customWidth="1"/>
    <col min="9227" max="9227" width="6.7109375" style="83" customWidth="1"/>
    <col min="9228" max="9228" width="9.5703125" style="83" customWidth="1"/>
    <col min="9229" max="9229" width="8.5703125" style="83" customWidth="1"/>
    <col min="9230" max="9230" width="7.140625" style="83" customWidth="1"/>
    <col min="9231" max="9472" width="9.140625" style="83"/>
    <col min="9473" max="9473" width="12.7109375" style="83" customWidth="1"/>
    <col min="9474" max="9474" width="23" style="83" bestFit="1" customWidth="1"/>
    <col min="9475" max="9475" width="10.140625" style="83" customWidth="1"/>
    <col min="9476" max="9476" width="10.28515625" style="83" customWidth="1"/>
    <col min="9477" max="9477" width="6.7109375" style="83" customWidth="1"/>
    <col min="9478" max="9478" width="10.140625" style="83" customWidth="1"/>
    <col min="9479" max="9479" width="8.7109375" style="83" customWidth="1"/>
    <col min="9480" max="9480" width="6.5703125" style="83" bestFit="1" customWidth="1"/>
    <col min="9481" max="9481" width="9.85546875" style="83" customWidth="1"/>
    <col min="9482" max="9482" width="10.28515625" style="83" customWidth="1"/>
    <col min="9483" max="9483" width="6.7109375" style="83" customWidth="1"/>
    <col min="9484" max="9484" width="9.5703125" style="83" customWidth="1"/>
    <col min="9485" max="9485" width="8.5703125" style="83" customWidth="1"/>
    <col min="9486" max="9486" width="7.140625" style="83" customWidth="1"/>
    <col min="9487" max="9728" width="9.140625" style="83"/>
    <col min="9729" max="9729" width="12.7109375" style="83" customWidth="1"/>
    <col min="9730" max="9730" width="23" style="83" bestFit="1" customWidth="1"/>
    <col min="9731" max="9731" width="10.140625" style="83" customWidth="1"/>
    <col min="9732" max="9732" width="10.28515625" style="83" customWidth="1"/>
    <col min="9733" max="9733" width="6.7109375" style="83" customWidth="1"/>
    <col min="9734" max="9734" width="10.140625" style="83" customWidth="1"/>
    <col min="9735" max="9735" width="8.7109375" style="83" customWidth="1"/>
    <col min="9736" max="9736" width="6.5703125" style="83" bestFit="1" customWidth="1"/>
    <col min="9737" max="9737" width="9.85546875" style="83" customWidth="1"/>
    <col min="9738" max="9738" width="10.28515625" style="83" customWidth="1"/>
    <col min="9739" max="9739" width="6.7109375" style="83" customWidth="1"/>
    <col min="9740" max="9740" width="9.5703125" style="83" customWidth="1"/>
    <col min="9741" max="9741" width="8.5703125" style="83" customWidth="1"/>
    <col min="9742" max="9742" width="7.140625" style="83" customWidth="1"/>
    <col min="9743" max="9984" width="9.140625" style="83"/>
    <col min="9985" max="9985" width="12.7109375" style="83" customWidth="1"/>
    <col min="9986" max="9986" width="23" style="83" bestFit="1" customWidth="1"/>
    <col min="9987" max="9987" width="10.140625" style="83" customWidth="1"/>
    <col min="9988" max="9988" width="10.28515625" style="83" customWidth="1"/>
    <col min="9989" max="9989" width="6.7109375" style="83" customWidth="1"/>
    <col min="9990" max="9990" width="10.140625" style="83" customWidth="1"/>
    <col min="9991" max="9991" width="8.7109375" style="83" customWidth="1"/>
    <col min="9992" max="9992" width="6.5703125" style="83" bestFit="1" customWidth="1"/>
    <col min="9993" max="9993" width="9.85546875" style="83" customWidth="1"/>
    <col min="9994" max="9994" width="10.28515625" style="83" customWidth="1"/>
    <col min="9995" max="9995" width="6.7109375" style="83" customWidth="1"/>
    <col min="9996" max="9996" width="9.5703125" style="83" customWidth="1"/>
    <col min="9997" max="9997" width="8.5703125" style="83" customWidth="1"/>
    <col min="9998" max="9998" width="7.140625" style="83" customWidth="1"/>
    <col min="9999" max="10240" width="9.140625" style="83"/>
    <col min="10241" max="10241" width="12.7109375" style="83" customWidth="1"/>
    <col min="10242" max="10242" width="23" style="83" bestFit="1" customWidth="1"/>
    <col min="10243" max="10243" width="10.140625" style="83" customWidth="1"/>
    <col min="10244" max="10244" width="10.28515625" style="83" customWidth="1"/>
    <col min="10245" max="10245" width="6.7109375" style="83" customWidth="1"/>
    <col min="10246" max="10246" width="10.140625" style="83" customWidth="1"/>
    <col min="10247" max="10247" width="8.7109375" style="83" customWidth="1"/>
    <col min="10248" max="10248" width="6.5703125" style="83" bestFit="1" customWidth="1"/>
    <col min="10249" max="10249" width="9.85546875" style="83" customWidth="1"/>
    <col min="10250" max="10250" width="10.28515625" style="83" customWidth="1"/>
    <col min="10251" max="10251" width="6.7109375" style="83" customWidth="1"/>
    <col min="10252" max="10252" width="9.5703125" style="83" customWidth="1"/>
    <col min="10253" max="10253" width="8.5703125" style="83" customWidth="1"/>
    <col min="10254" max="10254" width="7.140625" style="83" customWidth="1"/>
    <col min="10255" max="10496" width="9.140625" style="83"/>
    <col min="10497" max="10497" width="12.7109375" style="83" customWidth="1"/>
    <col min="10498" max="10498" width="23" style="83" bestFit="1" customWidth="1"/>
    <col min="10499" max="10499" width="10.140625" style="83" customWidth="1"/>
    <col min="10500" max="10500" width="10.28515625" style="83" customWidth="1"/>
    <col min="10501" max="10501" width="6.7109375" style="83" customWidth="1"/>
    <col min="10502" max="10502" width="10.140625" style="83" customWidth="1"/>
    <col min="10503" max="10503" width="8.7109375" style="83" customWidth="1"/>
    <col min="10504" max="10504" width="6.5703125" style="83" bestFit="1" customWidth="1"/>
    <col min="10505" max="10505" width="9.85546875" style="83" customWidth="1"/>
    <col min="10506" max="10506" width="10.28515625" style="83" customWidth="1"/>
    <col min="10507" max="10507" width="6.7109375" style="83" customWidth="1"/>
    <col min="10508" max="10508" width="9.5703125" style="83" customWidth="1"/>
    <col min="10509" max="10509" width="8.5703125" style="83" customWidth="1"/>
    <col min="10510" max="10510" width="7.140625" style="83" customWidth="1"/>
    <col min="10511" max="10752" width="9.140625" style="83"/>
    <col min="10753" max="10753" width="12.7109375" style="83" customWidth="1"/>
    <col min="10754" max="10754" width="23" style="83" bestFit="1" customWidth="1"/>
    <col min="10755" max="10755" width="10.140625" style="83" customWidth="1"/>
    <col min="10756" max="10756" width="10.28515625" style="83" customWidth="1"/>
    <col min="10757" max="10757" width="6.7109375" style="83" customWidth="1"/>
    <col min="10758" max="10758" width="10.140625" style="83" customWidth="1"/>
    <col min="10759" max="10759" width="8.7109375" style="83" customWidth="1"/>
    <col min="10760" max="10760" width="6.5703125" style="83" bestFit="1" customWidth="1"/>
    <col min="10761" max="10761" width="9.85546875" style="83" customWidth="1"/>
    <col min="10762" max="10762" width="10.28515625" style="83" customWidth="1"/>
    <col min="10763" max="10763" width="6.7109375" style="83" customWidth="1"/>
    <col min="10764" max="10764" width="9.5703125" style="83" customWidth="1"/>
    <col min="10765" max="10765" width="8.5703125" style="83" customWidth="1"/>
    <col min="10766" max="10766" width="7.140625" style="83" customWidth="1"/>
    <col min="10767" max="11008" width="9.140625" style="83"/>
    <col min="11009" max="11009" width="12.7109375" style="83" customWidth="1"/>
    <col min="11010" max="11010" width="23" style="83" bestFit="1" customWidth="1"/>
    <col min="11011" max="11011" width="10.140625" style="83" customWidth="1"/>
    <col min="11012" max="11012" width="10.28515625" style="83" customWidth="1"/>
    <col min="11013" max="11013" width="6.7109375" style="83" customWidth="1"/>
    <col min="11014" max="11014" width="10.140625" style="83" customWidth="1"/>
    <col min="11015" max="11015" width="8.7109375" style="83" customWidth="1"/>
    <col min="11016" max="11016" width="6.5703125" style="83" bestFit="1" customWidth="1"/>
    <col min="11017" max="11017" width="9.85546875" style="83" customWidth="1"/>
    <col min="11018" max="11018" width="10.28515625" style="83" customWidth="1"/>
    <col min="11019" max="11019" width="6.7109375" style="83" customWidth="1"/>
    <col min="11020" max="11020" width="9.5703125" style="83" customWidth="1"/>
    <col min="11021" max="11021" width="8.5703125" style="83" customWidth="1"/>
    <col min="11022" max="11022" width="7.140625" style="83" customWidth="1"/>
    <col min="11023" max="11264" width="9.140625" style="83"/>
    <col min="11265" max="11265" width="12.7109375" style="83" customWidth="1"/>
    <col min="11266" max="11266" width="23" style="83" bestFit="1" customWidth="1"/>
    <col min="11267" max="11267" width="10.140625" style="83" customWidth="1"/>
    <col min="11268" max="11268" width="10.28515625" style="83" customWidth="1"/>
    <col min="11269" max="11269" width="6.7109375" style="83" customWidth="1"/>
    <col min="11270" max="11270" width="10.140625" style="83" customWidth="1"/>
    <col min="11271" max="11271" width="8.7109375" style="83" customWidth="1"/>
    <col min="11272" max="11272" width="6.5703125" style="83" bestFit="1" customWidth="1"/>
    <col min="11273" max="11273" width="9.85546875" style="83" customWidth="1"/>
    <col min="11274" max="11274" width="10.28515625" style="83" customWidth="1"/>
    <col min="11275" max="11275" width="6.7109375" style="83" customWidth="1"/>
    <col min="11276" max="11276" width="9.5703125" style="83" customWidth="1"/>
    <col min="11277" max="11277" width="8.5703125" style="83" customWidth="1"/>
    <col min="11278" max="11278" width="7.140625" style="83" customWidth="1"/>
    <col min="11279" max="11520" width="9.140625" style="83"/>
    <col min="11521" max="11521" width="12.7109375" style="83" customWidth="1"/>
    <col min="11522" max="11522" width="23" style="83" bestFit="1" customWidth="1"/>
    <col min="11523" max="11523" width="10.140625" style="83" customWidth="1"/>
    <col min="11524" max="11524" width="10.28515625" style="83" customWidth="1"/>
    <col min="11525" max="11525" width="6.7109375" style="83" customWidth="1"/>
    <col min="11526" max="11526" width="10.140625" style="83" customWidth="1"/>
    <col min="11527" max="11527" width="8.7109375" style="83" customWidth="1"/>
    <col min="11528" max="11528" width="6.5703125" style="83" bestFit="1" customWidth="1"/>
    <col min="11529" max="11529" width="9.85546875" style="83" customWidth="1"/>
    <col min="11530" max="11530" width="10.28515625" style="83" customWidth="1"/>
    <col min="11531" max="11531" width="6.7109375" style="83" customWidth="1"/>
    <col min="11532" max="11532" width="9.5703125" style="83" customWidth="1"/>
    <col min="11533" max="11533" width="8.5703125" style="83" customWidth="1"/>
    <col min="11534" max="11534" width="7.140625" style="83" customWidth="1"/>
    <col min="11535" max="11776" width="9.140625" style="83"/>
    <col min="11777" max="11777" width="12.7109375" style="83" customWidth="1"/>
    <col min="11778" max="11778" width="23" style="83" bestFit="1" customWidth="1"/>
    <col min="11779" max="11779" width="10.140625" style="83" customWidth="1"/>
    <col min="11780" max="11780" width="10.28515625" style="83" customWidth="1"/>
    <col min="11781" max="11781" width="6.7109375" style="83" customWidth="1"/>
    <col min="11782" max="11782" width="10.140625" style="83" customWidth="1"/>
    <col min="11783" max="11783" width="8.7109375" style="83" customWidth="1"/>
    <col min="11784" max="11784" width="6.5703125" style="83" bestFit="1" customWidth="1"/>
    <col min="11785" max="11785" width="9.85546875" style="83" customWidth="1"/>
    <col min="11786" max="11786" width="10.28515625" style="83" customWidth="1"/>
    <col min="11787" max="11787" width="6.7109375" style="83" customWidth="1"/>
    <col min="11788" max="11788" width="9.5703125" style="83" customWidth="1"/>
    <col min="11789" max="11789" width="8.5703125" style="83" customWidth="1"/>
    <col min="11790" max="11790" width="7.140625" style="83" customWidth="1"/>
    <col min="11791" max="12032" width="9.140625" style="83"/>
    <col min="12033" max="12033" width="12.7109375" style="83" customWidth="1"/>
    <col min="12034" max="12034" width="23" style="83" bestFit="1" customWidth="1"/>
    <col min="12035" max="12035" width="10.140625" style="83" customWidth="1"/>
    <col min="12036" max="12036" width="10.28515625" style="83" customWidth="1"/>
    <col min="12037" max="12037" width="6.7109375" style="83" customWidth="1"/>
    <col min="12038" max="12038" width="10.140625" style="83" customWidth="1"/>
    <col min="12039" max="12039" width="8.7109375" style="83" customWidth="1"/>
    <col min="12040" max="12040" width="6.5703125" style="83" bestFit="1" customWidth="1"/>
    <col min="12041" max="12041" width="9.85546875" style="83" customWidth="1"/>
    <col min="12042" max="12042" width="10.28515625" style="83" customWidth="1"/>
    <col min="12043" max="12043" width="6.7109375" style="83" customWidth="1"/>
    <col min="12044" max="12044" width="9.5703125" style="83" customWidth="1"/>
    <col min="12045" max="12045" width="8.5703125" style="83" customWidth="1"/>
    <col min="12046" max="12046" width="7.140625" style="83" customWidth="1"/>
    <col min="12047" max="12288" width="9.140625" style="83"/>
    <col min="12289" max="12289" width="12.7109375" style="83" customWidth="1"/>
    <col min="12290" max="12290" width="23" style="83" bestFit="1" customWidth="1"/>
    <col min="12291" max="12291" width="10.140625" style="83" customWidth="1"/>
    <col min="12292" max="12292" width="10.28515625" style="83" customWidth="1"/>
    <col min="12293" max="12293" width="6.7109375" style="83" customWidth="1"/>
    <col min="12294" max="12294" width="10.140625" style="83" customWidth="1"/>
    <col min="12295" max="12295" width="8.7109375" style="83" customWidth="1"/>
    <col min="12296" max="12296" width="6.5703125" style="83" bestFit="1" customWidth="1"/>
    <col min="12297" max="12297" width="9.85546875" style="83" customWidth="1"/>
    <col min="12298" max="12298" width="10.28515625" style="83" customWidth="1"/>
    <col min="12299" max="12299" width="6.7109375" style="83" customWidth="1"/>
    <col min="12300" max="12300" width="9.5703125" style="83" customWidth="1"/>
    <col min="12301" max="12301" width="8.5703125" style="83" customWidth="1"/>
    <col min="12302" max="12302" width="7.140625" style="83" customWidth="1"/>
    <col min="12303" max="12544" width="9.140625" style="83"/>
    <col min="12545" max="12545" width="12.7109375" style="83" customWidth="1"/>
    <col min="12546" max="12546" width="23" style="83" bestFit="1" customWidth="1"/>
    <col min="12547" max="12547" width="10.140625" style="83" customWidth="1"/>
    <col min="12548" max="12548" width="10.28515625" style="83" customWidth="1"/>
    <col min="12549" max="12549" width="6.7109375" style="83" customWidth="1"/>
    <col min="12550" max="12550" width="10.140625" style="83" customWidth="1"/>
    <col min="12551" max="12551" width="8.7109375" style="83" customWidth="1"/>
    <col min="12552" max="12552" width="6.5703125" style="83" bestFit="1" customWidth="1"/>
    <col min="12553" max="12553" width="9.85546875" style="83" customWidth="1"/>
    <col min="12554" max="12554" width="10.28515625" style="83" customWidth="1"/>
    <col min="12555" max="12555" width="6.7109375" style="83" customWidth="1"/>
    <col min="12556" max="12556" width="9.5703125" style="83" customWidth="1"/>
    <col min="12557" max="12557" width="8.5703125" style="83" customWidth="1"/>
    <col min="12558" max="12558" width="7.140625" style="83" customWidth="1"/>
    <col min="12559" max="12800" width="9.140625" style="83"/>
    <col min="12801" max="12801" width="12.7109375" style="83" customWidth="1"/>
    <col min="12802" max="12802" width="23" style="83" bestFit="1" customWidth="1"/>
    <col min="12803" max="12803" width="10.140625" style="83" customWidth="1"/>
    <col min="12804" max="12804" width="10.28515625" style="83" customWidth="1"/>
    <col min="12805" max="12805" width="6.7109375" style="83" customWidth="1"/>
    <col min="12806" max="12806" width="10.140625" style="83" customWidth="1"/>
    <col min="12807" max="12807" width="8.7109375" style="83" customWidth="1"/>
    <col min="12808" max="12808" width="6.5703125" style="83" bestFit="1" customWidth="1"/>
    <col min="12809" max="12809" width="9.85546875" style="83" customWidth="1"/>
    <col min="12810" max="12810" width="10.28515625" style="83" customWidth="1"/>
    <col min="12811" max="12811" width="6.7109375" style="83" customWidth="1"/>
    <col min="12812" max="12812" width="9.5703125" style="83" customWidth="1"/>
    <col min="12813" max="12813" width="8.5703125" style="83" customWidth="1"/>
    <col min="12814" max="12814" width="7.140625" style="83" customWidth="1"/>
    <col min="12815" max="13056" width="9.140625" style="83"/>
    <col min="13057" max="13057" width="12.7109375" style="83" customWidth="1"/>
    <col min="13058" max="13058" width="23" style="83" bestFit="1" customWidth="1"/>
    <col min="13059" max="13059" width="10.140625" style="83" customWidth="1"/>
    <col min="13060" max="13060" width="10.28515625" style="83" customWidth="1"/>
    <col min="13061" max="13061" width="6.7109375" style="83" customWidth="1"/>
    <col min="13062" max="13062" width="10.140625" style="83" customWidth="1"/>
    <col min="13063" max="13063" width="8.7109375" style="83" customWidth="1"/>
    <col min="13064" max="13064" width="6.5703125" style="83" bestFit="1" customWidth="1"/>
    <col min="13065" max="13065" width="9.85546875" style="83" customWidth="1"/>
    <col min="13066" max="13066" width="10.28515625" style="83" customWidth="1"/>
    <col min="13067" max="13067" width="6.7109375" style="83" customWidth="1"/>
    <col min="13068" max="13068" width="9.5703125" style="83" customWidth="1"/>
    <col min="13069" max="13069" width="8.5703125" style="83" customWidth="1"/>
    <col min="13070" max="13070" width="7.140625" style="83" customWidth="1"/>
    <col min="13071" max="13312" width="9.140625" style="83"/>
    <col min="13313" max="13313" width="12.7109375" style="83" customWidth="1"/>
    <col min="13314" max="13314" width="23" style="83" bestFit="1" customWidth="1"/>
    <col min="13315" max="13315" width="10.140625" style="83" customWidth="1"/>
    <col min="13316" max="13316" width="10.28515625" style="83" customWidth="1"/>
    <col min="13317" max="13317" width="6.7109375" style="83" customWidth="1"/>
    <col min="13318" max="13318" width="10.140625" style="83" customWidth="1"/>
    <col min="13319" max="13319" width="8.7109375" style="83" customWidth="1"/>
    <col min="13320" max="13320" width="6.5703125" style="83" bestFit="1" customWidth="1"/>
    <col min="13321" max="13321" width="9.85546875" style="83" customWidth="1"/>
    <col min="13322" max="13322" width="10.28515625" style="83" customWidth="1"/>
    <col min="13323" max="13323" width="6.7109375" style="83" customWidth="1"/>
    <col min="13324" max="13324" width="9.5703125" style="83" customWidth="1"/>
    <col min="13325" max="13325" width="8.5703125" style="83" customWidth="1"/>
    <col min="13326" max="13326" width="7.140625" style="83" customWidth="1"/>
    <col min="13327" max="13568" width="9.140625" style="83"/>
    <col min="13569" max="13569" width="12.7109375" style="83" customWidth="1"/>
    <col min="13570" max="13570" width="23" style="83" bestFit="1" customWidth="1"/>
    <col min="13571" max="13571" width="10.140625" style="83" customWidth="1"/>
    <col min="13572" max="13572" width="10.28515625" style="83" customWidth="1"/>
    <col min="13573" max="13573" width="6.7109375" style="83" customWidth="1"/>
    <col min="13574" max="13574" width="10.140625" style="83" customWidth="1"/>
    <col min="13575" max="13575" width="8.7109375" style="83" customWidth="1"/>
    <col min="13576" max="13576" width="6.5703125" style="83" bestFit="1" customWidth="1"/>
    <col min="13577" max="13577" width="9.85546875" style="83" customWidth="1"/>
    <col min="13578" max="13578" width="10.28515625" style="83" customWidth="1"/>
    <col min="13579" max="13579" width="6.7109375" style="83" customWidth="1"/>
    <col min="13580" max="13580" width="9.5703125" style="83" customWidth="1"/>
    <col min="13581" max="13581" width="8.5703125" style="83" customWidth="1"/>
    <col min="13582" max="13582" width="7.140625" style="83" customWidth="1"/>
    <col min="13583" max="13824" width="9.140625" style="83"/>
    <col min="13825" max="13825" width="12.7109375" style="83" customWidth="1"/>
    <col min="13826" max="13826" width="23" style="83" bestFit="1" customWidth="1"/>
    <col min="13827" max="13827" width="10.140625" style="83" customWidth="1"/>
    <col min="13828" max="13828" width="10.28515625" style="83" customWidth="1"/>
    <col min="13829" max="13829" width="6.7109375" style="83" customWidth="1"/>
    <col min="13830" max="13830" width="10.140625" style="83" customWidth="1"/>
    <col min="13831" max="13831" width="8.7109375" style="83" customWidth="1"/>
    <col min="13832" max="13832" width="6.5703125" style="83" bestFit="1" customWidth="1"/>
    <col min="13833" max="13833" width="9.85546875" style="83" customWidth="1"/>
    <col min="13834" max="13834" width="10.28515625" style="83" customWidth="1"/>
    <col min="13835" max="13835" width="6.7109375" style="83" customWidth="1"/>
    <col min="13836" max="13836" width="9.5703125" style="83" customWidth="1"/>
    <col min="13837" max="13837" width="8.5703125" style="83" customWidth="1"/>
    <col min="13838" max="13838" width="7.140625" style="83" customWidth="1"/>
    <col min="13839" max="14080" width="9.140625" style="83"/>
    <col min="14081" max="14081" width="12.7109375" style="83" customWidth="1"/>
    <col min="14082" max="14082" width="23" style="83" bestFit="1" customWidth="1"/>
    <col min="14083" max="14083" width="10.140625" style="83" customWidth="1"/>
    <col min="14084" max="14084" width="10.28515625" style="83" customWidth="1"/>
    <col min="14085" max="14085" width="6.7109375" style="83" customWidth="1"/>
    <col min="14086" max="14086" width="10.140625" style="83" customWidth="1"/>
    <col min="14087" max="14087" width="8.7109375" style="83" customWidth="1"/>
    <col min="14088" max="14088" width="6.5703125" style="83" bestFit="1" customWidth="1"/>
    <col min="14089" max="14089" width="9.85546875" style="83" customWidth="1"/>
    <col min="14090" max="14090" width="10.28515625" style="83" customWidth="1"/>
    <col min="14091" max="14091" width="6.7109375" style="83" customWidth="1"/>
    <col min="14092" max="14092" width="9.5703125" style="83" customWidth="1"/>
    <col min="14093" max="14093" width="8.5703125" style="83" customWidth="1"/>
    <col min="14094" max="14094" width="7.140625" style="83" customWidth="1"/>
    <col min="14095" max="14336" width="9.140625" style="83"/>
    <col min="14337" max="14337" width="12.7109375" style="83" customWidth="1"/>
    <col min="14338" max="14338" width="23" style="83" bestFit="1" customWidth="1"/>
    <col min="14339" max="14339" width="10.140625" style="83" customWidth="1"/>
    <col min="14340" max="14340" width="10.28515625" style="83" customWidth="1"/>
    <col min="14341" max="14341" width="6.7109375" style="83" customWidth="1"/>
    <col min="14342" max="14342" width="10.140625" style="83" customWidth="1"/>
    <col min="14343" max="14343" width="8.7109375" style="83" customWidth="1"/>
    <col min="14344" max="14344" width="6.5703125" style="83" bestFit="1" customWidth="1"/>
    <col min="14345" max="14345" width="9.85546875" style="83" customWidth="1"/>
    <col min="14346" max="14346" width="10.28515625" style="83" customWidth="1"/>
    <col min="14347" max="14347" width="6.7109375" style="83" customWidth="1"/>
    <col min="14348" max="14348" width="9.5703125" style="83" customWidth="1"/>
    <col min="14349" max="14349" width="8.5703125" style="83" customWidth="1"/>
    <col min="14350" max="14350" width="7.140625" style="83" customWidth="1"/>
    <col min="14351" max="14592" width="9.140625" style="83"/>
    <col min="14593" max="14593" width="12.7109375" style="83" customWidth="1"/>
    <col min="14594" max="14594" width="23" style="83" bestFit="1" customWidth="1"/>
    <col min="14595" max="14595" width="10.140625" style="83" customWidth="1"/>
    <col min="14596" max="14596" width="10.28515625" style="83" customWidth="1"/>
    <col min="14597" max="14597" width="6.7109375" style="83" customWidth="1"/>
    <col min="14598" max="14598" width="10.140625" style="83" customWidth="1"/>
    <col min="14599" max="14599" width="8.7109375" style="83" customWidth="1"/>
    <col min="14600" max="14600" width="6.5703125" style="83" bestFit="1" customWidth="1"/>
    <col min="14601" max="14601" width="9.85546875" style="83" customWidth="1"/>
    <col min="14602" max="14602" width="10.28515625" style="83" customWidth="1"/>
    <col min="14603" max="14603" width="6.7109375" style="83" customWidth="1"/>
    <col min="14604" max="14604" width="9.5703125" style="83" customWidth="1"/>
    <col min="14605" max="14605" width="8.5703125" style="83" customWidth="1"/>
    <col min="14606" max="14606" width="7.140625" style="83" customWidth="1"/>
    <col min="14607" max="14848" width="9.140625" style="83"/>
    <col min="14849" max="14849" width="12.7109375" style="83" customWidth="1"/>
    <col min="14850" max="14850" width="23" style="83" bestFit="1" customWidth="1"/>
    <col min="14851" max="14851" width="10.140625" style="83" customWidth="1"/>
    <col min="14852" max="14852" width="10.28515625" style="83" customWidth="1"/>
    <col min="14853" max="14853" width="6.7109375" style="83" customWidth="1"/>
    <col min="14854" max="14854" width="10.140625" style="83" customWidth="1"/>
    <col min="14855" max="14855" width="8.7109375" style="83" customWidth="1"/>
    <col min="14856" max="14856" width="6.5703125" style="83" bestFit="1" customWidth="1"/>
    <col min="14857" max="14857" width="9.85546875" style="83" customWidth="1"/>
    <col min="14858" max="14858" width="10.28515625" style="83" customWidth="1"/>
    <col min="14859" max="14859" width="6.7109375" style="83" customWidth="1"/>
    <col min="14860" max="14860" width="9.5703125" style="83" customWidth="1"/>
    <col min="14861" max="14861" width="8.5703125" style="83" customWidth="1"/>
    <col min="14862" max="14862" width="7.140625" style="83" customWidth="1"/>
    <col min="14863" max="15104" width="9.140625" style="83"/>
    <col min="15105" max="15105" width="12.7109375" style="83" customWidth="1"/>
    <col min="15106" max="15106" width="23" style="83" bestFit="1" customWidth="1"/>
    <col min="15107" max="15107" width="10.140625" style="83" customWidth="1"/>
    <col min="15108" max="15108" width="10.28515625" style="83" customWidth="1"/>
    <col min="15109" max="15109" width="6.7109375" style="83" customWidth="1"/>
    <col min="15110" max="15110" width="10.140625" style="83" customWidth="1"/>
    <col min="15111" max="15111" width="8.7109375" style="83" customWidth="1"/>
    <col min="15112" max="15112" width="6.5703125" style="83" bestFit="1" customWidth="1"/>
    <col min="15113" max="15113" width="9.85546875" style="83" customWidth="1"/>
    <col min="15114" max="15114" width="10.28515625" style="83" customWidth="1"/>
    <col min="15115" max="15115" width="6.7109375" style="83" customWidth="1"/>
    <col min="15116" max="15116" width="9.5703125" style="83" customWidth="1"/>
    <col min="15117" max="15117" width="8.5703125" style="83" customWidth="1"/>
    <col min="15118" max="15118" width="7.140625" style="83" customWidth="1"/>
    <col min="15119" max="15360" width="9.140625" style="83"/>
    <col min="15361" max="15361" width="12.7109375" style="83" customWidth="1"/>
    <col min="15362" max="15362" width="23" style="83" bestFit="1" customWidth="1"/>
    <col min="15363" max="15363" width="10.140625" style="83" customWidth="1"/>
    <col min="15364" max="15364" width="10.28515625" style="83" customWidth="1"/>
    <col min="15365" max="15365" width="6.7109375" style="83" customWidth="1"/>
    <col min="15366" max="15366" width="10.140625" style="83" customWidth="1"/>
    <col min="15367" max="15367" width="8.7109375" style="83" customWidth="1"/>
    <col min="15368" max="15368" width="6.5703125" style="83" bestFit="1" customWidth="1"/>
    <col min="15369" max="15369" width="9.85546875" style="83" customWidth="1"/>
    <col min="15370" max="15370" width="10.28515625" style="83" customWidth="1"/>
    <col min="15371" max="15371" width="6.7109375" style="83" customWidth="1"/>
    <col min="15372" max="15372" width="9.5703125" style="83" customWidth="1"/>
    <col min="15373" max="15373" width="8.5703125" style="83" customWidth="1"/>
    <col min="15374" max="15374" width="7.140625" style="83" customWidth="1"/>
    <col min="15375" max="15616" width="9.140625" style="83"/>
    <col min="15617" max="15617" width="12.7109375" style="83" customWidth="1"/>
    <col min="15618" max="15618" width="23" style="83" bestFit="1" customWidth="1"/>
    <col min="15619" max="15619" width="10.140625" style="83" customWidth="1"/>
    <col min="15620" max="15620" width="10.28515625" style="83" customWidth="1"/>
    <col min="15621" max="15621" width="6.7109375" style="83" customWidth="1"/>
    <col min="15622" max="15622" width="10.140625" style="83" customWidth="1"/>
    <col min="15623" max="15623" width="8.7109375" style="83" customWidth="1"/>
    <col min="15624" max="15624" width="6.5703125" style="83" bestFit="1" customWidth="1"/>
    <col min="15625" max="15625" width="9.85546875" style="83" customWidth="1"/>
    <col min="15626" max="15626" width="10.28515625" style="83" customWidth="1"/>
    <col min="15627" max="15627" width="6.7109375" style="83" customWidth="1"/>
    <col min="15628" max="15628" width="9.5703125" style="83" customWidth="1"/>
    <col min="15629" max="15629" width="8.5703125" style="83" customWidth="1"/>
    <col min="15630" max="15630" width="7.140625" style="83" customWidth="1"/>
    <col min="15631" max="15872" width="9.140625" style="83"/>
    <col min="15873" max="15873" width="12.7109375" style="83" customWidth="1"/>
    <col min="15874" max="15874" width="23" style="83" bestFit="1" customWidth="1"/>
    <col min="15875" max="15875" width="10.140625" style="83" customWidth="1"/>
    <col min="15876" max="15876" width="10.28515625" style="83" customWidth="1"/>
    <col min="15877" max="15877" width="6.7109375" style="83" customWidth="1"/>
    <col min="15878" max="15878" width="10.140625" style="83" customWidth="1"/>
    <col min="15879" max="15879" width="8.7109375" style="83" customWidth="1"/>
    <col min="15880" max="15880" width="6.5703125" style="83" bestFit="1" customWidth="1"/>
    <col min="15881" max="15881" width="9.85546875" style="83" customWidth="1"/>
    <col min="15882" max="15882" width="10.28515625" style="83" customWidth="1"/>
    <col min="15883" max="15883" width="6.7109375" style="83" customWidth="1"/>
    <col min="15884" max="15884" width="9.5703125" style="83" customWidth="1"/>
    <col min="15885" max="15885" width="8.5703125" style="83" customWidth="1"/>
    <col min="15886" max="15886" width="7.140625" style="83" customWidth="1"/>
    <col min="15887" max="16128" width="9.140625" style="83"/>
    <col min="16129" max="16129" width="12.7109375" style="83" customWidth="1"/>
    <col min="16130" max="16130" width="23" style="83" bestFit="1" customWidth="1"/>
    <col min="16131" max="16131" width="10.140625" style="83" customWidth="1"/>
    <col min="16132" max="16132" width="10.28515625" style="83" customWidth="1"/>
    <col min="16133" max="16133" width="6.7109375" style="83" customWidth="1"/>
    <col min="16134" max="16134" width="10.140625" style="83" customWidth="1"/>
    <col min="16135" max="16135" width="8.7109375" style="83" customWidth="1"/>
    <col min="16136" max="16136" width="6.5703125" style="83" bestFit="1" customWidth="1"/>
    <col min="16137" max="16137" width="9.85546875" style="83" customWidth="1"/>
    <col min="16138" max="16138" width="10.28515625" style="83" customWidth="1"/>
    <col min="16139" max="16139" width="6.7109375" style="83" customWidth="1"/>
    <col min="16140" max="16140" width="9.5703125" style="83" customWidth="1"/>
    <col min="16141" max="16141" width="8.5703125" style="83" customWidth="1"/>
    <col min="16142" max="16142" width="7.140625" style="83" customWidth="1"/>
    <col min="16143" max="16384" width="9.140625" style="83"/>
  </cols>
  <sheetData>
    <row r="2" spans="1:13">
      <c r="A2" s="83" t="s">
        <v>0</v>
      </c>
      <c r="B2" s="94" t="s">
        <v>229</v>
      </c>
    </row>
    <row r="3" spans="1:13">
      <c r="B3" s="281"/>
    </row>
    <row r="4" spans="1:13">
      <c r="B4" s="772" t="s">
        <v>496</v>
      </c>
      <c r="C4" s="930" t="s">
        <v>207</v>
      </c>
      <c r="D4" s="930"/>
      <c r="E4" s="772"/>
      <c r="F4" s="930" t="s">
        <v>208</v>
      </c>
      <c r="G4" s="930"/>
      <c r="H4" s="772"/>
      <c r="I4" s="930" t="s">
        <v>209</v>
      </c>
      <c r="J4" s="930"/>
      <c r="K4" s="772"/>
      <c r="L4" s="930" t="s">
        <v>210</v>
      </c>
      <c r="M4" s="930"/>
    </row>
    <row r="5" spans="1:13">
      <c r="B5" s="84"/>
      <c r="C5" s="282" t="s">
        <v>230</v>
      </c>
      <c r="D5" s="282" t="s">
        <v>213</v>
      </c>
      <c r="E5" s="282"/>
      <c r="F5" s="282" t="s">
        <v>230</v>
      </c>
      <c r="G5" s="282" t="s">
        <v>213</v>
      </c>
      <c r="H5" s="282"/>
      <c r="I5" s="282" t="s">
        <v>230</v>
      </c>
      <c r="J5" s="282" t="s">
        <v>213</v>
      </c>
      <c r="K5" s="282"/>
      <c r="L5" s="282" t="s">
        <v>230</v>
      </c>
      <c r="M5" s="282" t="s">
        <v>213</v>
      </c>
    </row>
    <row r="6" spans="1:13">
      <c r="B6" s="84" t="s">
        <v>1179</v>
      </c>
      <c r="C6" s="636">
        <v>20.433001350198683</v>
      </c>
      <c r="D6" s="636">
        <v>20.361813581407681</v>
      </c>
      <c r="E6" s="635"/>
      <c r="F6" s="636">
        <v>75.572772995443842</v>
      </c>
      <c r="G6" s="636">
        <v>74.937439760344532</v>
      </c>
      <c r="H6" s="635"/>
      <c r="I6" s="636">
        <v>37.267444792950215</v>
      </c>
      <c r="J6" s="636">
        <v>37.250285858937524</v>
      </c>
      <c r="K6" s="635"/>
      <c r="L6" s="636">
        <v>71.345406944808659</v>
      </c>
      <c r="M6" s="636">
        <v>73.566145124449605</v>
      </c>
    </row>
    <row r="7" spans="1:13">
      <c r="B7" s="84" t="s">
        <v>1180</v>
      </c>
      <c r="C7" s="636">
        <v>16.458953058626804</v>
      </c>
      <c r="D7" s="636">
        <v>14.524448227613481</v>
      </c>
      <c r="E7" s="635"/>
      <c r="F7" s="636">
        <v>10.684902728929014</v>
      </c>
      <c r="G7" s="636">
        <v>11.215493749518956</v>
      </c>
      <c r="H7" s="635"/>
      <c r="I7" s="636">
        <v>15.967886056278632</v>
      </c>
      <c r="J7" s="636">
        <v>18.925883005116773</v>
      </c>
      <c r="K7" s="635"/>
      <c r="L7" s="636">
        <v>10.088323800371363</v>
      </c>
      <c r="M7" s="636">
        <v>9.4958397073130207</v>
      </c>
    </row>
    <row r="8" spans="1:13">
      <c r="B8" s="84" t="s">
        <v>1181</v>
      </c>
      <c r="C8" s="636">
        <v>5.6078218919013922</v>
      </c>
      <c r="D8" s="636">
        <v>5.4741853889499854</v>
      </c>
      <c r="E8" s="635"/>
      <c r="F8" s="636">
        <v>1.454787946384673E-2</v>
      </c>
      <c r="G8" s="636">
        <v>3.5204146139997089E-2</v>
      </c>
      <c r="H8" s="635"/>
      <c r="I8" s="636">
        <v>11.184233295824958</v>
      </c>
      <c r="J8" s="636">
        <v>13.008609700055027</v>
      </c>
      <c r="K8" s="635"/>
      <c r="L8" s="636">
        <v>5.0846144583610471</v>
      </c>
      <c r="M8" s="636">
        <v>0.79811261321555715</v>
      </c>
    </row>
    <row r="9" spans="1:13">
      <c r="B9" s="84" t="s">
        <v>1182</v>
      </c>
      <c r="C9" s="636">
        <v>20.883130072916334</v>
      </c>
      <c r="D9" s="636">
        <v>20.124125915470056</v>
      </c>
      <c r="E9" s="635"/>
      <c r="F9" s="636">
        <v>7.244084970471623</v>
      </c>
      <c r="G9" s="636">
        <v>7.7261409116023927</v>
      </c>
      <c r="H9" s="635"/>
      <c r="I9" s="636">
        <v>3.515394988004533</v>
      </c>
      <c r="J9" s="636">
        <v>3.3891831008137236</v>
      </c>
      <c r="K9" s="635"/>
      <c r="L9" s="636">
        <v>5.4088573538249287</v>
      </c>
      <c r="M9" s="636">
        <v>2.2105525418054581</v>
      </c>
    </row>
    <row r="10" spans="1:13">
      <c r="B10" s="84" t="s">
        <v>1183</v>
      </c>
      <c r="C10" s="636">
        <v>7.0314867039828757</v>
      </c>
      <c r="D10" s="636">
        <v>7.9861422220671479</v>
      </c>
      <c r="E10" s="635"/>
      <c r="F10" s="636">
        <v>6.4656868528321115E-2</v>
      </c>
      <c r="G10" s="636">
        <v>0.67120687474011598</v>
      </c>
      <c r="H10" s="635"/>
      <c r="I10" s="636">
        <v>1.7686614665123022</v>
      </c>
      <c r="J10" s="636">
        <v>1.3640541212575139</v>
      </c>
      <c r="K10" s="635"/>
      <c r="L10" s="636">
        <v>1.2261217744032877</v>
      </c>
      <c r="M10" s="636">
        <v>8.1199368846159707</v>
      </c>
    </row>
    <row r="11" spans="1:13">
      <c r="B11" s="84" t="s">
        <v>1184</v>
      </c>
      <c r="C11" s="636">
        <v>14.20495167042866</v>
      </c>
      <c r="D11" s="636">
        <v>13.424792516939254</v>
      </c>
      <c r="E11" s="635"/>
      <c r="F11" s="636">
        <v>1.8840827996052134</v>
      </c>
      <c r="G11" s="636">
        <v>0.51788048318018776</v>
      </c>
      <c r="H11" s="635"/>
      <c r="I11" s="636">
        <v>8.3621443050599815</v>
      </c>
      <c r="J11" s="636">
        <v>5.5128295152582725</v>
      </c>
      <c r="K11" s="635"/>
      <c r="L11" s="636">
        <v>1.8322064320627509</v>
      </c>
      <c r="M11" s="636">
        <v>1.1943262282559388</v>
      </c>
    </row>
    <row r="12" spans="1:13">
      <c r="B12" s="84" t="s">
        <v>1185</v>
      </c>
      <c r="C12" s="636">
        <v>15.380655251945255</v>
      </c>
      <c r="D12" s="636">
        <v>18.104492147552392</v>
      </c>
      <c r="E12" s="635"/>
      <c r="F12" s="636">
        <v>4.5349517575581331</v>
      </c>
      <c r="G12" s="636">
        <v>4.8966340744738073</v>
      </c>
      <c r="H12" s="635"/>
      <c r="I12" s="636">
        <v>21.934235095369374</v>
      </c>
      <c r="J12" s="636">
        <v>20.549154698561161</v>
      </c>
      <c r="K12" s="635"/>
      <c r="L12" s="636">
        <v>5.0144692361679626</v>
      </c>
      <c r="M12" s="636">
        <v>4.6150869003444468</v>
      </c>
    </row>
    <row r="13" spans="1:13" ht="25.5">
      <c r="B13" s="173" t="s">
        <v>935</v>
      </c>
      <c r="C13" s="342">
        <v>0.25637021756488115</v>
      </c>
      <c r="D13" s="342">
        <v>0.28603890974915691</v>
      </c>
      <c r="E13" s="635"/>
      <c r="F13" s="342">
        <v>4.7076591374095082E-2</v>
      </c>
      <c r="G13" s="342">
        <v>4.8760236248537453E-2</v>
      </c>
      <c r="H13" s="635"/>
      <c r="I13" s="342">
        <v>0.29361345907831959</v>
      </c>
      <c r="J13" s="342">
        <v>0.25805095341723172</v>
      </c>
      <c r="K13" s="635"/>
      <c r="L13" s="342">
        <v>7.7115436303804213E-2</v>
      </c>
      <c r="M13" s="342">
        <v>8.3063243641451026E-2</v>
      </c>
    </row>
    <row r="16" spans="1:13">
      <c r="B16" s="94" t="s">
        <v>840</v>
      </c>
    </row>
    <row r="39" spans="2:2">
      <c r="B39" s="93" t="s">
        <v>77</v>
      </c>
    </row>
    <row r="41" spans="2:2">
      <c r="B41" s="731" t="s">
        <v>10</v>
      </c>
    </row>
  </sheetData>
  <mergeCells count="4">
    <mergeCell ref="C4:D4"/>
    <mergeCell ref="F4:G4"/>
    <mergeCell ref="I4:J4"/>
    <mergeCell ref="L4:M4"/>
  </mergeCells>
  <hyperlinks>
    <hyperlink ref="B41" location="Содержание!B5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workbookViewId="0">
      <selection activeCell="B47" sqref="B47"/>
    </sheetView>
  </sheetViews>
  <sheetFormatPr defaultRowHeight="12.75"/>
  <cols>
    <col min="1" max="1" width="9.5703125" style="251" customWidth="1"/>
    <col min="2" max="2" width="33.28515625" style="251" customWidth="1"/>
    <col min="3" max="3" width="15.7109375" style="251" bestFit="1" customWidth="1"/>
    <col min="4" max="4" width="18.42578125" style="251" bestFit="1" customWidth="1"/>
    <col min="5" max="5" width="3" style="251" customWidth="1"/>
    <col min="6" max="6" width="15.7109375" style="251" bestFit="1" customWidth="1"/>
    <col min="7" max="7" width="12.28515625" style="251" customWidth="1"/>
    <col min="8" max="8" width="2.85546875" style="251" customWidth="1"/>
    <col min="9" max="9" width="11.5703125" style="251" customWidth="1"/>
    <col min="10" max="10" width="11" style="251" customWidth="1"/>
    <col min="11" max="11" width="2.28515625" style="251" customWidth="1"/>
    <col min="12" max="256" width="9.140625" style="251"/>
    <col min="257" max="257" width="9.5703125" style="251" customWidth="1"/>
    <col min="258" max="258" width="33.28515625" style="251" customWidth="1"/>
    <col min="259" max="259" width="15.7109375" style="251" bestFit="1" customWidth="1"/>
    <col min="260" max="260" width="18.42578125" style="251" bestFit="1" customWidth="1"/>
    <col min="261" max="261" width="3" style="251" customWidth="1"/>
    <col min="262" max="262" width="15.7109375" style="251" bestFit="1" customWidth="1"/>
    <col min="263" max="263" width="12.28515625" style="251" customWidth="1"/>
    <col min="264" max="264" width="2.85546875" style="251" customWidth="1"/>
    <col min="265" max="265" width="11.5703125" style="251" customWidth="1"/>
    <col min="266" max="266" width="11" style="251" customWidth="1"/>
    <col min="267" max="267" width="2.28515625" style="251" customWidth="1"/>
    <col min="268" max="512" width="9.140625" style="251"/>
    <col min="513" max="513" width="9.5703125" style="251" customWidth="1"/>
    <col min="514" max="514" width="33.28515625" style="251" customWidth="1"/>
    <col min="515" max="515" width="15.7109375" style="251" bestFit="1" customWidth="1"/>
    <col min="516" max="516" width="18.42578125" style="251" bestFit="1" customWidth="1"/>
    <col min="517" max="517" width="3" style="251" customWidth="1"/>
    <col min="518" max="518" width="15.7109375" style="251" bestFit="1" customWidth="1"/>
    <col min="519" max="519" width="12.28515625" style="251" customWidth="1"/>
    <col min="520" max="520" width="2.85546875" style="251" customWidth="1"/>
    <col min="521" max="521" width="11.5703125" style="251" customWidth="1"/>
    <col min="522" max="522" width="11" style="251" customWidth="1"/>
    <col min="523" max="523" width="2.28515625" style="251" customWidth="1"/>
    <col min="524" max="768" width="9.140625" style="251"/>
    <col min="769" max="769" width="9.5703125" style="251" customWidth="1"/>
    <col min="770" max="770" width="33.28515625" style="251" customWidth="1"/>
    <col min="771" max="771" width="15.7109375" style="251" bestFit="1" customWidth="1"/>
    <col min="772" max="772" width="18.42578125" style="251" bestFit="1" customWidth="1"/>
    <col min="773" max="773" width="3" style="251" customWidth="1"/>
    <col min="774" max="774" width="15.7109375" style="251" bestFit="1" customWidth="1"/>
    <col min="775" max="775" width="12.28515625" style="251" customWidth="1"/>
    <col min="776" max="776" width="2.85546875" style="251" customWidth="1"/>
    <col min="777" max="777" width="11.5703125" style="251" customWidth="1"/>
    <col min="778" max="778" width="11" style="251" customWidth="1"/>
    <col min="779" max="779" width="2.28515625" style="251" customWidth="1"/>
    <col min="780" max="1024" width="9.140625" style="251"/>
    <col min="1025" max="1025" width="9.5703125" style="251" customWidth="1"/>
    <col min="1026" max="1026" width="33.28515625" style="251" customWidth="1"/>
    <col min="1027" max="1027" width="15.7109375" style="251" bestFit="1" customWidth="1"/>
    <col min="1028" max="1028" width="18.42578125" style="251" bestFit="1" customWidth="1"/>
    <col min="1029" max="1029" width="3" style="251" customWidth="1"/>
    <col min="1030" max="1030" width="15.7109375" style="251" bestFit="1" customWidth="1"/>
    <col min="1031" max="1031" width="12.28515625" style="251" customWidth="1"/>
    <col min="1032" max="1032" width="2.85546875" style="251" customWidth="1"/>
    <col min="1033" max="1033" width="11.5703125" style="251" customWidth="1"/>
    <col min="1034" max="1034" width="11" style="251" customWidth="1"/>
    <col min="1035" max="1035" width="2.28515625" style="251" customWidth="1"/>
    <col min="1036" max="1280" width="9.140625" style="251"/>
    <col min="1281" max="1281" width="9.5703125" style="251" customWidth="1"/>
    <col min="1282" max="1282" width="33.28515625" style="251" customWidth="1"/>
    <col min="1283" max="1283" width="15.7109375" style="251" bestFit="1" customWidth="1"/>
    <col min="1284" max="1284" width="18.42578125" style="251" bestFit="1" customWidth="1"/>
    <col min="1285" max="1285" width="3" style="251" customWidth="1"/>
    <col min="1286" max="1286" width="15.7109375" style="251" bestFit="1" customWidth="1"/>
    <col min="1287" max="1287" width="12.28515625" style="251" customWidth="1"/>
    <col min="1288" max="1288" width="2.85546875" style="251" customWidth="1"/>
    <col min="1289" max="1289" width="11.5703125" style="251" customWidth="1"/>
    <col min="1290" max="1290" width="11" style="251" customWidth="1"/>
    <col min="1291" max="1291" width="2.28515625" style="251" customWidth="1"/>
    <col min="1292" max="1536" width="9.140625" style="251"/>
    <col min="1537" max="1537" width="9.5703125" style="251" customWidth="1"/>
    <col min="1538" max="1538" width="33.28515625" style="251" customWidth="1"/>
    <col min="1539" max="1539" width="15.7109375" style="251" bestFit="1" customWidth="1"/>
    <col min="1540" max="1540" width="18.42578125" style="251" bestFit="1" customWidth="1"/>
    <col min="1541" max="1541" width="3" style="251" customWidth="1"/>
    <col min="1542" max="1542" width="15.7109375" style="251" bestFit="1" customWidth="1"/>
    <col min="1543" max="1543" width="12.28515625" style="251" customWidth="1"/>
    <col min="1544" max="1544" width="2.85546875" style="251" customWidth="1"/>
    <col min="1545" max="1545" width="11.5703125" style="251" customWidth="1"/>
    <col min="1546" max="1546" width="11" style="251" customWidth="1"/>
    <col min="1547" max="1547" width="2.28515625" style="251" customWidth="1"/>
    <col min="1548" max="1792" width="9.140625" style="251"/>
    <col min="1793" max="1793" width="9.5703125" style="251" customWidth="1"/>
    <col min="1794" max="1794" width="33.28515625" style="251" customWidth="1"/>
    <col min="1795" max="1795" width="15.7109375" style="251" bestFit="1" customWidth="1"/>
    <col min="1796" max="1796" width="18.42578125" style="251" bestFit="1" customWidth="1"/>
    <col min="1797" max="1797" width="3" style="251" customWidth="1"/>
    <col min="1798" max="1798" width="15.7109375" style="251" bestFit="1" customWidth="1"/>
    <col min="1799" max="1799" width="12.28515625" style="251" customWidth="1"/>
    <col min="1800" max="1800" width="2.85546875" style="251" customWidth="1"/>
    <col min="1801" max="1801" width="11.5703125" style="251" customWidth="1"/>
    <col min="1802" max="1802" width="11" style="251" customWidth="1"/>
    <col min="1803" max="1803" width="2.28515625" style="251" customWidth="1"/>
    <col min="1804" max="2048" width="9.140625" style="251"/>
    <col min="2049" max="2049" width="9.5703125" style="251" customWidth="1"/>
    <col min="2050" max="2050" width="33.28515625" style="251" customWidth="1"/>
    <col min="2051" max="2051" width="15.7109375" style="251" bestFit="1" customWidth="1"/>
    <col min="2052" max="2052" width="18.42578125" style="251" bestFit="1" customWidth="1"/>
    <col min="2053" max="2053" width="3" style="251" customWidth="1"/>
    <col min="2054" max="2054" width="15.7109375" style="251" bestFit="1" customWidth="1"/>
    <col min="2055" max="2055" width="12.28515625" style="251" customWidth="1"/>
    <col min="2056" max="2056" width="2.85546875" style="251" customWidth="1"/>
    <col min="2057" max="2057" width="11.5703125" style="251" customWidth="1"/>
    <col min="2058" max="2058" width="11" style="251" customWidth="1"/>
    <col min="2059" max="2059" width="2.28515625" style="251" customWidth="1"/>
    <col min="2060" max="2304" width="9.140625" style="251"/>
    <col min="2305" max="2305" width="9.5703125" style="251" customWidth="1"/>
    <col min="2306" max="2306" width="33.28515625" style="251" customWidth="1"/>
    <col min="2307" max="2307" width="15.7109375" style="251" bestFit="1" customWidth="1"/>
    <col min="2308" max="2308" width="18.42578125" style="251" bestFit="1" customWidth="1"/>
    <col min="2309" max="2309" width="3" style="251" customWidth="1"/>
    <col min="2310" max="2310" width="15.7109375" style="251" bestFit="1" customWidth="1"/>
    <col min="2311" max="2311" width="12.28515625" style="251" customWidth="1"/>
    <col min="2312" max="2312" width="2.85546875" style="251" customWidth="1"/>
    <col min="2313" max="2313" width="11.5703125" style="251" customWidth="1"/>
    <col min="2314" max="2314" width="11" style="251" customWidth="1"/>
    <col min="2315" max="2315" width="2.28515625" style="251" customWidth="1"/>
    <col min="2316" max="2560" width="9.140625" style="251"/>
    <col min="2561" max="2561" width="9.5703125" style="251" customWidth="1"/>
    <col min="2562" max="2562" width="33.28515625" style="251" customWidth="1"/>
    <col min="2563" max="2563" width="15.7109375" style="251" bestFit="1" customWidth="1"/>
    <col min="2564" max="2564" width="18.42578125" style="251" bestFit="1" customWidth="1"/>
    <col min="2565" max="2565" width="3" style="251" customWidth="1"/>
    <col min="2566" max="2566" width="15.7109375" style="251" bestFit="1" customWidth="1"/>
    <col min="2567" max="2567" width="12.28515625" style="251" customWidth="1"/>
    <col min="2568" max="2568" width="2.85546875" style="251" customWidth="1"/>
    <col min="2569" max="2569" width="11.5703125" style="251" customWidth="1"/>
    <col min="2570" max="2570" width="11" style="251" customWidth="1"/>
    <col min="2571" max="2571" width="2.28515625" style="251" customWidth="1"/>
    <col min="2572" max="2816" width="9.140625" style="251"/>
    <col min="2817" max="2817" width="9.5703125" style="251" customWidth="1"/>
    <col min="2818" max="2818" width="33.28515625" style="251" customWidth="1"/>
    <col min="2819" max="2819" width="15.7109375" style="251" bestFit="1" customWidth="1"/>
    <col min="2820" max="2820" width="18.42578125" style="251" bestFit="1" customWidth="1"/>
    <col min="2821" max="2821" width="3" style="251" customWidth="1"/>
    <col min="2822" max="2822" width="15.7109375" style="251" bestFit="1" customWidth="1"/>
    <col min="2823" max="2823" width="12.28515625" style="251" customWidth="1"/>
    <col min="2824" max="2824" width="2.85546875" style="251" customWidth="1"/>
    <col min="2825" max="2825" width="11.5703125" style="251" customWidth="1"/>
    <col min="2826" max="2826" width="11" style="251" customWidth="1"/>
    <col min="2827" max="2827" width="2.28515625" style="251" customWidth="1"/>
    <col min="2828" max="3072" width="9.140625" style="251"/>
    <col min="3073" max="3073" width="9.5703125" style="251" customWidth="1"/>
    <col min="3074" max="3074" width="33.28515625" style="251" customWidth="1"/>
    <col min="3075" max="3075" width="15.7109375" style="251" bestFit="1" customWidth="1"/>
    <col min="3076" max="3076" width="18.42578125" style="251" bestFit="1" customWidth="1"/>
    <col min="3077" max="3077" width="3" style="251" customWidth="1"/>
    <col min="3078" max="3078" width="15.7109375" style="251" bestFit="1" customWidth="1"/>
    <col min="3079" max="3079" width="12.28515625" style="251" customWidth="1"/>
    <col min="3080" max="3080" width="2.85546875" style="251" customWidth="1"/>
    <col min="3081" max="3081" width="11.5703125" style="251" customWidth="1"/>
    <col min="3082" max="3082" width="11" style="251" customWidth="1"/>
    <col min="3083" max="3083" width="2.28515625" style="251" customWidth="1"/>
    <col min="3084" max="3328" width="9.140625" style="251"/>
    <col min="3329" max="3329" width="9.5703125" style="251" customWidth="1"/>
    <col min="3330" max="3330" width="33.28515625" style="251" customWidth="1"/>
    <col min="3331" max="3331" width="15.7109375" style="251" bestFit="1" customWidth="1"/>
    <col min="3332" max="3332" width="18.42578125" style="251" bestFit="1" customWidth="1"/>
    <col min="3333" max="3333" width="3" style="251" customWidth="1"/>
    <col min="3334" max="3334" width="15.7109375" style="251" bestFit="1" customWidth="1"/>
    <col min="3335" max="3335" width="12.28515625" style="251" customWidth="1"/>
    <col min="3336" max="3336" width="2.85546875" style="251" customWidth="1"/>
    <col min="3337" max="3337" width="11.5703125" style="251" customWidth="1"/>
    <col min="3338" max="3338" width="11" style="251" customWidth="1"/>
    <col min="3339" max="3339" width="2.28515625" style="251" customWidth="1"/>
    <col min="3340" max="3584" width="9.140625" style="251"/>
    <col min="3585" max="3585" width="9.5703125" style="251" customWidth="1"/>
    <col min="3586" max="3586" width="33.28515625" style="251" customWidth="1"/>
    <col min="3587" max="3587" width="15.7109375" style="251" bestFit="1" customWidth="1"/>
    <col min="3588" max="3588" width="18.42578125" style="251" bestFit="1" customWidth="1"/>
    <col min="3589" max="3589" width="3" style="251" customWidth="1"/>
    <col min="3590" max="3590" width="15.7109375" style="251" bestFit="1" customWidth="1"/>
    <col min="3591" max="3591" width="12.28515625" style="251" customWidth="1"/>
    <col min="3592" max="3592" width="2.85546875" style="251" customWidth="1"/>
    <col min="3593" max="3593" width="11.5703125" style="251" customWidth="1"/>
    <col min="3594" max="3594" width="11" style="251" customWidth="1"/>
    <col min="3595" max="3595" width="2.28515625" style="251" customWidth="1"/>
    <col min="3596" max="3840" width="9.140625" style="251"/>
    <col min="3841" max="3841" width="9.5703125" style="251" customWidth="1"/>
    <col min="3842" max="3842" width="33.28515625" style="251" customWidth="1"/>
    <col min="3843" max="3843" width="15.7109375" style="251" bestFit="1" customWidth="1"/>
    <col min="3844" max="3844" width="18.42578125" style="251" bestFit="1" customWidth="1"/>
    <col min="3845" max="3845" width="3" style="251" customWidth="1"/>
    <col min="3846" max="3846" width="15.7109375" style="251" bestFit="1" customWidth="1"/>
    <col min="3847" max="3847" width="12.28515625" style="251" customWidth="1"/>
    <col min="3848" max="3848" width="2.85546875" style="251" customWidth="1"/>
    <col min="3849" max="3849" width="11.5703125" style="251" customWidth="1"/>
    <col min="3850" max="3850" width="11" style="251" customWidth="1"/>
    <col min="3851" max="3851" width="2.28515625" style="251" customWidth="1"/>
    <col min="3852" max="4096" width="9.140625" style="251"/>
    <col min="4097" max="4097" width="9.5703125" style="251" customWidth="1"/>
    <col min="4098" max="4098" width="33.28515625" style="251" customWidth="1"/>
    <col min="4099" max="4099" width="15.7109375" style="251" bestFit="1" customWidth="1"/>
    <col min="4100" max="4100" width="18.42578125" style="251" bestFit="1" customWidth="1"/>
    <col min="4101" max="4101" width="3" style="251" customWidth="1"/>
    <col min="4102" max="4102" width="15.7109375" style="251" bestFit="1" customWidth="1"/>
    <col min="4103" max="4103" width="12.28515625" style="251" customWidth="1"/>
    <col min="4104" max="4104" width="2.85546875" style="251" customWidth="1"/>
    <col min="4105" max="4105" width="11.5703125" style="251" customWidth="1"/>
    <col min="4106" max="4106" width="11" style="251" customWidth="1"/>
    <col min="4107" max="4107" width="2.28515625" style="251" customWidth="1"/>
    <col min="4108" max="4352" width="9.140625" style="251"/>
    <col min="4353" max="4353" width="9.5703125" style="251" customWidth="1"/>
    <col min="4354" max="4354" width="33.28515625" style="251" customWidth="1"/>
    <col min="4355" max="4355" width="15.7109375" style="251" bestFit="1" customWidth="1"/>
    <col min="4356" max="4356" width="18.42578125" style="251" bestFit="1" customWidth="1"/>
    <col min="4357" max="4357" width="3" style="251" customWidth="1"/>
    <col min="4358" max="4358" width="15.7109375" style="251" bestFit="1" customWidth="1"/>
    <col min="4359" max="4359" width="12.28515625" style="251" customWidth="1"/>
    <col min="4360" max="4360" width="2.85546875" style="251" customWidth="1"/>
    <col min="4361" max="4361" width="11.5703125" style="251" customWidth="1"/>
    <col min="4362" max="4362" width="11" style="251" customWidth="1"/>
    <col min="4363" max="4363" width="2.28515625" style="251" customWidth="1"/>
    <col min="4364" max="4608" width="9.140625" style="251"/>
    <col min="4609" max="4609" width="9.5703125" style="251" customWidth="1"/>
    <col min="4610" max="4610" width="33.28515625" style="251" customWidth="1"/>
    <col min="4611" max="4611" width="15.7109375" style="251" bestFit="1" customWidth="1"/>
    <col min="4612" max="4612" width="18.42578125" style="251" bestFit="1" customWidth="1"/>
    <col min="4613" max="4613" width="3" style="251" customWidth="1"/>
    <col min="4614" max="4614" width="15.7109375" style="251" bestFit="1" customWidth="1"/>
    <col min="4615" max="4615" width="12.28515625" style="251" customWidth="1"/>
    <col min="4616" max="4616" width="2.85546875" style="251" customWidth="1"/>
    <col min="4617" max="4617" width="11.5703125" style="251" customWidth="1"/>
    <col min="4618" max="4618" width="11" style="251" customWidth="1"/>
    <col min="4619" max="4619" width="2.28515625" style="251" customWidth="1"/>
    <col min="4620" max="4864" width="9.140625" style="251"/>
    <col min="4865" max="4865" width="9.5703125" style="251" customWidth="1"/>
    <col min="4866" max="4866" width="33.28515625" style="251" customWidth="1"/>
    <col min="4867" max="4867" width="15.7109375" style="251" bestFit="1" customWidth="1"/>
    <col min="4868" max="4868" width="18.42578125" style="251" bestFit="1" customWidth="1"/>
    <col min="4869" max="4869" width="3" style="251" customWidth="1"/>
    <col min="4870" max="4870" width="15.7109375" style="251" bestFit="1" customWidth="1"/>
    <col min="4871" max="4871" width="12.28515625" style="251" customWidth="1"/>
    <col min="4872" max="4872" width="2.85546875" style="251" customWidth="1"/>
    <col min="4873" max="4873" width="11.5703125" style="251" customWidth="1"/>
    <col min="4874" max="4874" width="11" style="251" customWidth="1"/>
    <col min="4875" max="4875" width="2.28515625" style="251" customWidth="1"/>
    <col min="4876" max="5120" width="9.140625" style="251"/>
    <col min="5121" max="5121" width="9.5703125" style="251" customWidth="1"/>
    <col min="5122" max="5122" width="33.28515625" style="251" customWidth="1"/>
    <col min="5123" max="5123" width="15.7109375" style="251" bestFit="1" customWidth="1"/>
    <col min="5124" max="5124" width="18.42578125" style="251" bestFit="1" customWidth="1"/>
    <col min="5125" max="5125" width="3" style="251" customWidth="1"/>
    <col min="5126" max="5126" width="15.7109375" style="251" bestFit="1" customWidth="1"/>
    <col min="5127" max="5127" width="12.28515625" style="251" customWidth="1"/>
    <col min="5128" max="5128" width="2.85546875" style="251" customWidth="1"/>
    <col min="5129" max="5129" width="11.5703125" style="251" customWidth="1"/>
    <col min="5130" max="5130" width="11" style="251" customWidth="1"/>
    <col min="5131" max="5131" width="2.28515625" style="251" customWidth="1"/>
    <col min="5132" max="5376" width="9.140625" style="251"/>
    <col min="5377" max="5377" width="9.5703125" style="251" customWidth="1"/>
    <col min="5378" max="5378" width="33.28515625" style="251" customWidth="1"/>
    <col min="5379" max="5379" width="15.7109375" style="251" bestFit="1" customWidth="1"/>
    <col min="5380" max="5380" width="18.42578125" style="251" bestFit="1" customWidth="1"/>
    <col min="5381" max="5381" width="3" style="251" customWidth="1"/>
    <col min="5382" max="5382" width="15.7109375" style="251" bestFit="1" customWidth="1"/>
    <col min="5383" max="5383" width="12.28515625" style="251" customWidth="1"/>
    <col min="5384" max="5384" width="2.85546875" style="251" customWidth="1"/>
    <col min="5385" max="5385" width="11.5703125" style="251" customWidth="1"/>
    <col min="5386" max="5386" width="11" style="251" customWidth="1"/>
    <col min="5387" max="5387" width="2.28515625" style="251" customWidth="1"/>
    <col min="5388" max="5632" width="9.140625" style="251"/>
    <col min="5633" max="5633" width="9.5703125" style="251" customWidth="1"/>
    <col min="5634" max="5634" width="33.28515625" style="251" customWidth="1"/>
    <col min="5635" max="5635" width="15.7109375" style="251" bestFit="1" customWidth="1"/>
    <col min="5636" max="5636" width="18.42578125" style="251" bestFit="1" customWidth="1"/>
    <col min="5637" max="5637" width="3" style="251" customWidth="1"/>
    <col min="5638" max="5638" width="15.7109375" style="251" bestFit="1" customWidth="1"/>
    <col min="5639" max="5639" width="12.28515625" style="251" customWidth="1"/>
    <col min="5640" max="5640" width="2.85546875" style="251" customWidth="1"/>
    <col min="5641" max="5641" width="11.5703125" style="251" customWidth="1"/>
    <col min="5642" max="5642" width="11" style="251" customWidth="1"/>
    <col min="5643" max="5643" width="2.28515625" style="251" customWidth="1"/>
    <col min="5644" max="5888" width="9.140625" style="251"/>
    <col min="5889" max="5889" width="9.5703125" style="251" customWidth="1"/>
    <col min="5890" max="5890" width="33.28515625" style="251" customWidth="1"/>
    <col min="5891" max="5891" width="15.7109375" style="251" bestFit="1" customWidth="1"/>
    <col min="5892" max="5892" width="18.42578125" style="251" bestFit="1" customWidth="1"/>
    <col min="5893" max="5893" width="3" style="251" customWidth="1"/>
    <col min="5894" max="5894" width="15.7109375" style="251" bestFit="1" customWidth="1"/>
    <col min="5895" max="5895" width="12.28515625" style="251" customWidth="1"/>
    <col min="5896" max="5896" width="2.85546875" style="251" customWidth="1"/>
    <col min="5897" max="5897" width="11.5703125" style="251" customWidth="1"/>
    <col min="5898" max="5898" width="11" style="251" customWidth="1"/>
    <col min="5899" max="5899" width="2.28515625" style="251" customWidth="1"/>
    <col min="5900" max="6144" width="9.140625" style="251"/>
    <col min="6145" max="6145" width="9.5703125" style="251" customWidth="1"/>
    <col min="6146" max="6146" width="33.28515625" style="251" customWidth="1"/>
    <col min="6147" max="6147" width="15.7109375" style="251" bestFit="1" customWidth="1"/>
    <col min="6148" max="6148" width="18.42578125" style="251" bestFit="1" customWidth="1"/>
    <col min="6149" max="6149" width="3" style="251" customWidth="1"/>
    <col min="6150" max="6150" width="15.7109375" style="251" bestFit="1" customWidth="1"/>
    <col min="6151" max="6151" width="12.28515625" style="251" customWidth="1"/>
    <col min="6152" max="6152" width="2.85546875" style="251" customWidth="1"/>
    <col min="6153" max="6153" width="11.5703125" style="251" customWidth="1"/>
    <col min="6154" max="6154" width="11" style="251" customWidth="1"/>
    <col min="6155" max="6155" width="2.28515625" style="251" customWidth="1"/>
    <col min="6156" max="6400" width="9.140625" style="251"/>
    <col min="6401" max="6401" width="9.5703125" style="251" customWidth="1"/>
    <col min="6402" max="6402" width="33.28515625" style="251" customWidth="1"/>
    <col min="6403" max="6403" width="15.7109375" style="251" bestFit="1" customWidth="1"/>
    <col min="6404" max="6404" width="18.42578125" style="251" bestFit="1" customWidth="1"/>
    <col min="6405" max="6405" width="3" style="251" customWidth="1"/>
    <col min="6406" max="6406" width="15.7109375" style="251" bestFit="1" customWidth="1"/>
    <col min="6407" max="6407" width="12.28515625" style="251" customWidth="1"/>
    <col min="6408" max="6408" width="2.85546875" style="251" customWidth="1"/>
    <col min="6409" max="6409" width="11.5703125" style="251" customWidth="1"/>
    <col min="6410" max="6410" width="11" style="251" customWidth="1"/>
    <col min="6411" max="6411" width="2.28515625" style="251" customWidth="1"/>
    <col min="6412" max="6656" width="9.140625" style="251"/>
    <col min="6657" max="6657" width="9.5703125" style="251" customWidth="1"/>
    <col min="6658" max="6658" width="33.28515625" style="251" customWidth="1"/>
    <col min="6659" max="6659" width="15.7109375" style="251" bestFit="1" customWidth="1"/>
    <col min="6660" max="6660" width="18.42578125" style="251" bestFit="1" customWidth="1"/>
    <col min="6661" max="6661" width="3" style="251" customWidth="1"/>
    <col min="6662" max="6662" width="15.7109375" style="251" bestFit="1" customWidth="1"/>
    <col min="6663" max="6663" width="12.28515625" style="251" customWidth="1"/>
    <col min="6664" max="6664" width="2.85546875" style="251" customWidth="1"/>
    <col min="6665" max="6665" width="11.5703125" style="251" customWidth="1"/>
    <col min="6666" max="6666" width="11" style="251" customWidth="1"/>
    <col min="6667" max="6667" width="2.28515625" style="251" customWidth="1"/>
    <col min="6668" max="6912" width="9.140625" style="251"/>
    <col min="6913" max="6913" width="9.5703125" style="251" customWidth="1"/>
    <col min="6914" max="6914" width="33.28515625" style="251" customWidth="1"/>
    <col min="6915" max="6915" width="15.7109375" style="251" bestFit="1" customWidth="1"/>
    <col min="6916" max="6916" width="18.42578125" style="251" bestFit="1" customWidth="1"/>
    <col min="6917" max="6917" width="3" style="251" customWidth="1"/>
    <col min="6918" max="6918" width="15.7109375" style="251" bestFit="1" customWidth="1"/>
    <col min="6919" max="6919" width="12.28515625" style="251" customWidth="1"/>
    <col min="6920" max="6920" width="2.85546875" style="251" customWidth="1"/>
    <col min="6921" max="6921" width="11.5703125" style="251" customWidth="1"/>
    <col min="6922" max="6922" width="11" style="251" customWidth="1"/>
    <col min="6923" max="6923" width="2.28515625" style="251" customWidth="1"/>
    <col min="6924" max="7168" width="9.140625" style="251"/>
    <col min="7169" max="7169" width="9.5703125" style="251" customWidth="1"/>
    <col min="7170" max="7170" width="33.28515625" style="251" customWidth="1"/>
    <col min="7171" max="7171" width="15.7109375" style="251" bestFit="1" customWidth="1"/>
    <col min="7172" max="7172" width="18.42578125" style="251" bestFit="1" customWidth="1"/>
    <col min="7173" max="7173" width="3" style="251" customWidth="1"/>
    <col min="7174" max="7174" width="15.7109375" style="251" bestFit="1" customWidth="1"/>
    <col min="7175" max="7175" width="12.28515625" style="251" customWidth="1"/>
    <col min="7176" max="7176" width="2.85546875" style="251" customWidth="1"/>
    <col min="7177" max="7177" width="11.5703125" style="251" customWidth="1"/>
    <col min="7178" max="7178" width="11" style="251" customWidth="1"/>
    <col min="7179" max="7179" width="2.28515625" style="251" customWidth="1"/>
    <col min="7180" max="7424" width="9.140625" style="251"/>
    <col min="7425" max="7425" width="9.5703125" style="251" customWidth="1"/>
    <col min="7426" max="7426" width="33.28515625" style="251" customWidth="1"/>
    <col min="7427" max="7427" width="15.7109375" style="251" bestFit="1" customWidth="1"/>
    <col min="7428" max="7428" width="18.42578125" style="251" bestFit="1" customWidth="1"/>
    <col min="7429" max="7429" width="3" style="251" customWidth="1"/>
    <col min="7430" max="7430" width="15.7109375" style="251" bestFit="1" customWidth="1"/>
    <col min="7431" max="7431" width="12.28515625" style="251" customWidth="1"/>
    <col min="7432" max="7432" width="2.85546875" style="251" customWidth="1"/>
    <col min="7433" max="7433" width="11.5703125" style="251" customWidth="1"/>
    <col min="7434" max="7434" width="11" style="251" customWidth="1"/>
    <col min="7435" max="7435" width="2.28515625" style="251" customWidth="1"/>
    <col min="7436" max="7680" width="9.140625" style="251"/>
    <col min="7681" max="7681" width="9.5703125" style="251" customWidth="1"/>
    <col min="7682" max="7682" width="33.28515625" style="251" customWidth="1"/>
    <col min="7683" max="7683" width="15.7109375" style="251" bestFit="1" customWidth="1"/>
    <col min="7684" max="7684" width="18.42578125" style="251" bestFit="1" customWidth="1"/>
    <col min="7685" max="7685" width="3" style="251" customWidth="1"/>
    <col min="7686" max="7686" width="15.7109375" style="251" bestFit="1" customWidth="1"/>
    <col min="7687" max="7687" width="12.28515625" style="251" customWidth="1"/>
    <col min="7688" max="7688" width="2.85546875" style="251" customWidth="1"/>
    <col min="7689" max="7689" width="11.5703125" style="251" customWidth="1"/>
    <col min="7690" max="7690" width="11" style="251" customWidth="1"/>
    <col min="7691" max="7691" width="2.28515625" style="251" customWidth="1"/>
    <col min="7692" max="7936" width="9.140625" style="251"/>
    <col min="7937" max="7937" width="9.5703125" style="251" customWidth="1"/>
    <col min="7938" max="7938" width="33.28515625" style="251" customWidth="1"/>
    <col min="7939" max="7939" width="15.7109375" style="251" bestFit="1" customWidth="1"/>
    <col min="7940" max="7940" width="18.42578125" style="251" bestFit="1" customWidth="1"/>
    <col min="7941" max="7941" width="3" style="251" customWidth="1"/>
    <col min="7942" max="7942" width="15.7109375" style="251" bestFit="1" customWidth="1"/>
    <col min="7943" max="7943" width="12.28515625" style="251" customWidth="1"/>
    <col min="7944" max="7944" width="2.85546875" style="251" customWidth="1"/>
    <col min="7945" max="7945" width="11.5703125" style="251" customWidth="1"/>
    <col min="7946" max="7946" width="11" style="251" customWidth="1"/>
    <col min="7947" max="7947" width="2.28515625" style="251" customWidth="1"/>
    <col min="7948" max="8192" width="9.140625" style="251"/>
    <col min="8193" max="8193" width="9.5703125" style="251" customWidth="1"/>
    <col min="8194" max="8194" width="33.28515625" style="251" customWidth="1"/>
    <col min="8195" max="8195" width="15.7109375" style="251" bestFit="1" customWidth="1"/>
    <col min="8196" max="8196" width="18.42578125" style="251" bestFit="1" customWidth="1"/>
    <col min="8197" max="8197" width="3" style="251" customWidth="1"/>
    <col min="8198" max="8198" width="15.7109375" style="251" bestFit="1" customWidth="1"/>
    <col min="8199" max="8199" width="12.28515625" style="251" customWidth="1"/>
    <col min="8200" max="8200" width="2.85546875" style="251" customWidth="1"/>
    <col min="8201" max="8201" width="11.5703125" style="251" customWidth="1"/>
    <col min="8202" max="8202" width="11" style="251" customWidth="1"/>
    <col min="8203" max="8203" width="2.28515625" style="251" customWidth="1"/>
    <col min="8204" max="8448" width="9.140625" style="251"/>
    <col min="8449" max="8449" width="9.5703125" style="251" customWidth="1"/>
    <col min="8450" max="8450" width="33.28515625" style="251" customWidth="1"/>
    <col min="8451" max="8451" width="15.7109375" style="251" bestFit="1" customWidth="1"/>
    <col min="8452" max="8452" width="18.42578125" style="251" bestFit="1" customWidth="1"/>
    <col min="8453" max="8453" width="3" style="251" customWidth="1"/>
    <col min="8454" max="8454" width="15.7109375" style="251" bestFit="1" customWidth="1"/>
    <col min="8455" max="8455" width="12.28515625" style="251" customWidth="1"/>
    <col min="8456" max="8456" width="2.85546875" style="251" customWidth="1"/>
    <col min="8457" max="8457" width="11.5703125" style="251" customWidth="1"/>
    <col min="8458" max="8458" width="11" style="251" customWidth="1"/>
    <col min="8459" max="8459" width="2.28515625" style="251" customWidth="1"/>
    <col min="8460" max="8704" width="9.140625" style="251"/>
    <col min="8705" max="8705" width="9.5703125" style="251" customWidth="1"/>
    <col min="8706" max="8706" width="33.28515625" style="251" customWidth="1"/>
    <col min="8707" max="8707" width="15.7109375" style="251" bestFit="1" customWidth="1"/>
    <col min="8708" max="8708" width="18.42578125" style="251" bestFit="1" customWidth="1"/>
    <col min="8709" max="8709" width="3" style="251" customWidth="1"/>
    <col min="8710" max="8710" width="15.7109375" style="251" bestFit="1" customWidth="1"/>
    <col min="8711" max="8711" width="12.28515625" style="251" customWidth="1"/>
    <col min="8712" max="8712" width="2.85546875" style="251" customWidth="1"/>
    <col min="8713" max="8713" width="11.5703125" style="251" customWidth="1"/>
    <col min="8714" max="8714" width="11" style="251" customWidth="1"/>
    <col min="8715" max="8715" width="2.28515625" style="251" customWidth="1"/>
    <col min="8716" max="8960" width="9.140625" style="251"/>
    <col min="8961" max="8961" width="9.5703125" style="251" customWidth="1"/>
    <col min="8962" max="8962" width="33.28515625" style="251" customWidth="1"/>
    <col min="8963" max="8963" width="15.7109375" style="251" bestFit="1" customWidth="1"/>
    <col min="8964" max="8964" width="18.42578125" style="251" bestFit="1" customWidth="1"/>
    <col min="8965" max="8965" width="3" style="251" customWidth="1"/>
    <col min="8966" max="8966" width="15.7109375" style="251" bestFit="1" customWidth="1"/>
    <col min="8967" max="8967" width="12.28515625" style="251" customWidth="1"/>
    <col min="8968" max="8968" width="2.85546875" style="251" customWidth="1"/>
    <col min="8969" max="8969" width="11.5703125" style="251" customWidth="1"/>
    <col min="8970" max="8970" width="11" style="251" customWidth="1"/>
    <col min="8971" max="8971" width="2.28515625" style="251" customWidth="1"/>
    <col min="8972" max="9216" width="9.140625" style="251"/>
    <col min="9217" max="9217" width="9.5703125" style="251" customWidth="1"/>
    <col min="9218" max="9218" width="33.28515625" style="251" customWidth="1"/>
    <col min="9219" max="9219" width="15.7109375" style="251" bestFit="1" customWidth="1"/>
    <col min="9220" max="9220" width="18.42578125" style="251" bestFit="1" customWidth="1"/>
    <col min="9221" max="9221" width="3" style="251" customWidth="1"/>
    <col min="9222" max="9222" width="15.7109375" style="251" bestFit="1" customWidth="1"/>
    <col min="9223" max="9223" width="12.28515625" style="251" customWidth="1"/>
    <col min="9224" max="9224" width="2.85546875" style="251" customWidth="1"/>
    <col min="9225" max="9225" width="11.5703125" style="251" customWidth="1"/>
    <col min="9226" max="9226" width="11" style="251" customWidth="1"/>
    <col min="9227" max="9227" width="2.28515625" style="251" customWidth="1"/>
    <col min="9228" max="9472" width="9.140625" style="251"/>
    <col min="9473" max="9473" width="9.5703125" style="251" customWidth="1"/>
    <col min="9474" max="9474" width="33.28515625" style="251" customWidth="1"/>
    <col min="9475" max="9475" width="15.7109375" style="251" bestFit="1" customWidth="1"/>
    <col min="9476" max="9476" width="18.42578125" style="251" bestFit="1" customWidth="1"/>
    <col min="9477" max="9477" width="3" style="251" customWidth="1"/>
    <col min="9478" max="9478" width="15.7109375" style="251" bestFit="1" customWidth="1"/>
    <col min="9479" max="9479" width="12.28515625" style="251" customWidth="1"/>
    <col min="9480" max="9480" width="2.85546875" style="251" customWidth="1"/>
    <col min="9481" max="9481" width="11.5703125" style="251" customWidth="1"/>
    <col min="9482" max="9482" width="11" style="251" customWidth="1"/>
    <col min="9483" max="9483" width="2.28515625" style="251" customWidth="1"/>
    <col min="9484" max="9728" width="9.140625" style="251"/>
    <col min="9729" max="9729" width="9.5703125" style="251" customWidth="1"/>
    <col min="9730" max="9730" width="33.28515625" style="251" customWidth="1"/>
    <col min="9731" max="9731" width="15.7109375" style="251" bestFit="1" customWidth="1"/>
    <col min="9732" max="9732" width="18.42578125" style="251" bestFit="1" customWidth="1"/>
    <col min="9733" max="9733" width="3" style="251" customWidth="1"/>
    <col min="9734" max="9734" width="15.7109375" style="251" bestFit="1" customWidth="1"/>
    <col min="9735" max="9735" width="12.28515625" style="251" customWidth="1"/>
    <col min="9736" max="9736" width="2.85546875" style="251" customWidth="1"/>
    <col min="9737" max="9737" width="11.5703125" style="251" customWidth="1"/>
    <col min="9738" max="9738" width="11" style="251" customWidth="1"/>
    <col min="9739" max="9739" width="2.28515625" style="251" customWidth="1"/>
    <col min="9740" max="9984" width="9.140625" style="251"/>
    <col min="9985" max="9985" width="9.5703125" style="251" customWidth="1"/>
    <col min="9986" max="9986" width="33.28515625" style="251" customWidth="1"/>
    <col min="9987" max="9987" width="15.7109375" style="251" bestFit="1" customWidth="1"/>
    <col min="9988" max="9988" width="18.42578125" style="251" bestFit="1" customWidth="1"/>
    <col min="9989" max="9989" width="3" style="251" customWidth="1"/>
    <col min="9990" max="9990" width="15.7109375" style="251" bestFit="1" customWidth="1"/>
    <col min="9991" max="9991" width="12.28515625" style="251" customWidth="1"/>
    <col min="9992" max="9992" width="2.85546875" style="251" customWidth="1"/>
    <col min="9993" max="9993" width="11.5703125" style="251" customWidth="1"/>
    <col min="9994" max="9994" width="11" style="251" customWidth="1"/>
    <col min="9995" max="9995" width="2.28515625" style="251" customWidth="1"/>
    <col min="9996" max="10240" width="9.140625" style="251"/>
    <col min="10241" max="10241" width="9.5703125" style="251" customWidth="1"/>
    <col min="10242" max="10242" width="33.28515625" style="251" customWidth="1"/>
    <col min="10243" max="10243" width="15.7109375" style="251" bestFit="1" customWidth="1"/>
    <col min="10244" max="10244" width="18.42578125" style="251" bestFit="1" customWidth="1"/>
    <col min="10245" max="10245" width="3" style="251" customWidth="1"/>
    <col min="10246" max="10246" width="15.7109375" style="251" bestFit="1" customWidth="1"/>
    <col min="10247" max="10247" width="12.28515625" style="251" customWidth="1"/>
    <col min="10248" max="10248" width="2.85546875" style="251" customWidth="1"/>
    <col min="10249" max="10249" width="11.5703125" style="251" customWidth="1"/>
    <col min="10250" max="10250" width="11" style="251" customWidth="1"/>
    <col min="10251" max="10251" width="2.28515625" style="251" customWidth="1"/>
    <col min="10252" max="10496" width="9.140625" style="251"/>
    <col min="10497" max="10497" width="9.5703125" style="251" customWidth="1"/>
    <col min="10498" max="10498" width="33.28515625" style="251" customWidth="1"/>
    <col min="10499" max="10499" width="15.7109375" style="251" bestFit="1" customWidth="1"/>
    <col min="10500" max="10500" width="18.42578125" style="251" bestFit="1" customWidth="1"/>
    <col min="10501" max="10501" width="3" style="251" customWidth="1"/>
    <col min="10502" max="10502" width="15.7109375" style="251" bestFit="1" customWidth="1"/>
    <col min="10503" max="10503" width="12.28515625" style="251" customWidth="1"/>
    <col min="10504" max="10504" width="2.85546875" style="251" customWidth="1"/>
    <col min="10505" max="10505" width="11.5703125" style="251" customWidth="1"/>
    <col min="10506" max="10506" width="11" style="251" customWidth="1"/>
    <col min="10507" max="10507" width="2.28515625" style="251" customWidth="1"/>
    <col min="10508" max="10752" width="9.140625" style="251"/>
    <col min="10753" max="10753" width="9.5703125" style="251" customWidth="1"/>
    <col min="10754" max="10754" width="33.28515625" style="251" customWidth="1"/>
    <col min="10755" max="10755" width="15.7109375" style="251" bestFit="1" customWidth="1"/>
    <col min="10756" max="10756" width="18.42578125" style="251" bestFit="1" customWidth="1"/>
    <col min="10757" max="10757" width="3" style="251" customWidth="1"/>
    <col min="10758" max="10758" width="15.7109375" style="251" bestFit="1" customWidth="1"/>
    <col min="10759" max="10759" width="12.28515625" style="251" customWidth="1"/>
    <col min="10760" max="10760" width="2.85546875" style="251" customWidth="1"/>
    <col min="10761" max="10761" width="11.5703125" style="251" customWidth="1"/>
    <col min="10762" max="10762" width="11" style="251" customWidth="1"/>
    <col min="10763" max="10763" width="2.28515625" style="251" customWidth="1"/>
    <col min="10764" max="11008" width="9.140625" style="251"/>
    <col min="11009" max="11009" width="9.5703125" style="251" customWidth="1"/>
    <col min="11010" max="11010" width="33.28515625" style="251" customWidth="1"/>
    <col min="11011" max="11011" width="15.7109375" style="251" bestFit="1" customWidth="1"/>
    <col min="11012" max="11012" width="18.42578125" style="251" bestFit="1" customWidth="1"/>
    <col min="11013" max="11013" width="3" style="251" customWidth="1"/>
    <col min="11014" max="11014" width="15.7109375" style="251" bestFit="1" customWidth="1"/>
    <col min="11015" max="11015" width="12.28515625" style="251" customWidth="1"/>
    <col min="11016" max="11016" width="2.85546875" style="251" customWidth="1"/>
    <col min="11017" max="11017" width="11.5703125" style="251" customWidth="1"/>
    <col min="11018" max="11018" width="11" style="251" customWidth="1"/>
    <col min="11019" max="11019" width="2.28515625" style="251" customWidth="1"/>
    <col min="11020" max="11264" width="9.140625" style="251"/>
    <col min="11265" max="11265" width="9.5703125" style="251" customWidth="1"/>
    <col min="11266" max="11266" width="33.28515625" style="251" customWidth="1"/>
    <col min="11267" max="11267" width="15.7109375" style="251" bestFit="1" customWidth="1"/>
    <col min="11268" max="11268" width="18.42578125" style="251" bestFit="1" customWidth="1"/>
    <col min="11269" max="11269" width="3" style="251" customWidth="1"/>
    <col min="11270" max="11270" width="15.7109375" style="251" bestFit="1" customWidth="1"/>
    <col min="11271" max="11271" width="12.28515625" style="251" customWidth="1"/>
    <col min="11272" max="11272" width="2.85546875" style="251" customWidth="1"/>
    <col min="11273" max="11273" width="11.5703125" style="251" customWidth="1"/>
    <col min="11274" max="11274" width="11" style="251" customWidth="1"/>
    <col min="11275" max="11275" width="2.28515625" style="251" customWidth="1"/>
    <col min="11276" max="11520" width="9.140625" style="251"/>
    <col min="11521" max="11521" width="9.5703125" style="251" customWidth="1"/>
    <col min="11522" max="11522" width="33.28515625" style="251" customWidth="1"/>
    <col min="11523" max="11523" width="15.7109375" style="251" bestFit="1" customWidth="1"/>
    <col min="11524" max="11524" width="18.42578125" style="251" bestFit="1" customWidth="1"/>
    <col min="11525" max="11525" width="3" style="251" customWidth="1"/>
    <col min="11526" max="11526" width="15.7109375" style="251" bestFit="1" customWidth="1"/>
    <col min="11527" max="11527" width="12.28515625" style="251" customWidth="1"/>
    <col min="11528" max="11528" width="2.85546875" style="251" customWidth="1"/>
    <col min="11529" max="11529" width="11.5703125" style="251" customWidth="1"/>
    <col min="11530" max="11530" width="11" style="251" customWidth="1"/>
    <col min="11531" max="11531" width="2.28515625" style="251" customWidth="1"/>
    <col min="11532" max="11776" width="9.140625" style="251"/>
    <col min="11777" max="11777" width="9.5703125" style="251" customWidth="1"/>
    <col min="11778" max="11778" width="33.28515625" style="251" customWidth="1"/>
    <col min="11779" max="11779" width="15.7109375" style="251" bestFit="1" customWidth="1"/>
    <col min="11780" max="11780" width="18.42578125" style="251" bestFit="1" customWidth="1"/>
    <col min="11781" max="11781" width="3" style="251" customWidth="1"/>
    <col min="11782" max="11782" width="15.7109375" style="251" bestFit="1" customWidth="1"/>
    <col min="11783" max="11783" width="12.28515625" style="251" customWidth="1"/>
    <col min="11784" max="11784" width="2.85546875" style="251" customWidth="1"/>
    <col min="11785" max="11785" width="11.5703125" style="251" customWidth="1"/>
    <col min="11786" max="11786" width="11" style="251" customWidth="1"/>
    <col min="11787" max="11787" width="2.28515625" style="251" customWidth="1"/>
    <col min="11788" max="12032" width="9.140625" style="251"/>
    <col min="12033" max="12033" width="9.5703125" style="251" customWidth="1"/>
    <col min="12034" max="12034" width="33.28515625" style="251" customWidth="1"/>
    <col min="12035" max="12035" width="15.7109375" style="251" bestFit="1" customWidth="1"/>
    <col min="12036" max="12036" width="18.42578125" style="251" bestFit="1" customWidth="1"/>
    <col min="12037" max="12037" width="3" style="251" customWidth="1"/>
    <col min="12038" max="12038" width="15.7109375" style="251" bestFit="1" customWidth="1"/>
    <col min="12039" max="12039" width="12.28515625" style="251" customWidth="1"/>
    <col min="12040" max="12040" width="2.85546875" style="251" customWidth="1"/>
    <col min="12041" max="12041" width="11.5703125" style="251" customWidth="1"/>
    <col min="12042" max="12042" width="11" style="251" customWidth="1"/>
    <col min="12043" max="12043" width="2.28515625" style="251" customWidth="1"/>
    <col min="12044" max="12288" width="9.140625" style="251"/>
    <col min="12289" max="12289" width="9.5703125" style="251" customWidth="1"/>
    <col min="12290" max="12290" width="33.28515625" style="251" customWidth="1"/>
    <col min="12291" max="12291" width="15.7109375" style="251" bestFit="1" customWidth="1"/>
    <col min="12292" max="12292" width="18.42578125" style="251" bestFit="1" customWidth="1"/>
    <col min="12293" max="12293" width="3" style="251" customWidth="1"/>
    <col min="12294" max="12294" width="15.7109375" style="251" bestFit="1" customWidth="1"/>
    <col min="12295" max="12295" width="12.28515625" style="251" customWidth="1"/>
    <col min="12296" max="12296" width="2.85546875" style="251" customWidth="1"/>
    <col min="12297" max="12297" width="11.5703125" style="251" customWidth="1"/>
    <col min="12298" max="12298" width="11" style="251" customWidth="1"/>
    <col min="12299" max="12299" width="2.28515625" style="251" customWidth="1"/>
    <col min="12300" max="12544" width="9.140625" style="251"/>
    <col min="12545" max="12545" width="9.5703125" style="251" customWidth="1"/>
    <col min="12546" max="12546" width="33.28515625" style="251" customWidth="1"/>
    <col min="12547" max="12547" width="15.7109375" style="251" bestFit="1" customWidth="1"/>
    <col min="12548" max="12548" width="18.42578125" style="251" bestFit="1" customWidth="1"/>
    <col min="12549" max="12549" width="3" style="251" customWidth="1"/>
    <col min="12550" max="12550" width="15.7109375" style="251" bestFit="1" customWidth="1"/>
    <col min="12551" max="12551" width="12.28515625" style="251" customWidth="1"/>
    <col min="12552" max="12552" width="2.85546875" style="251" customWidth="1"/>
    <col min="12553" max="12553" width="11.5703125" style="251" customWidth="1"/>
    <col min="12554" max="12554" width="11" style="251" customWidth="1"/>
    <col min="12555" max="12555" width="2.28515625" style="251" customWidth="1"/>
    <col min="12556" max="12800" width="9.140625" style="251"/>
    <col min="12801" max="12801" width="9.5703125" style="251" customWidth="1"/>
    <col min="12802" max="12802" width="33.28515625" style="251" customWidth="1"/>
    <col min="12803" max="12803" width="15.7109375" style="251" bestFit="1" customWidth="1"/>
    <col min="12804" max="12804" width="18.42578125" style="251" bestFit="1" customWidth="1"/>
    <col min="12805" max="12805" width="3" style="251" customWidth="1"/>
    <col min="12806" max="12806" width="15.7109375" style="251" bestFit="1" customWidth="1"/>
    <col min="12807" max="12807" width="12.28515625" style="251" customWidth="1"/>
    <col min="12808" max="12808" width="2.85546875" style="251" customWidth="1"/>
    <col min="12809" max="12809" width="11.5703125" style="251" customWidth="1"/>
    <col min="12810" max="12810" width="11" style="251" customWidth="1"/>
    <col min="12811" max="12811" width="2.28515625" style="251" customWidth="1"/>
    <col min="12812" max="13056" width="9.140625" style="251"/>
    <col min="13057" max="13057" width="9.5703125" style="251" customWidth="1"/>
    <col min="13058" max="13058" width="33.28515625" style="251" customWidth="1"/>
    <col min="13059" max="13059" width="15.7109375" style="251" bestFit="1" customWidth="1"/>
    <col min="13060" max="13060" width="18.42578125" style="251" bestFit="1" customWidth="1"/>
    <col min="13061" max="13061" width="3" style="251" customWidth="1"/>
    <col min="13062" max="13062" width="15.7109375" style="251" bestFit="1" customWidth="1"/>
    <col min="13063" max="13063" width="12.28515625" style="251" customWidth="1"/>
    <col min="13064" max="13064" width="2.85546875" style="251" customWidth="1"/>
    <col min="13065" max="13065" width="11.5703125" style="251" customWidth="1"/>
    <col min="13066" max="13066" width="11" style="251" customWidth="1"/>
    <col min="13067" max="13067" width="2.28515625" style="251" customWidth="1"/>
    <col min="13068" max="13312" width="9.140625" style="251"/>
    <col min="13313" max="13313" width="9.5703125" style="251" customWidth="1"/>
    <col min="13314" max="13314" width="33.28515625" style="251" customWidth="1"/>
    <col min="13315" max="13315" width="15.7109375" style="251" bestFit="1" customWidth="1"/>
    <col min="13316" max="13316" width="18.42578125" style="251" bestFit="1" customWidth="1"/>
    <col min="13317" max="13317" width="3" style="251" customWidth="1"/>
    <col min="13318" max="13318" width="15.7109375" style="251" bestFit="1" customWidth="1"/>
    <col min="13319" max="13319" width="12.28515625" style="251" customWidth="1"/>
    <col min="13320" max="13320" width="2.85546875" style="251" customWidth="1"/>
    <col min="13321" max="13321" width="11.5703125" style="251" customWidth="1"/>
    <col min="13322" max="13322" width="11" style="251" customWidth="1"/>
    <col min="13323" max="13323" width="2.28515625" style="251" customWidth="1"/>
    <col min="13324" max="13568" width="9.140625" style="251"/>
    <col min="13569" max="13569" width="9.5703125" style="251" customWidth="1"/>
    <col min="13570" max="13570" width="33.28515625" style="251" customWidth="1"/>
    <col min="13571" max="13571" width="15.7109375" style="251" bestFit="1" customWidth="1"/>
    <col min="13572" max="13572" width="18.42578125" style="251" bestFit="1" customWidth="1"/>
    <col min="13573" max="13573" width="3" style="251" customWidth="1"/>
    <col min="13574" max="13574" width="15.7109375" style="251" bestFit="1" customWidth="1"/>
    <col min="13575" max="13575" width="12.28515625" style="251" customWidth="1"/>
    <col min="13576" max="13576" width="2.85546875" style="251" customWidth="1"/>
    <col min="13577" max="13577" width="11.5703125" style="251" customWidth="1"/>
    <col min="13578" max="13578" width="11" style="251" customWidth="1"/>
    <col min="13579" max="13579" width="2.28515625" style="251" customWidth="1"/>
    <col min="13580" max="13824" width="9.140625" style="251"/>
    <col min="13825" max="13825" width="9.5703125" style="251" customWidth="1"/>
    <col min="13826" max="13826" width="33.28515625" style="251" customWidth="1"/>
    <col min="13827" max="13827" width="15.7109375" style="251" bestFit="1" customWidth="1"/>
    <col min="13828" max="13828" width="18.42578125" style="251" bestFit="1" customWidth="1"/>
    <col min="13829" max="13829" width="3" style="251" customWidth="1"/>
    <col min="13830" max="13830" width="15.7109375" style="251" bestFit="1" customWidth="1"/>
    <col min="13831" max="13831" width="12.28515625" style="251" customWidth="1"/>
    <col min="13832" max="13832" width="2.85546875" style="251" customWidth="1"/>
    <col min="13833" max="13833" width="11.5703125" style="251" customWidth="1"/>
    <col min="13834" max="13834" width="11" style="251" customWidth="1"/>
    <col min="13835" max="13835" width="2.28515625" style="251" customWidth="1"/>
    <col min="13836" max="14080" width="9.140625" style="251"/>
    <col min="14081" max="14081" width="9.5703125" style="251" customWidth="1"/>
    <col min="14082" max="14082" width="33.28515625" style="251" customWidth="1"/>
    <col min="14083" max="14083" width="15.7109375" style="251" bestFit="1" customWidth="1"/>
    <col min="14084" max="14084" width="18.42578125" style="251" bestFit="1" customWidth="1"/>
    <col min="14085" max="14085" width="3" style="251" customWidth="1"/>
    <col min="14086" max="14086" width="15.7109375" style="251" bestFit="1" customWidth="1"/>
    <col min="14087" max="14087" width="12.28515625" style="251" customWidth="1"/>
    <col min="14088" max="14088" width="2.85546875" style="251" customWidth="1"/>
    <col min="14089" max="14089" width="11.5703125" style="251" customWidth="1"/>
    <col min="14090" max="14090" width="11" style="251" customWidth="1"/>
    <col min="14091" max="14091" width="2.28515625" style="251" customWidth="1"/>
    <col min="14092" max="14336" width="9.140625" style="251"/>
    <col min="14337" max="14337" width="9.5703125" style="251" customWidth="1"/>
    <col min="14338" max="14338" width="33.28515625" style="251" customWidth="1"/>
    <col min="14339" max="14339" width="15.7109375" style="251" bestFit="1" customWidth="1"/>
    <col min="14340" max="14340" width="18.42578125" style="251" bestFit="1" customWidth="1"/>
    <col min="14341" max="14341" width="3" style="251" customWidth="1"/>
    <col min="14342" max="14342" width="15.7109375" style="251" bestFit="1" customWidth="1"/>
    <col min="14343" max="14343" width="12.28515625" style="251" customWidth="1"/>
    <col min="14344" max="14344" width="2.85546875" style="251" customWidth="1"/>
    <col min="14345" max="14345" width="11.5703125" style="251" customWidth="1"/>
    <col min="14346" max="14346" width="11" style="251" customWidth="1"/>
    <col min="14347" max="14347" width="2.28515625" style="251" customWidth="1"/>
    <col min="14348" max="14592" width="9.140625" style="251"/>
    <col min="14593" max="14593" width="9.5703125" style="251" customWidth="1"/>
    <col min="14594" max="14594" width="33.28515625" style="251" customWidth="1"/>
    <col min="14595" max="14595" width="15.7109375" style="251" bestFit="1" customWidth="1"/>
    <col min="14596" max="14596" width="18.42578125" style="251" bestFit="1" customWidth="1"/>
    <col min="14597" max="14597" width="3" style="251" customWidth="1"/>
    <col min="14598" max="14598" width="15.7109375" style="251" bestFit="1" customWidth="1"/>
    <col min="14599" max="14599" width="12.28515625" style="251" customWidth="1"/>
    <col min="14600" max="14600" width="2.85546875" style="251" customWidth="1"/>
    <col min="14601" max="14601" width="11.5703125" style="251" customWidth="1"/>
    <col min="14602" max="14602" width="11" style="251" customWidth="1"/>
    <col min="14603" max="14603" width="2.28515625" style="251" customWidth="1"/>
    <col min="14604" max="14848" width="9.140625" style="251"/>
    <col min="14849" max="14849" width="9.5703125" style="251" customWidth="1"/>
    <col min="14850" max="14850" width="33.28515625" style="251" customWidth="1"/>
    <col min="14851" max="14851" width="15.7109375" style="251" bestFit="1" customWidth="1"/>
    <col min="14852" max="14852" width="18.42578125" style="251" bestFit="1" customWidth="1"/>
    <col min="14853" max="14853" width="3" style="251" customWidth="1"/>
    <col min="14854" max="14854" width="15.7109375" style="251" bestFit="1" customWidth="1"/>
    <col min="14855" max="14855" width="12.28515625" style="251" customWidth="1"/>
    <col min="14856" max="14856" width="2.85546875" style="251" customWidth="1"/>
    <col min="14857" max="14857" width="11.5703125" style="251" customWidth="1"/>
    <col min="14858" max="14858" width="11" style="251" customWidth="1"/>
    <col min="14859" max="14859" width="2.28515625" style="251" customWidth="1"/>
    <col min="14860" max="15104" width="9.140625" style="251"/>
    <col min="15105" max="15105" width="9.5703125" style="251" customWidth="1"/>
    <col min="15106" max="15106" width="33.28515625" style="251" customWidth="1"/>
    <col min="15107" max="15107" width="15.7109375" style="251" bestFit="1" customWidth="1"/>
    <col min="15108" max="15108" width="18.42578125" style="251" bestFit="1" customWidth="1"/>
    <col min="15109" max="15109" width="3" style="251" customWidth="1"/>
    <col min="15110" max="15110" width="15.7109375" style="251" bestFit="1" customWidth="1"/>
    <col min="15111" max="15111" width="12.28515625" style="251" customWidth="1"/>
    <col min="15112" max="15112" width="2.85546875" style="251" customWidth="1"/>
    <col min="15113" max="15113" width="11.5703125" style="251" customWidth="1"/>
    <col min="15114" max="15114" width="11" style="251" customWidth="1"/>
    <col min="15115" max="15115" width="2.28515625" style="251" customWidth="1"/>
    <col min="15116" max="15360" width="9.140625" style="251"/>
    <col min="15361" max="15361" width="9.5703125" style="251" customWidth="1"/>
    <col min="15362" max="15362" width="33.28515625" style="251" customWidth="1"/>
    <col min="15363" max="15363" width="15.7109375" style="251" bestFit="1" customWidth="1"/>
    <col min="15364" max="15364" width="18.42578125" style="251" bestFit="1" customWidth="1"/>
    <col min="15365" max="15365" width="3" style="251" customWidth="1"/>
    <col min="15366" max="15366" width="15.7109375" style="251" bestFit="1" customWidth="1"/>
    <col min="15367" max="15367" width="12.28515625" style="251" customWidth="1"/>
    <col min="15368" max="15368" width="2.85546875" style="251" customWidth="1"/>
    <col min="15369" max="15369" width="11.5703125" style="251" customWidth="1"/>
    <col min="15370" max="15370" width="11" style="251" customWidth="1"/>
    <col min="15371" max="15371" width="2.28515625" style="251" customWidth="1"/>
    <col min="15372" max="15616" width="9.140625" style="251"/>
    <col min="15617" max="15617" width="9.5703125" style="251" customWidth="1"/>
    <col min="15618" max="15618" width="33.28515625" style="251" customWidth="1"/>
    <col min="15619" max="15619" width="15.7109375" style="251" bestFit="1" customWidth="1"/>
    <col min="15620" max="15620" width="18.42578125" style="251" bestFit="1" customWidth="1"/>
    <col min="15621" max="15621" width="3" style="251" customWidth="1"/>
    <col min="15622" max="15622" width="15.7109375" style="251" bestFit="1" customWidth="1"/>
    <col min="15623" max="15623" width="12.28515625" style="251" customWidth="1"/>
    <col min="15624" max="15624" width="2.85546875" style="251" customWidth="1"/>
    <col min="15625" max="15625" width="11.5703125" style="251" customWidth="1"/>
    <col min="15626" max="15626" width="11" style="251" customWidth="1"/>
    <col min="15627" max="15627" width="2.28515625" style="251" customWidth="1"/>
    <col min="15628" max="15872" width="9.140625" style="251"/>
    <col min="15873" max="15873" width="9.5703125" style="251" customWidth="1"/>
    <col min="15874" max="15874" width="33.28515625" style="251" customWidth="1"/>
    <col min="15875" max="15875" width="15.7109375" style="251" bestFit="1" customWidth="1"/>
    <col min="15876" max="15876" width="18.42578125" style="251" bestFit="1" customWidth="1"/>
    <col min="15877" max="15877" width="3" style="251" customWidth="1"/>
    <col min="15878" max="15878" width="15.7109375" style="251" bestFit="1" customWidth="1"/>
    <col min="15879" max="15879" width="12.28515625" style="251" customWidth="1"/>
    <col min="15880" max="15880" width="2.85546875" style="251" customWidth="1"/>
    <col min="15881" max="15881" width="11.5703125" style="251" customWidth="1"/>
    <col min="15882" max="15882" width="11" style="251" customWidth="1"/>
    <col min="15883" max="15883" width="2.28515625" style="251" customWidth="1"/>
    <col min="15884" max="16128" width="9.140625" style="251"/>
    <col min="16129" max="16129" width="9.5703125" style="251" customWidth="1"/>
    <col min="16130" max="16130" width="33.28515625" style="251" customWidth="1"/>
    <col min="16131" max="16131" width="15.7109375" style="251" bestFit="1" customWidth="1"/>
    <col min="16132" max="16132" width="18.42578125" style="251" bestFit="1" customWidth="1"/>
    <col min="16133" max="16133" width="3" style="251" customWidth="1"/>
    <col min="16134" max="16134" width="15.7109375" style="251" bestFit="1" customWidth="1"/>
    <col min="16135" max="16135" width="12.28515625" style="251" customWidth="1"/>
    <col min="16136" max="16136" width="2.85546875" style="251" customWidth="1"/>
    <col min="16137" max="16137" width="11.5703125" style="251" customWidth="1"/>
    <col min="16138" max="16138" width="11" style="251" customWidth="1"/>
    <col min="16139" max="16139" width="2.28515625" style="251" customWidth="1"/>
    <col min="16140" max="16384" width="9.140625" style="251"/>
  </cols>
  <sheetData>
    <row r="2" spans="1:13">
      <c r="A2" s="251" t="s">
        <v>1197</v>
      </c>
      <c r="B2" s="57" t="s">
        <v>566</v>
      </c>
    </row>
    <row r="3" spans="1:13">
      <c r="B3" s="348"/>
    </row>
    <row r="4" spans="1:13">
      <c r="B4" s="500" t="s">
        <v>496</v>
      </c>
      <c r="C4" s="931" t="s">
        <v>207</v>
      </c>
      <c r="D4" s="931"/>
      <c r="E4" s="773"/>
      <c r="F4" s="931" t="s">
        <v>208</v>
      </c>
      <c r="G4" s="931"/>
      <c r="H4" s="773"/>
      <c r="I4" s="931" t="s">
        <v>209</v>
      </c>
      <c r="J4" s="931"/>
      <c r="K4" s="773"/>
      <c r="L4" s="931" t="s">
        <v>210</v>
      </c>
      <c r="M4" s="931"/>
    </row>
    <row r="5" spans="1:13">
      <c r="B5" s="253"/>
      <c r="C5" s="637" t="s">
        <v>256</v>
      </c>
      <c r="D5" s="637" t="s">
        <v>213</v>
      </c>
      <c r="E5" s="637"/>
      <c r="F5" s="637" t="s">
        <v>256</v>
      </c>
      <c r="G5" s="637" t="s">
        <v>213</v>
      </c>
      <c r="H5" s="637"/>
      <c r="I5" s="637" t="s">
        <v>256</v>
      </c>
      <c r="J5" s="637" t="s">
        <v>213</v>
      </c>
      <c r="K5" s="637"/>
      <c r="L5" s="637" t="s">
        <v>256</v>
      </c>
      <c r="M5" s="637" t="s">
        <v>213</v>
      </c>
    </row>
    <row r="6" spans="1:13" ht="25.5">
      <c r="B6" s="343" t="s">
        <v>567</v>
      </c>
      <c r="C6" s="729">
        <v>29.246624195102967</v>
      </c>
      <c r="D6" s="729">
        <v>22.810344858263427</v>
      </c>
      <c r="E6" s="732"/>
      <c r="F6" s="729">
        <v>38.918384995741782</v>
      </c>
      <c r="G6" s="729">
        <v>40.3650478948231</v>
      </c>
      <c r="H6" s="732"/>
      <c r="I6" s="729">
        <v>30.221912970997543</v>
      </c>
      <c r="J6" s="729">
        <v>36.677344054045427</v>
      </c>
      <c r="K6" s="732"/>
      <c r="L6" s="729">
        <v>41.300658282263385</v>
      </c>
      <c r="M6" s="729">
        <v>40.826481419546298</v>
      </c>
    </row>
    <row r="7" spans="1:13" ht="25.5">
      <c r="B7" s="343" t="s">
        <v>568</v>
      </c>
      <c r="C7" s="729">
        <v>-16.379111757462795</v>
      </c>
      <c r="D7" s="729">
        <v>-11.783675945096988</v>
      </c>
      <c r="E7" s="732"/>
      <c r="F7" s="729">
        <v>-12.280875409168953</v>
      </c>
      <c r="G7" s="729">
        <v>-14.311598296555839</v>
      </c>
      <c r="H7" s="732"/>
      <c r="I7" s="729">
        <v>-18.075566715295881</v>
      </c>
      <c r="J7" s="729">
        <v>-21.066241064186634</v>
      </c>
      <c r="K7" s="732"/>
      <c r="L7" s="729">
        <v>-10.893267387442588</v>
      </c>
      <c r="M7" s="729">
        <v>-11.135285030867335</v>
      </c>
    </row>
    <row r="8" spans="1:13" ht="25.5">
      <c r="B8" s="343" t="s">
        <v>569</v>
      </c>
      <c r="C8" s="729">
        <v>39.287968507863205</v>
      </c>
      <c r="D8" s="729">
        <v>38.988273405645266</v>
      </c>
      <c r="E8" s="732"/>
      <c r="F8" s="729">
        <v>29.692117742148465</v>
      </c>
      <c r="G8" s="729">
        <v>46.548678798902174</v>
      </c>
      <c r="H8" s="732"/>
      <c r="I8" s="729">
        <v>22.030527676845068</v>
      </c>
      <c r="J8" s="729">
        <v>29.249263007950553</v>
      </c>
      <c r="K8" s="732"/>
      <c r="L8" s="729">
        <v>44.137137833287582</v>
      </c>
      <c r="M8" s="729">
        <v>28.103532605180838</v>
      </c>
    </row>
    <row r="9" spans="1:13" ht="25.5">
      <c r="B9" s="343" t="s">
        <v>570</v>
      </c>
      <c r="C9" s="729">
        <v>-42.89125773199401</v>
      </c>
      <c r="D9" s="729">
        <v>-40.516562202455567</v>
      </c>
      <c r="E9" s="733"/>
      <c r="F9" s="729">
        <v>-36.909507630626393</v>
      </c>
      <c r="G9" s="729">
        <v>-53.810257148628956</v>
      </c>
      <c r="H9" s="732"/>
      <c r="I9" s="729">
        <v>-29.037028458588075</v>
      </c>
      <c r="J9" s="729">
        <v>-32.652875975383758</v>
      </c>
      <c r="K9" s="732"/>
      <c r="L9" s="729">
        <v>-57.686871890992528</v>
      </c>
      <c r="M9" s="729">
        <v>-35.547428153300061</v>
      </c>
    </row>
    <row r="10" spans="1:13" ht="25.5">
      <c r="B10" s="343" t="s">
        <v>571</v>
      </c>
      <c r="C10" s="729">
        <v>31.465407297033842</v>
      </c>
      <c r="D10" s="729">
        <v>38.201381736091307</v>
      </c>
      <c r="E10" s="733"/>
      <c r="F10" s="729">
        <v>31.389497262109757</v>
      </c>
      <c r="G10" s="729">
        <v>13.086273306274714</v>
      </c>
      <c r="H10" s="732"/>
      <c r="I10" s="729">
        <v>47.747559352157381</v>
      </c>
      <c r="J10" s="729">
        <v>34.073392938004027</v>
      </c>
      <c r="K10" s="732"/>
      <c r="L10" s="729">
        <v>14.562203884449021</v>
      </c>
      <c r="M10" s="729">
        <v>31.069985975272875</v>
      </c>
    </row>
    <row r="11" spans="1:13" ht="25.5">
      <c r="B11" s="343" t="s">
        <v>572</v>
      </c>
      <c r="C11" s="729">
        <v>-38.676783693880452</v>
      </c>
      <c r="D11" s="729">
        <v>-44.086433149894923</v>
      </c>
      <c r="E11" s="732"/>
      <c r="F11" s="729">
        <v>-35.457748593081313</v>
      </c>
      <c r="G11" s="729">
        <v>-13.169312046555106</v>
      </c>
      <c r="H11" s="732"/>
      <c r="I11" s="729">
        <v>-53.539739635585413</v>
      </c>
      <c r="J11" s="729">
        <v>-38.546992119646909</v>
      </c>
      <c r="K11" s="732"/>
      <c r="L11" s="729">
        <v>-19.467528706649556</v>
      </c>
      <c r="M11" s="729">
        <v>-40.140885682767696</v>
      </c>
    </row>
    <row r="12" spans="1:13" ht="30.75" customHeight="1">
      <c r="B12" s="343" t="s">
        <v>573</v>
      </c>
      <c r="C12" s="734">
        <v>2.0528468166627598</v>
      </c>
      <c r="D12" s="734">
        <v>3.6133287025525158</v>
      </c>
      <c r="E12" s="730"/>
      <c r="F12" s="734">
        <v>15.351868367123348</v>
      </c>
      <c r="G12" s="734">
        <v>18.708832508260087</v>
      </c>
      <c r="H12" s="730"/>
      <c r="I12" s="734">
        <v>-0.6523348094693745</v>
      </c>
      <c r="J12" s="734">
        <v>7.7338908407827009</v>
      </c>
      <c r="K12" s="734"/>
      <c r="L12" s="734">
        <v>11.952332014915312</v>
      </c>
      <c r="M12" s="734">
        <v>13.17640113306491</v>
      </c>
    </row>
    <row r="15" spans="1:13">
      <c r="B15" s="57" t="s">
        <v>841</v>
      </c>
    </row>
    <row r="16" spans="1:13">
      <c r="C16" s="348"/>
    </row>
    <row r="42" spans="2:2">
      <c r="B42" s="65" t="s">
        <v>574</v>
      </c>
    </row>
    <row r="43" spans="2:2">
      <c r="B43" s="65" t="s">
        <v>575</v>
      </c>
    </row>
    <row r="44" spans="2:2">
      <c r="B44" s="65" t="s">
        <v>576</v>
      </c>
    </row>
    <row r="45" spans="2:2">
      <c r="B45" s="65" t="s">
        <v>77</v>
      </c>
    </row>
    <row r="47" spans="2:2">
      <c r="B47" s="731" t="s">
        <v>10</v>
      </c>
    </row>
  </sheetData>
  <mergeCells count="4">
    <mergeCell ref="C4:D4"/>
    <mergeCell ref="F4:G4"/>
    <mergeCell ref="I4:J4"/>
    <mergeCell ref="L4:M4"/>
  </mergeCells>
  <hyperlinks>
    <hyperlink ref="B47" location="Содержание!B5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3"/>
  <sheetViews>
    <sheetView workbookViewId="0">
      <selection activeCell="B49" sqref="B49"/>
    </sheetView>
  </sheetViews>
  <sheetFormatPr defaultRowHeight="12.75"/>
  <cols>
    <col min="1" max="1" width="9.140625" style="251"/>
    <col min="2" max="2" width="29.140625" style="251" bestFit="1" customWidth="1"/>
    <col min="3" max="3" width="10.7109375" style="251" customWidth="1"/>
    <col min="4" max="4" width="10.42578125" style="251" customWidth="1"/>
    <col min="5" max="5" width="3.28515625" style="251" customWidth="1"/>
    <col min="6" max="6" width="10" style="251" customWidth="1"/>
    <col min="7" max="7" width="12" style="251" customWidth="1"/>
    <col min="8" max="8" width="2.28515625" style="251" customWidth="1"/>
    <col min="9" max="9" width="10.85546875" style="251" customWidth="1"/>
    <col min="10" max="10" width="11.140625" style="251" customWidth="1"/>
    <col min="11" max="11" width="1.85546875" style="251" customWidth="1"/>
    <col min="12" max="12" width="9" style="251" customWidth="1"/>
    <col min="13" max="13" width="9.5703125" style="251" customWidth="1"/>
    <col min="14" max="14" width="6" style="251" customWidth="1"/>
    <col min="15" max="257" width="9.140625" style="251"/>
    <col min="258" max="258" width="29.140625" style="251" bestFit="1" customWidth="1"/>
    <col min="259" max="259" width="10.7109375" style="251" customWidth="1"/>
    <col min="260" max="260" width="10.42578125" style="251" customWidth="1"/>
    <col min="261" max="261" width="3.28515625" style="251" customWidth="1"/>
    <col min="262" max="262" width="10" style="251" customWidth="1"/>
    <col min="263" max="263" width="12" style="251" customWidth="1"/>
    <col min="264" max="264" width="2.28515625" style="251" customWidth="1"/>
    <col min="265" max="265" width="10.85546875" style="251" customWidth="1"/>
    <col min="266" max="266" width="11.140625" style="251" customWidth="1"/>
    <col min="267" max="267" width="1.85546875" style="251" customWidth="1"/>
    <col min="268" max="268" width="9" style="251" customWidth="1"/>
    <col min="269" max="269" width="9.5703125" style="251" customWidth="1"/>
    <col min="270" max="270" width="6" style="251" customWidth="1"/>
    <col min="271" max="513" width="9.140625" style="251"/>
    <col min="514" max="514" width="29.140625" style="251" bestFit="1" customWidth="1"/>
    <col min="515" max="515" width="10.7109375" style="251" customWidth="1"/>
    <col min="516" max="516" width="10.42578125" style="251" customWidth="1"/>
    <col min="517" max="517" width="3.28515625" style="251" customWidth="1"/>
    <col min="518" max="518" width="10" style="251" customWidth="1"/>
    <col min="519" max="519" width="12" style="251" customWidth="1"/>
    <col min="520" max="520" width="2.28515625" style="251" customWidth="1"/>
    <col min="521" max="521" width="10.85546875" style="251" customWidth="1"/>
    <col min="522" max="522" width="11.140625" style="251" customWidth="1"/>
    <col min="523" max="523" width="1.85546875" style="251" customWidth="1"/>
    <col min="524" max="524" width="9" style="251" customWidth="1"/>
    <col min="525" max="525" width="9.5703125" style="251" customWidth="1"/>
    <col min="526" max="526" width="6" style="251" customWidth="1"/>
    <col min="527" max="769" width="9.140625" style="251"/>
    <col min="770" max="770" width="29.140625" style="251" bestFit="1" customWidth="1"/>
    <col min="771" max="771" width="10.7109375" style="251" customWidth="1"/>
    <col min="772" max="772" width="10.42578125" style="251" customWidth="1"/>
    <col min="773" max="773" width="3.28515625" style="251" customWidth="1"/>
    <col min="774" max="774" width="10" style="251" customWidth="1"/>
    <col min="775" max="775" width="12" style="251" customWidth="1"/>
    <col min="776" max="776" width="2.28515625" style="251" customWidth="1"/>
    <col min="777" max="777" width="10.85546875" style="251" customWidth="1"/>
    <col min="778" max="778" width="11.140625" style="251" customWidth="1"/>
    <col min="779" max="779" width="1.85546875" style="251" customWidth="1"/>
    <col min="780" max="780" width="9" style="251" customWidth="1"/>
    <col min="781" max="781" width="9.5703125" style="251" customWidth="1"/>
    <col min="782" max="782" width="6" style="251" customWidth="1"/>
    <col min="783" max="1025" width="9.140625" style="251"/>
    <col min="1026" max="1026" width="29.140625" style="251" bestFit="1" customWidth="1"/>
    <col min="1027" max="1027" width="10.7109375" style="251" customWidth="1"/>
    <col min="1028" max="1028" width="10.42578125" style="251" customWidth="1"/>
    <col min="1029" max="1029" width="3.28515625" style="251" customWidth="1"/>
    <col min="1030" max="1030" width="10" style="251" customWidth="1"/>
    <col min="1031" max="1031" width="12" style="251" customWidth="1"/>
    <col min="1032" max="1032" width="2.28515625" style="251" customWidth="1"/>
    <col min="1033" max="1033" width="10.85546875" style="251" customWidth="1"/>
    <col min="1034" max="1034" width="11.140625" style="251" customWidth="1"/>
    <col min="1035" max="1035" width="1.85546875" style="251" customWidth="1"/>
    <col min="1036" max="1036" width="9" style="251" customWidth="1"/>
    <col min="1037" max="1037" width="9.5703125" style="251" customWidth="1"/>
    <col min="1038" max="1038" width="6" style="251" customWidth="1"/>
    <col min="1039" max="1281" width="9.140625" style="251"/>
    <col min="1282" max="1282" width="29.140625" style="251" bestFit="1" customWidth="1"/>
    <col min="1283" max="1283" width="10.7109375" style="251" customWidth="1"/>
    <col min="1284" max="1284" width="10.42578125" style="251" customWidth="1"/>
    <col min="1285" max="1285" width="3.28515625" style="251" customWidth="1"/>
    <col min="1286" max="1286" width="10" style="251" customWidth="1"/>
    <col min="1287" max="1287" width="12" style="251" customWidth="1"/>
    <col min="1288" max="1288" width="2.28515625" style="251" customWidth="1"/>
    <col min="1289" max="1289" width="10.85546875" style="251" customWidth="1"/>
    <col min="1290" max="1290" width="11.140625" style="251" customWidth="1"/>
    <col min="1291" max="1291" width="1.85546875" style="251" customWidth="1"/>
    <col min="1292" max="1292" width="9" style="251" customWidth="1"/>
    <col min="1293" max="1293" width="9.5703125" style="251" customWidth="1"/>
    <col min="1294" max="1294" width="6" style="251" customWidth="1"/>
    <col min="1295" max="1537" width="9.140625" style="251"/>
    <col min="1538" max="1538" width="29.140625" style="251" bestFit="1" customWidth="1"/>
    <col min="1539" max="1539" width="10.7109375" style="251" customWidth="1"/>
    <col min="1540" max="1540" width="10.42578125" style="251" customWidth="1"/>
    <col min="1541" max="1541" width="3.28515625" style="251" customWidth="1"/>
    <col min="1542" max="1542" width="10" style="251" customWidth="1"/>
    <col min="1543" max="1543" width="12" style="251" customWidth="1"/>
    <col min="1544" max="1544" width="2.28515625" style="251" customWidth="1"/>
    <col min="1545" max="1545" width="10.85546875" style="251" customWidth="1"/>
    <col min="1546" max="1546" width="11.140625" style="251" customWidth="1"/>
    <col min="1547" max="1547" width="1.85546875" style="251" customWidth="1"/>
    <col min="1548" max="1548" width="9" style="251" customWidth="1"/>
    <col min="1549" max="1549" width="9.5703125" style="251" customWidth="1"/>
    <col min="1550" max="1550" width="6" style="251" customWidth="1"/>
    <col min="1551" max="1793" width="9.140625" style="251"/>
    <col min="1794" max="1794" width="29.140625" style="251" bestFit="1" customWidth="1"/>
    <col min="1795" max="1795" width="10.7109375" style="251" customWidth="1"/>
    <col min="1796" max="1796" width="10.42578125" style="251" customWidth="1"/>
    <col min="1797" max="1797" width="3.28515625" style="251" customWidth="1"/>
    <col min="1798" max="1798" width="10" style="251" customWidth="1"/>
    <col min="1799" max="1799" width="12" style="251" customWidth="1"/>
    <col min="1800" max="1800" width="2.28515625" style="251" customWidth="1"/>
    <col min="1801" max="1801" width="10.85546875" style="251" customWidth="1"/>
    <col min="1802" max="1802" width="11.140625" style="251" customWidth="1"/>
    <col min="1803" max="1803" width="1.85546875" style="251" customWidth="1"/>
    <col min="1804" max="1804" width="9" style="251" customWidth="1"/>
    <col min="1805" max="1805" width="9.5703125" style="251" customWidth="1"/>
    <col min="1806" max="1806" width="6" style="251" customWidth="1"/>
    <col min="1807" max="2049" width="9.140625" style="251"/>
    <col min="2050" max="2050" width="29.140625" style="251" bestFit="1" customWidth="1"/>
    <col min="2051" max="2051" width="10.7109375" style="251" customWidth="1"/>
    <col min="2052" max="2052" width="10.42578125" style="251" customWidth="1"/>
    <col min="2053" max="2053" width="3.28515625" style="251" customWidth="1"/>
    <col min="2054" max="2054" width="10" style="251" customWidth="1"/>
    <col min="2055" max="2055" width="12" style="251" customWidth="1"/>
    <col min="2056" max="2056" width="2.28515625" style="251" customWidth="1"/>
    <col min="2057" max="2057" width="10.85546875" style="251" customWidth="1"/>
    <col min="2058" max="2058" width="11.140625" style="251" customWidth="1"/>
    <col min="2059" max="2059" width="1.85546875" style="251" customWidth="1"/>
    <col min="2060" max="2060" width="9" style="251" customWidth="1"/>
    <col min="2061" max="2061" width="9.5703125" style="251" customWidth="1"/>
    <col min="2062" max="2062" width="6" style="251" customWidth="1"/>
    <col min="2063" max="2305" width="9.140625" style="251"/>
    <col min="2306" max="2306" width="29.140625" style="251" bestFit="1" customWidth="1"/>
    <col min="2307" max="2307" width="10.7109375" style="251" customWidth="1"/>
    <col min="2308" max="2308" width="10.42578125" style="251" customWidth="1"/>
    <col min="2309" max="2309" width="3.28515625" style="251" customWidth="1"/>
    <col min="2310" max="2310" width="10" style="251" customWidth="1"/>
    <col min="2311" max="2311" width="12" style="251" customWidth="1"/>
    <col min="2312" max="2312" width="2.28515625" style="251" customWidth="1"/>
    <col min="2313" max="2313" width="10.85546875" style="251" customWidth="1"/>
    <col min="2314" max="2314" width="11.140625" style="251" customWidth="1"/>
    <col min="2315" max="2315" width="1.85546875" style="251" customWidth="1"/>
    <col min="2316" max="2316" width="9" style="251" customWidth="1"/>
    <col min="2317" max="2317" width="9.5703125" style="251" customWidth="1"/>
    <col min="2318" max="2318" width="6" style="251" customWidth="1"/>
    <col min="2319" max="2561" width="9.140625" style="251"/>
    <col min="2562" max="2562" width="29.140625" style="251" bestFit="1" customWidth="1"/>
    <col min="2563" max="2563" width="10.7109375" style="251" customWidth="1"/>
    <col min="2564" max="2564" width="10.42578125" style="251" customWidth="1"/>
    <col min="2565" max="2565" width="3.28515625" style="251" customWidth="1"/>
    <col min="2566" max="2566" width="10" style="251" customWidth="1"/>
    <col min="2567" max="2567" width="12" style="251" customWidth="1"/>
    <col min="2568" max="2568" width="2.28515625" style="251" customWidth="1"/>
    <col min="2569" max="2569" width="10.85546875" style="251" customWidth="1"/>
    <col min="2570" max="2570" width="11.140625" style="251" customWidth="1"/>
    <col min="2571" max="2571" width="1.85546875" style="251" customWidth="1"/>
    <col min="2572" max="2572" width="9" style="251" customWidth="1"/>
    <col min="2573" max="2573" width="9.5703125" style="251" customWidth="1"/>
    <col min="2574" max="2574" width="6" style="251" customWidth="1"/>
    <col min="2575" max="2817" width="9.140625" style="251"/>
    <col min="2818" max="2818" width="29.140625" style="251" bestFit="1" customWidth="1"/>
    <col min="2819" max="2819" width="10.7109375" style="251" customWidth="1"/>
    <col min="2820" max="2820" width="10.42578125" style="251" customWidth="1"/>
    <col min="2821" max="2821" width="3.28515625" style="251" customWidth="1"/>
    <col min="2822" max="2822" width="10" style="251" customWidth="1"/>
    <col min="2823" max="2823" width="12" style="251" customWidth="1"/>
    <col min="2824" max="2824" width="2.28515625" style="251" customWidth="1"/>
    <col min="2825" max="2825" width="10.85546875" style="251" customWidth="1"/>
    <col min="2826" max="2826" width="11.140625" style="251" customWidth="1"/>
    <col min="2827" max="2827" width="1.85546875" style="251" customWidth="1"/>
    <col min="2828" max="2828" width="9" style="251" customWidth="1"/>
    <col min="2829" max="2829" width="9.5703125" style="251" customWidth="1"/>
    <col min="2830" max="2830" width="6" style="251" customWidth="1"/>
    <col min="2831" max="3073" width="9.140625" style="251"/>
    <col min="3074" max="3074" width="29.140625" style="251" bestFit="1" customWidth="1"/>
    <col min="3075" max="3075" width="10.7109375" style="251" customWidth="1"/>
    <col min="3076" max="3076" width="10.42578125" style="251" customWidth="1"/>
    <col min="3077" max="3077" width="3.28515625" style="251" customWidth="1"/>
    <col min="3078" max="3078" width="10" style="251" customWidth="1"/>
    <col min="3079" max="3079" width="12" style="251" customWidth="1"/>
    <col min="3080" max="3080" width="2.28515625" style="251" customWidth="1"/>
    <col min="3081" max="3081" width="10.85546875" style="251" customWidth="1"/>
    <col min="3082" max="3082" width="11.140625" style="251" customWidth="1"/>
    <col min="3083" max="3083" width="1.85546875" style="251" customWidth="1"/>
    <col min="3084" max="3084" width="9" style="251" customWidth="1"/>
    <col min="3085" max="3085" width="9.5703125" style="251" customWidth="1"/>
    <col min="3086" max="3086" width="6" style="251" customWidth="1"/>
    <col min="3087" max="3329" width="9.140625" style="251"/>
    <col min="3330" max="3330" width="29.140625" style="251" bestFit="1" customWidth="1"/>
    <col min="3331" max="3331" width="10.7109375" style="251" customWidth="1"/>
    <col min="3332" max="3332" width="10.42578125" style="251" customWidth="1"/>
    <col min="3333" max="3333" width="3.28515625" style="251" customWidth="1"/>
    <col min="3334" max="3334" width="10" style="251" customWidth="1"/>
    <col min="3335" max="3335" width="12" style="251" customWidth="1"/>
    <col min="3336" max="3336" width="2.28515625" style="251" customWidth="1"/>
    <col min="3337" max="3337" width="10.85546875" style="251" customWidth="1"/>
    <col min="3338" max="3338" width="11.140625" style="251" customWidth="1"/>
    <col min="3339" max="3339" width="1.85546875" style="251" customWidth="1"/>
    <col min="3340" max="3340" width="9" style="251" customWidth="1"/>
    <col min="3341" max="3341" width="9.5703125" style="251" customWidth="1"/>
    <col min="3342" max="3342" width="6" style="251" customWidth="1"/>
    <col min="3343" max="3585" width="9.140625" style="251"/>
    <col min="3586" max="3586" width="29.140625" style="251" bestFit="1" customWidth="1"/>
    <col min="3587" max="3587" width="10.7109375" style="251" customWidth="1"/>
    <col min="3588" max="3588" width="10.42578125" style="251" customWidth="1"/>
    <col min="3589" max="3589" width="3.28515625" style="251" customWidth="1"/>
    <col min="3590" max="3590" width="10" style="251" customWidth="1"/>
    <col min="3591" max="3591" width="12" style="251" customWidth="1"/>
    <col min="3592" max="3592" width="2.28515625" style="251" customWidth="1"/>
    <col min="3593" max="3593" width="10.85546875" style="251" customWidth="1"/>
    <col min="3594" max="3594" width="11.140625" style="251" customWidth="1"/>
    <col min="3595" max="3595" width="1.85546875" style="251" customWidth="1"/>
    <col min="3596" max="3596" width="9" style="251" customWidth="1"/>
    <col min="3597" max="3597" width="9.5703125" style="251" customWidth="1"/>
    <col min="3598" max="3598" width="6" style="251" customWidth="1"/>
    <col min="3599" max="3841" width="9.140625" style="251"/>
    <col min="3842" max="3842" width="29.140625" style="251" bestFit="1" customWidth="1"/>
    <col min="3843" max="3843" width="10.7109375" style="251" customWidth="1"/>
    <col min="3844" max="3844" width="10.42578125" style="251" customWidth="1"/>
    <col min="3845" max="3845" width="3.28515625" style="251" customWidth="1"/>
    <col min="3846" max="3846" width="10" style="251" customWidth="1"/>
    <col min="3847" max="3847" width="12" style="251" customWidth="1"/>
    <col min="3848" max="3848" width="2.28515625" style="251" customWidth="1"/>
    <col min="3849" max="3849" width="10.85546875" style="251" customWidth="1"/>
    <col min="3850" max="3850" width="11.140625" style="251" customWidth="1"/>
    <col min="3851" max="3851" width="1.85546875" style="251" customWidth="1"/>
    <col min="3852" max="3852" width="9" style="251" customWidth="1"/>
    <col min="3853" max="3853" width="9.5703125" style="251" customWidth="1"/>
    <col min="3854" max="3854" width="6" style="251" customWidth="1"/>
    <col min="3855" max="4097" width="9.140625" style="251"/>
    <col min="4098" max="4098" width="29.140625" style="251" bestFit="1" customWidth="1"/>
    <col min="4099" max="4099" width="10.7109375" style="251" customWidth="1"/>
    <col min="4100" max="4100" width="10.42578125" style="251" customWidth="1"/>
    <col min="4101" max="4101" width="3.28515625" style="251" customWidth="1"/>
    <col min="4102" max="4102" width="10" style="251" customWidth="1"/>
    <col min="4103" max="4103" width="12" style="251" customWidth="1"/>
    <col min="4104" max="4104" width="2.28515625" style="251" customWidth="1"/>
    <col min="4105" max="4105" width="10.85546875" style="251" customWidth="1"/>
    <col min="4106" max="4106" width="11.140625" style="251" customWidth="1"/>
    <col min="4107" max="4107" width="1.85546875" style="251" customWidth="1"/>
    <col min="4108" max="4108" width="9" style="251" customWidth="1"/>
    <col min="4109" max="4109" width="9.5703125" style="251" customWidth="1"/>
    <col min="4110" max="4110" width="6" style="251" customWidth="1"/>
    <col min="4111" max="4353" width="9.140625" style="251"/>
    <col min="4354" max="4354" width="29.140625" style="251" bestFit="1" customWidth="1"/>
    <col min="4355" max="4355" width="10.7109375" style="251" customWidth="1"/>
    <col min="4356" max="4356" width="10.42578125" style="251" customWidth="1"/>
    <col min="4357" max="4357" width="3.28515625" style="251" customWidth="1"/>
    <col min="4358" max="4358" width="10" style="251" customWidth="1"/>
    <col min="4359" max="4359" width="12" style="251" customWidth="1"/>
    <col min="4360" max="4360" width="2.28515625" style="251" customWidth="1"/>
    <col min="4361" max="4361" width="10.85546875" style="251" customWidth="1"/>
    <col min="4362" max="4362" width="11.140625" style="251" customWidth="1"/>
    <col min="4363" max="4363" width="1.85546875" style="251" customWidth="1"/>
    <col min="4364" max="4364" width="9" style="251" customWidth="1"/>
    <col min="4365" max="4365" width="9.5703125" style="251" customWidth="1"/>
    <col min="4366" max="4366" width="6" style="251" customWidth="1"/>
    <col min="4367" max="4609" width="9.140625" style="251"/>
    <col min="4610" max="4610" width="29.140625" style="251" bestFit="1" customWidth="1"/>
    <col min="4611" max="4611" width="10.7109375" style="251" customWidth="1"/>
    <col min="4612" max="4612" width="10.42578125" style="251" customWidth="1"/>
    <col min="4613" max="4613" width="3.28515625" style="251" customWidth="1"/>
    <col min="4614" max="4614" width="10" style="251" customWidth="1"/>
    <col min="4615" max="4615" width="12" style="251" customWidth="1"/>
    <col min="4616" max="4616" width="2.28515625" style="251" customWidth="1"/>
    <col min="4617" max="4617" width="10.85546875" style="251" customWidth="1"/>
    <col min="4618" max="4618" width="11.140625" style="251" customWidth="1"/>
    <col min="4619" max="4619" width="1.85546875" style="251" customWidth="1"/>
    <col min="4620" max="4620" width="9" style="251" customWidth="1"/>
    <col min="4621" max="4621" width="9.5703125" style="251" customWidth="1"/>
    <col min="4622" max="4622" width="6" style="251" customWidth="1"/>
    <col min="4623" max="4865" width="9.140625" style="251"/>
    <col min="4866" max="4866" width="29.140625" style="251" bestFit="1" customWidth="1"/>
    <col min="4867" max="4867" width="10.7109375" style="251" customWidth="1"/>
    <col min="4868" max="4868" width="10.42578125" style="251" customWidth="1"/>
    <col min="4869" max="4869" width="3.28515625" style="251" customWidth="1"/>
    <col min="4870" max="4870" width="10" style="251" customWidth="1"/>
    <col min="4871" max="4871" width="12" style="251" customWidth="1"/>
    <col min="4872" max="4872" width="2.28515625" style="251" customWidth="1"/>
    <col min="4873" max="4873" width="10.85546875" style="251" customWidth="1"/>
    <col min="4874" max="4874" width="11.140625" style="251" customWidth="1"/>
    <col min="4875" max="4875" width="1.85546875" style="251" customWidth="1"/>
    <col min="4876" max="4876" width="9" style="251" customWidth="1"/>
    <col min="4877" max="4877" width="9.5703125" style="251" customWidth="1"/>
    <col min="4878" max="4878" width="6" style="251" customWidth="1"/>
    <col min="4879" max="5121" width="9.140625" style="251"/>
    <col min="5122" max="5122" width="29.140625" style="251" bestFit="1" customWidth="1"/>
    <col min="5123" max="5123" width="10.7109375" style="251" customWidth="1"/>
    <col min="5124" max="5124" width="10.42578125" style="251" customWidth="1"/>
    <col min="5125" max="5125" width="3.28515625" style="251" customWidth="1"/>
    <col min="5126" max="5126" width="10" style="251" customWidth="1"/>
    <col min="5127" max="5127" width="12" style="251" customWidth="1"/>
    <col min="5128" max="5128" width="2.28515625" style="251" customWidth="1"/>
    <col min="5129" max="5129" width="10.85546875" style="251" customWidth="1"/>
    <col min="5130" max="5130" width="11.140625" style="251" customWidth="1"/>
    <col min="5131" max="5131" width="1.85546875" style="251" customWidth="1"/>
    <col min="5132" max="5132" width="9" style="251" customWidth="1"/>
    <col min="5133" max="5133" width="9.5703125" style="251" customWidth="1"/>
    <col min="5134" max="5134" width="6" style="251" customWidth="1"/>
    <col min="5135" max="5377" width="9.140625" style="251"/>
    <col min="5378" max="5378" width="29.140625" style="251" bestFit="1" customWidth="1"/>
    <col min="5379" max="5379" width="10.7109375" style="251" customWidth="1"/>
    <col min="5380" max="5380" width="10.42578125" style="251" customWidth="1"/>
    <col min="5381" max="5381" width="3.28515625" style="251" customWidth="1"/>
    <col min="5382" max="5382" width="10" style="251" customWidth="1"/>
    <col min="5383" max="5383" width="12" style="251" customWidth="1"/>
    <col min="5384" max="5384" width="2.28515625" style="251" customWidth="1"/>
    <col min="5385" max="5385" width="10.85546875" style="251" customWidth="1"/>
    <col min="5386" max="5386" width="11.140625" style="251" customWidth="1"/>
    <col min="5387" max="5387" width="1.85546875" style="251" customWidth="1"/>
    <col min="5388" max="5388" width="9" style="251" customWidth="1"/>
    <col min="5389" max="5389" width="9.5703125" style="251" customWidth="1"/>
    <col min="5390" max="5390" width="6" style="251" customWidth="1"/>
    <col min="5391" max="5633" width="9.140625" style="251"/>
    <col min="5634" max="5634" width="29.140625" style="251" bestFit="1" customWidth="1"/>
    <col min="5635" max="5635" width="10.7109375" style="251" customWidth="1"/>
    <col min="5636" max="5636" width="10.42578125" style="251" customWidth="1"/>
    <col min="5637" max="5637" width="3.28515625" style="251" customWidth="1"/>
    <col min="5638" max="5638" width="10" style="251" customWidth="1"/>
    <col min="5639" max="5639" width="12" style="251" customWidth="1"/>
    <col min="5640" max="5640" width="2.28515625" style="251" customWidth="1"/>
    <col min="5641" max="5641" width="10.85546875" style="251" customWidth="1"/>
    <col min="5642" max="5642" width="11.140625" style="251" customWidth="1"/>
    <col min="5643" max="5643" width="1.85546875" style="251" customWidth="1"/>
    <col min="5644" max="5644" width="9" style="251" customWidth="1"/>
    <col min="5645" max="5645" width="9.5703125" style="251" customWidth="1"/>
    <col min="5646" max="5646" width="6" style="251" customWidth="1"/>
    <col min="5647" max="5889" width="9.140625" style="251"/>
    <col min="5890" max="5890" width="29.140625" style="251" bestFit="1" customWidth="1"/>
    <col min="5891" max="5891" width="10.7109375" style="251" customWidth="1"/>
    <col min="5892" max="5892" width="10.42578125" style="251" customWidth="1"/>
    <col min="5893" max="5893" width="3.28515625" style="251" customWidth="1"/>
    <col min="5894" max="5894" width="10" style="251" customWidth="1"/>
    <col min="5895" max="5895" width="12" style="251" customWidth="1"/>
    <col min="5896" max="5896" width="2.28515625" style="251" customWidth="1"/>
    <col min="5897" max="5897" width="10.85546875" style="251" customWidth="1"/>
    <col min="5898" max="5898" width="11.140625" style="251" customWidth="1"/>
    <col min="5899" max="5899" width="1.85546875" style="251" customWidth="1"/>
    <col min="5900" max="5900" width="9" style="251" customWidth="1"/>
    <col min="5901" max="5901" width="9.5703125" style="251" customWidth="1"/>
    <col min="5902" max="5902" width="6" style="251" customWidth="1"/>
    <col min="5903" max="6145" width="9.140625" style="251"/>
    <col min="6146" max="6146" width="29.140625" style="251" bestFit="1" customWidth="1"/>
    <col min="6147" max="6147" width="10.7109375" style="251" customWidth="1"/>
    <col min="6148" max="6148" width="10.42578125" style="251" customWidth="1"/>
    <col min="6149" max="6149" width="3.28515625" style="251" customWidth="1"/>
    <col min="6150" max="6150" width="10" style="251" customWidth="1"/>
    <col min="6151" max="6151" width="12" style="251" customWidth="1"/>
    <col min="6152" max="6152" width="2.28515625" style="251" customWidth="1"/>
    <col min="6153" max="6153" width="10.85546875" style="251" customWidth="1"/>
    <col min="6154" max="6154" width="11.140625" style="251" customWidth="1"/>
    <col min="6155" max="6155" width="1.85546875" style="251" customWidth="1"/>
    <col min="6156" max="6156" width="9" style="251" customWidth="1"/>
    <col min="6157" max="6157" width="9.5703125" style="251" customWidth="1"/>
    <col min="6158" max="6158" width="6" style="251" customWidth="1"/>
    <col min="6159" max="6401" width="9.140625" style="251"/>
    <col min="6402" max="6402" width="29.140625" style="251" bestFit="1" customWidth="1"/>
    <col min="6403" max="6403" width="10.7109375" style="251" customWidth="1"/>
    <col min="6404" max="6404" width="10.42578125" style="251" customWidth="1"/>
    <col min="6405" max="6405" width="3.28515625" style="251" customWidth="1"/>
    <col min="6406" max="6406" width="10" style="251" customWidth="1"/>
    <col min="6407" max="6407" width="12" style="251" customWidth="1"/>
    <col min="6408" max="6408" width="2.28515625" style="251" customWidth="1"/>
    <col min="6409" max="6409" width="10.85546875" style="251" customWidth="1"/>
    <col min="6410" max="6410" width="11.140625" style="251" customWidth="1"/>
    <col min="6411" max="6411" width="1.85546875" style="251" customWidth="1"/>
    <col min="6412" max="6412" width="9" style="251" customWidth="1"/>
    <col min="6413" max="6413" width="9.5703125" style="251" customWidth="1"/>
    <col min="6414" max="6414" width="6" style="251" customWidth="1"/>
    <col min="6415" max="6657" width="9.140625" style="251"/>
    <col min="6658" max="6658" width="29.140625" style="251" bestFit="1" customWidth="1"/>
    <col min="6659" max="6659" width="10.7109375" style="251" customWidth="1"/>
    <col min="6660" max="6660" width="10.42578125" style="251" customWidth="1"/>
    <col min="6661" max="6661" width="3.28515625" style="251" customWidth="1"/>
    <col min="6662" max="6662" width="10" style="251" customWidth="1"/>
    <col min="6663" max="6663" width="12" style="251" customWidth="1"/>
    <col min="6664" max="6664" width="2.28515625" style="251" customWidth="1"/>
    <col min="6665" max="6665" width="10.85546875" style="251" customWidth="1"/>
    <col min="6666" max="6666" width="11.140625" style="251" customWidth="1"/>
    <col min="6667" max="6667" width="1.85546875" style="251" customWidth="1"/>
    <col min="6668" max="6668" width="9" style="251" customWidth="1"/>
    <col min="6669" max="6669" width="9.5703125" style="251" customWidth="1"/>
    <col min="6670" max="6670" width="6" style="251" customWidth="1"/>
    <col min="6671" max="6913" width="9.140625" style="251"/>
    <col min="6914" max="6914" width="29.140625" style="251" bestFit="1" customWidth="1"/>
    <col min="6915" max="6915" width="10.7109375" style="251" customWidth="1"/>
    <col min="6916" max="6916" width="10.42578125" style="251" customWidth="1"/>
    <col min="6917" max="6917" width="3.28515625" style="251" customWidth="1"/>
    <col min="6918" max="6918" width="10" style="251" customWidth="1"/>
    <col min="6919" max="6919" width="12" style="251" customWidth="1"/>
    <col min="6920" max="6920" width="2.28515625" style="251" customWidth="1"/>
    <col min="6921" max="6921" width="10.85546875" style="251" customWidth="1"/>
    <col min="6922" max="6922" width="11.140625" style="251" customWidth="1"/>
    <col min="6923" max="6923" width="1.85546875" style="251" customWidth="1"/>
    <col min="6924" max="6924" width="9" style="251" customWidth="1"/>
    <col min="6925" max="6925" width="9.5703125" style="251" customWidth="1"/>
    <col min="6926" max="6926" width="6" style="251" customWidth="1"/>
    <col min="6927" max="7169" width="9.140625" style="251"/>
    <col min="7170" max="7170" width="29.140625" style="251" bestFit="1" customWidth="1"/>
    <col min="7171" max="7171" width="10.7109375" style="251" customWidth="1"/>
    <col min="7172" max="7172" width="10.42578125" style="251" customWidth="1"/>
    <col min="7173" max="7173" width="3.28515625" style="251" customWidth="1"/>
    <col min="7174" max="7174" width="10" style="251" customWidth="1"/>
    <col min="7175" max="7175" width="12" style="251" customWidth="1"/>
    <col min="7176" max="7176" width="2.28515625" style="251" customWidth="1"/>
    <col min="7177" max="7177" width="10.85546875" style="251" customWidth="1"/>
    <col min="7178" max="7178" width="11.140625" style="251" customWidth="1"/>
    <col min="7179" max="7179" width="1.85546875" style="251" customWidth="1"/>
    <col min="7180" max="7180" width="9" style="251" customWidth="1"/>
    <col min="7181" max="7181" width="9.5703125" style="251" customWidth="1"/>
    <col min="7182" max="7182" width="6" style="251" customWidth="1"/>
    <col min="7183" max="7425" width="9.140625" style="251"/>
    <col min="7426" max="7426" width="29.140625" style="251" bestFit="1" customWidth="1"/>
    <col min="7427" max="7427" width="10.7109375" style="251" customWidth="1"/>
    <col min="7428" max="7428" width="10.42578125" style="251" customWidth="1"/>
    <col min="7429" max="7429" width="3.28515625" style="251" customWidth="1"/>
    <col min="7430" max="7430" width="10" style="251" customWidth="1"/>
    <col min="7431" max="7431" width="12" style="251" customWidth="1"/>
    <col min="7432" max="7432" width="2.28515625" style="251" customWidth="1"/>
    <col min="7433" max="7433" width="10.85546875" style="251" customWidth="1"/>
    <col min="7434" max="7434" width="11.140625" style="251" customWidth="1"/>
    <col min="7435" max="7435" width="1.85546875" style="251" customWidth="1"/>
    <col min="7436" max="7436" width="9" style="251" customWidth="1"/>
    <col min="7437" max="7437" width="9.5703125" style="251" customWidth="1"/>
    <col min="7438" max="7438" width="6" style="251" customWidth="1"/>
    <col min="7439" max="7681" width="9.140625" style="251"/>
    <col min="7682" max="7682" width="29.140625" style="251" bestFit="1" customWidth="1"/>
    <col min="7683" max="7683" width="10.7109375" style="251" customWidth="1"/>
    <col min="7684" max="7684" width="10.42578125" style="251" customWidth="1"/>
    <col min="7685" max="7685" width="3.28515625" style="251" customWidth="1"/>
    <col min="7686" max="7686" width="10" style="251" customWidth="1"/>
    <col min="7687" max="7687" width="12" style="251" customWidth="1"/>
    <col min="7688" max="7688" width="2.28515625" style="251" customWidth="1"/>
    <col min="7689" max="7689" width="10.85546875" style="251" customWidth="1"/>
    <col min="7690" max="7690" width="11.140625" style="251" customWidth="1"/>
    <col min="7691" max="7691" width="1.85546875" style="251" customWidth="1"/>
    <col min="7692" max="7692" width="9" style="251" customWidth="1"/>
    <col min="7693" max="7693" width="9.5703125" style="251" customWidth="1"/>
    <col min="7694" max="7694" width="6" style="251" customWidth="1"/>
    <col min="7695" max="7937" width="9.140625" style="251"/>
    <col min="7938" max="7938" width="29.140625" style="251" bestFit="1" customWidth="1"/>
    <col min="7939" max="7939" width="10.7109375" style="251" customWidth="1"/>
    <col min="7940" max="7940" width="10.42578125" style="251" customWidth="1"/>
    <col min="7941" max="7941" width="3.28515625" style="251" customWidth="1"/>
    <col min="7942" max="7942" width="10" style="251" customWidth="1"/>
    <col min="7943" max="7943" width="12" style="251" customWidth="1"/>
    <col min="7944" max="7944" width="2.28515625" style="251" customWidth="1"/>
    <col min="7945" max="7945" width="10.85546875" style="251" customWidth="1"/>
    <col min="7946" max="7946" width="11.140625" style="251" customWidth="1"/>
    <col min="7947" max="7947" width="1.85546875" style="251" customWidth="1"/>
    <col min="7948" max="7948" width="9" style="251" customWidth="1"/>
    <col min="7949" max="7949" width="9.5703125" style="251" customWidth="1"/>
    <col min="7950" max="7950" width="6" style="251" customWidth="1"/>
    <col min="7951" max="8193" width="9.140625" style="251"/>
    <col min="8194" max="8194" width="29.140625" style="251" bestFit="1" customWidth="1"/>
    <col min="8195" max="8195" width="10.7109375" style="251" customWidth="1"/>
    <col min="8196" max="8196" width="10.42578125" style="251" customWidth="1"/>
    <col min="8197" max="8197" width="3.28515625" style="251" customWidth="1"/>
    <col min="8198" max="8198" width="10" style="251" customWidth="1"/>
    <col min="8199" max="8199" width="12" style="251" customWidth="1"/>
    <col min="8200" max="8200" width="2.28515625" style="251" customWidth="1"/>
    <col min="8201" max="8201" width="10.85546875" style="251" customWidth="1"/>
    <col min="8202" max="8202" width="11.140625" style="251" customWidth="1"/>
    <col min="8203" max="8203" width="1.85546875" style="251" customWidth="1"/>
    <col min="8204" max="8204" width="9" style="251" customWidth="1"/>
    <col min="8205" max="8205" width="9.5703125" style="251" customWidth="1"/>
    <col min="8206" max="8206" width="6" style="251" customWidth="1"/>
    <col min="8207" max="8449" width="9.140625" style="251"/>
    <col min="8450" max="8450" width="29.140625" style="251" bestFit="1" customWidth="1"/>
    <col min="8451" max="8451" width="10.7109375" style="251" customWidth="1"/>
    <col min="8452" max="8452" width="10.42578125" style="251" customWidth="1"/>
    <col min="8453" max="8453" width="3.28515625" style="251" customWidth="1"/>
    <col min="8454" max="8454" width="10" style="251" customWidth="1"/>
    <col min="8455" max="8455" width="12" style="251" customWidth="1"/>
    <col min="8456" max="8456" width="2.28515625" style="251" customWidth="1"/>
    <col min="8457" max="8457" width="10.85546875" style="251" customWidth="1"/>
    <col min="8458" max="8458" width="11.140625" style="251" customWidth="1"/>
    <col min="8459" max="8459" width="1.85546875" style="251" customWidth="1"/>
    <col min="8460" max="8460" width="9" style="251" customWidth="1"/>
    <col min="8461" max="8461" width="9.5703125" style="251" customWidth="1"/>
    <col min="8462" max="8462" width="6" style="251" customWidth="1"/>
    <col min="8463" max="8705" width="9.140625" style="251"/>
    <col min="8706" max="8706" width="29.140625" style="251" bestFit="1" customWidth="1"/>
    <col min="8707" max="8707" width="10.7109375" style="251" customWidth="1"/>
    <col min="8708" max="8708" width="10.42578125" style="251" customWidth="1"/>
    <col min="8709" max="8709" width="3.28515625" style="251" customWidth="1"/>
    <col min="8710" max="8710" width="10" style="251" customWidth="1"/>
    <col min="8711" max="8711" width="12" style="251" customWidth="1"/>
    <col min="8712" max="8712" width="2.28515625" style="251" customWidth="1"/>
    <col min="8713" max="8713" width="10.85546875" style="251" customWidth="1"/>
    <col min="8714" max="8714" width="11.140625" style="251" customWidth="1"/>
    <col min="8715" max="8715" width="1.85546875" style="251" customWidth="1"/>
    <col min="8716" max="8716" width="9" style="251" customWidth="1"/>
    <col min="8717" max="8717" width="9.5703125" style="251" customWidth="1"/>
    <col min="8718" max="8718" width="6" style="251" customWidth="1"/>
    <col min="8719" max="8961" width="9.140625" style="251"/>
    <col min="8962" max="8962" width="29.140625" style="251" bestFit="1" customWidth="1"/>
    <col min="8963" max="8963" width="10.7109375" style="251" customWidth="1"/>
    <col min="8964" max="8964" width="10.42578125" style="251" customWidth="1"/>
    <col min="8965" max="8965" width="3.28515625" style="251" customWidth="1"/>
    <col min="8966" max="8966" width="10" style="251" customWidth="1"/>
    <col min="8967" max="8967" width="12" style="251" customWidth="1"/>
    <col min="8968" max="8968" width="2.28515625" style="251" customWidth="1"/>
    <col min="8969" max="8969" width="10.85546875" style="251" customWidth="1"/>
    <col min="8970" max="8970" width="11.140625" style="251" customWidth="1"/>
    <col min="8971" max="8971" width="1.85546875" style="251" customWidth="1"/>
    <col min="8972" max="8972" width="9" style="251" customWidth="1"/>
    <col min="8973" max="8973" width="9.5703125" style="251" customWidth="1"/>
    <col min="8974" max="8974" width="6" style="251" customWidth="1"/>
    <col min="8975" max="9217" width="9.140625" style="251"/>
    <col min="9218" max="9218" width="29.140625" style="251" bestFit="1" customWidth="1"/>
    <col min="9219" max="9219" width="10.7109375" style="251" customWidth="1"/>
    <col min="9220" max="9220" width="10.42578125" style="251" customWidth="1"/>
    <col min="9221" max="9221" width="3.28515625" style="251" customWidth="1"/>
    <col min="9222" max="9222" width="10" style="251" customWidth="1"/>
    <col min="9223" max="9223" width="12" style="251" customWidth="1"/>
    <col min="9224" max="9224" width="2.28515625" style="251" customWidth="1"/>
    <col min="9225" max="9225" width="10.85546875" style="251" customWidth="1"/>
    <col min="9226" max="9226" width="11.140625" style="251" customWidth="1"/>
    <col min="9227" max="9227" width="1.85546875" style="251" customWidth="1"/>
    <col min="9228" max="9228" width="9" style="251" customWidth="1"/>
    <col min="9229" max="9229" width="9.5703125" style="251" customWidth="1"/>
    <col min="9230" max="9230" width="6" style="251" customWidth="1"/>
    <col min="9231" max="9473" width="9.140625" style="251"/>
    <col min="9474" max="9474" width="29.140625" style="251" bestFit="1" customWidth="1"/>
    <col min="9475" max="9475" width="10.7109375" style="251" customWidth="1"/>
    <col min="9476" max="9476" width="10.42578125" style="251" customWidth="1"/>
    <col min="9477" max="9477" width="3.28515625" style="251" customWidth="1"/>
    <col min="9478" max="9478" width="10" style="251" customWidth="1"/>
    <col min="9479" max="9479" width="12" style="251" customWidth="1"/>
    <col min="9480" max="9480" width="2.28515625" style="251" customWidth="1"/>
    <col min="9481" max="9481" width="10.85546875" style="251" customWidth="1"/>
    <col min="9482" max="9482" width="11.140625" style="251" customWidth="1"/>
    <col min="9483" max="9483" width="1.85546875" style="251" customWidth="1"/>
    <col min="9484" max="9484" width="9" style="251" customWidth="1"/>
    <col min="9485" max="9485" width="9.5703125" style="251" customWidth="1"/>
    <col min="9486" max="9486" width="6" style="251" customWidth="1"/>
    <col min="9487" max="9729" width="9.140625" style="251"/>
    <col min="9730" max="9730" width="29.140625" style="251" bestFit="1" customWidth="1"/>
    <col min="9731" max="9731" width="10.7109375" style="251" customWidth="1"/>
    <col min="9732" max="9732" width="10.42578125" style="251" customWidth="1"/>
    <col min="9733" max="9733" width="3.28515625" style="251" customWidth="1"/>
    <col min="9734" max="9734" width="10" style="251" customWidth="1"/>
    <col min="9735" max="9735" width="12" style="251" customWidth="1"/>
    <col min="9736" max="9736" width="2.28515625" style="251" customWidth="1"/>
    <col min="9737" max="9737" width="10.85546875" style="251" customWidth="1"/>
    <col min="9738" max="9738" width="11.140625" style="251" customWidth="1"/>
    <col min="9739" max="9739" width="1.85546875" style="251" customWidth="1"/>
    <col min="9740" max="9740" width="9" style="251" customWidth="1"/>
    <col min="9741" max="9741" width="9.5703125" style="251" customWidth="1"/>
    <col min="9742" max="9742" width="6" style="251" customWidth="1"/>
    <col min="9743" max="9985" width="9.140625" style="251"/>
    <col min="9986" max="9986" width="29.140625" style="251" bestFit="1" customWidth="1"/>
    <col min="9987" max="9987" width="10.7109375" style="251" customWidth="1"/>
    <col min="9988" max="9988" width="10.42578125" style="251" customWidth="1"/>
    <col min="9989" max="9989" width="3.28515625" style="251" customWidth="1"/>
    <col min="9990" max="9990" width="10" style="251" customWidth="1"/>
    <col min="9991" max="9991" width="12" style="251" customWidth="1"/>
    <col min="9992" max="9992" width="2.28515625" style="251" customWidth="1"/>
    <col min="9993" max="9993" width="10.85546875" style="251" customWidth="1"/>
    <col min="9994" max="9994" width="11.140625" style="251" customWidth="1"/>
    <col min="9995" max="9995" width="1.85546875" style="251" customWidth="1"/>
    <col min="9996" max="9996" width="9" style="251" customWidth="1"/>
    <col min="9997" max="9997" width="9.5703125" style="251" customWidth="1"/>
    <col min="9998" max="9998" width="6" style="251" customWidth="1"/>
    <col min="9999" max="10241" width="9.140625" style="251"/>
    <col min="10242" max="10242" width="29.140625" style="251" bestFit="1" customWidth="1"/>
    <col min="10243" max="10243" width="10.7109375" style="251" customWidth="1"/>
    <col min="10244" max="10244" width="10.42578125" style="251" customWidth="1"/>
    <col min="10245" max="10245" width="3.28515625" style="251" customWidth="1"/>
    <col min="10246" max="10246" width="10" style="251" customWidth="1"/>
    <col min="10247" max="10247" width="12" style="251" customWidth="1"/>
    <col min="10248" max="10248" width="2.28515625" style="251" customWidth="1"/>
    <col min="10249" max="10249" width="10.85546875" style="251" customWidth="1"/>
    <col min="10250" max="10250" width="11.140625" style="251" customWidth="1"/>
    <col min="10251" max="10251" width="1.85546875" style="251" customWidth="1"/>
    <col min="10252" max="10252" width="9" style="251" customWidth="1"/>
    <col min="10253" max="10253" width="9.5703125" style="251" customWidth="1"/>
    <col min="10254" max="10254" width="6" style="251" customWidth="1"/>
    <col min="10255" max="10497" width="9.140625" style="251"/>
    <col min="10498" max="10498" width="29.140625" style="251" bestFit="1" customWidth="1"/>
    <col min="10499" max="10499" width="10.7109375" style="251" customWidth="1"/>
    <col min="10500" max="10500" width="10.42578125" style="251" customWidth="1"/>
    <col min="10501" max="10501" width="3.28515625" style="251" customWidth="1"/>
    <col min="10502" max="10502" width="10" style="251" customWidth="1"/>
    <col min="10503" max="10503" width="12" style="251" customWidth="1"/>
    <col min="10504" max="10504" width="2.28515625" style="251" customWidth="1"/>
    <col min="10505" max="10505" width="10.85546875" style="251" customWidth="1"/>
    <col min="10506" max="10506" width="11.140625" style="251" customWidth="1"/>
    <col min="10507" max="10507" width="1.85546875" style="251" customWidth="1"/>
    <col min="10508" max="10508" width="9" style="251" customWidth="1"/>
    <col min="10509" max="10509" width="9.5703125" style="251" customWidth="1"/>
    <col min="10510" max="10510" width="6" style="251" customWidth="1"/>
    <col min="10511" max="10753" width="9.140625" style="251"/>
    <col min="10754" max="10754" width="29.140625" style="251" bestFit="1" customWidth="1"/>
    <col min="10755" max="10755" width="10.7109375" style="251" customWidth="1"/>
    <col min="10756" max="10756" width="10.42578125" style="251" customWidth="1"/>
    <col min="10757" max="10757" width="3.28515625" style="251" customWidth="1"/>
    <col min="10758" max="10758" width="10" style="251" customWidth="1"/>
    <col min="10759" max="10759" width="12" style="251" customWidth="1"/>
    <col min="10760" max="10760" width="2.28515625" style="251" customWidth="1"/>
    <col min="10761" max="10761" width="10.85546875" style="251" customWidth="1"/>
    <col min="10762" max="10762" width="11.140625" style="251" customWidth="1"/>
    <col min="10763" max="10763" width="1.85546875" style="251" customWidth="1"/>
    <col min="10764" max="10764" width="9" style="251" customWidth="1"/>
    <col min="10765" max="10765" width="9.5703125" style="251" customWidth="1"/>
    <col min="10766" max="10766" width="6" style="251" customWidth="1"/>
    <col min="10767" max="11009" width="9.140625" style="251"/>
    <col min="11010" max="11010" width="29.140625" style="251" bestFit="1" customWidth="1"/>
    <col min="11011" max="11011" width="10.7109375" style="251" customWidth="1"/>
    <col min="11012" max="11012" width="10.42578125" style="251" customWidth="1"/>
    <col min="11013" max="11013" width="3.28515625" style="251" customWidth="1"/>
    <col min="11014" max="11014" width="10" style="251" customWidth="1"/>
    <col min="11015" max="11015" width="12" style="251" customWidth="1"/>
    <col min="11016" max="11016" width="2.28515625" style="251" customWidth="1"/>
    <col min="11017" max="11017" width="10.85546875" style="251" customWidth="1"/>
    <col min="11018" max="11018" width="11.140625" style="251" customWidth="1"/>
    <col min="11019" max="11019" width="1.85546875" style="251" customWidth="1"/>
    <col min="11020" max="11020" width="9" style="251" customWidth="1"/>
    <col min="11021" max="11021" width="9.5703125" style="251" customWidth="1"/>
    <col min="11022" max="11022" width="6" style="251" customWidth="1"/>
    <col min="11023" max="11265" width="9.140625" style="251"/>
    <col min="11266" max="11266" width="29.140625" style="251" bestFit="1" customWidth="1"/>
    <col min="11267" max="11267" width="10.7109375" style="251" customWidth="1"/>
    <col min="11268" max="11268" width="10.42578125" style="251" customWidth="1"/>
    <col min="11269" max="11269" width="3.28515625" style="251" customWidth="1"/>
    <col min="11270" max="11270" width="10" style="251" customWidth="1"/>
    <col min="11271" max="11271" width="12" style="251" customWidth="1"/>
    <col min="11272" max="11272" width="2.28515625" style="251" customWidth="1"/>
    <col min="11273" max="11273" width="10.85546875" style="251" customWidth="1"/>
    <col min="11274" max="11274" width="11.140625" style="251" customWidth="1"/>
    <col min="11275" max="11275" width="1.85546875" style="251" customWidth="1"/>
    <col min="11276" max="11276" width="9" style="251" customWidth="1"/>
    <col min="11277" max="11277" width="9.5703125" style="251" customWidth="1"/>
    <col min="11278" max="11278" width="6" style="251" customWidth="1"/>
    <col min="11279" max="11521" width="9.140625" style="251"/>
    <col min="11522" max="11522" width="29.140625" style="251" bestFit="1" customWidth="1"/>
    <col min="11523" max="11523" width="10.7109375" style="251" customWidth="1"/>
    <col min="11524" max="11524" width="10.42578125" style="251" customWidth="1"/>
    <col min="11525" max="11525" width="3.28515625" style="251" customWidth="1"/>
    <col min="11526" max="11526" width="10" style="251" customWidth="1"/>
    <col min="11527" max="11527" width="12" style="251" customWidth="1"/>
    <col min="11528" max="11528" width="2.28515625" style="251" customWidth="1"/>
    <col min="11529" max="11529" width="10.85546875" style="251" customWidth="1"/>
    <col min="11530" max="11530" width="11.140625" style="251" customWidth="1"/>
    <col min="11531" max="11531" width="1.85546875" style="251" customWidth="1"/>
    <col min="11532" max="11532" width="9" style="251" customWidth="1"/>
    <col min="11533" max="11533" width="9.5703125" style="251" customWidth="1"/>
    <col min="11534" max="11534" width="6" style="251" customWidth="1"/>
    <col min="11535" max="11777" width="9.140625" style="251"/>
    <col min="11778" max="11778" width="29.140625" style="251" bestFit="1" customWidth="1"/>
    <col min="11779" max="11779" width="10.7109375" style="251" customWidth="1"/>
    <col min="11780" max="11780" width="10.42578125" style="251" customWidth="1"/>
    <col min="11781" max="11781" width="3.28515625" style="251" customWidth="1"/>
    <col min="11782" max="11782" width="10" style="251" customWidth="1"/>
    <col min="11783" max="11783" width="12" style="251" customWidth="1"/>
    <col min="11784" max="11784" width="2.28515625" style="251" customWidth="1"/>
    <col min="11785" max="11785" width="10.85546875" style="251" customWidth="1"/>
    <col min="11786" max="11786" width="11.140625" style="251" customWidth="1"/>
    <col min="11787" max="11787" width="1.85546875" style="251" customWidth="1"/>
    <col min="11788" max="11788" width="9" style="251" customWidth="1"/>
    <col min="11789" max="11789" width="9.5703125" style="251" customWidth="1"/>
    <col min="11790" max="11790" width="6" style="251" customWidth="1"/>
    <col min="11791" max="12033" width="9.140625" style="251"/>
    <col min="12034" max="12034" width="29.140625" style="251" bestFit="1" customWidth="1"/>
    <col min="12035" max="12035" width="10.7109375" style="251" customWidth="1"/>
    <col min="12036" max="12036" width="10.42578125" style="251" customWidth="1"/>
    <col min="12037" max="12037" width="3.28515625" style="251" customWidth="1"/>
    <col min="12038" max="12038" width="10" style="251" customWidth="1"/>
    <col min="12039" max="12039" width="12" style="251" customWidth="1"/>
    <col min="12040" max="12040" width="2.28515625" style="251" customWidth="1"/>
    <col min="12041" max="12041" width="10.85546875" style="251" customWidth="1"/>
    <col min="12042" max="12042" width="11.140625" style="251" customWidth="1"/>
    <col min="12043" max="12043" width="1.85546875" style="251" customWidth="1"/>
    <col min="12044" max="12044" width="9" style="251" customWidth="1"/>
    <col min="12045" max="12045" width="9.5703125" style="251" customWidth="1"/>
    <col min="12046" max="12046" width="6" style="251" customWidth="1"/>
    <col min="12047" max="12289" width="9.140625" style="251"/>
    <col min="12290" max="12290" width="29.140625" style="251" bestFit="1" customWidth="1"/>
    <col min="12291" max="12291" width="10.7109375" style="251" customWidth="1"/>
    <col min="12292" max="12292" width="10.42578125" style="251" customWidth="1"/>
    <col min="12293" max="12293" width="3.28515625" style="251" customWidth="1"/>
    <col min="12294" max="12294" width="10" style="251" customWidth="1"/>
    <col min="12295" max="12295" width="12" style="251" customWidth="1"/>
    <col min="12296" max="12296" width="2.28515625" style="251" customWidth="1"/>
    <col min="12297" max="12297" width="10.85546875" style="251" customWidth="1"/>
    <col min="12298" max="12298" width="11.140625" style="251" customWidth="1"/>
    <col min="12299" max="12299" width="1.85546875" style="251" customWidth="1"/>
    <col min="12300" max="12300" width="9" style="251" customWidth="1"/>
    <col min="12301" max="12301" width="9.5703125" style="251" customWidth="1"/>
    <col min="12302" max="12302" width="6" style="251" customWidth="1"/>
    <col min="12303" max="12545" width="9.140625" style="251"/>
    <col min="12546" max="12546" width="29.140625" style="251" bestFit="1" customWidth="1"/>
    <col min="12547" max="12547" width="10.7109375" style="251" customWidth="1"/>
    <col min="12548" max="12548" width="10.42578125" style="251" customWidth="1"/>
    <col min="12549" max="12549" width="3.28515625" style="251" customWidth="1"/>
    <col min="12550" max="12550" width="10" style="251" customWidth="1"/>
    <col min="12551" max="12551" width="12" style="251" customWidth="1"/>
    <col min="12552" max="12552" width="2.28515625" style="251" customWidth="1"/>
    <col min="12553" max="12553" width="10.85546875" style="251" customWidth="1"/>
    <col min="12554" max="12554" width="11.140625" style="251" customWidth="1"/>
    <col min="12555" max="12555" width="1.85546875" style="251" customWidth="1"/>
    <col min="12556" max="12556" width="9" style="251" customWidth="1"/>
    <col min="12557" max="12557" width="9.5703125" style="251" customWidth="1"/>
    <col min="12558" max="12558" width="6" style="251" customWidth="1"/>
    <col min="12559" max="12801" width="9.140625" style="251"/>
    <col min="12802" max="12802" width="29.140625" style="251" bestFit="1" customWidth="1"/>
    <col min="12803" max="12803" width="10.7109375" style="251" customWidth="1"/>
    <col min="12804" max="12804" width="10.42578125" style="251" customWidth="1"/>
    <col min="12805" max="12805" width="3.28515625" style="251" customWidth="1"/>
    <col min="12806" max="12806" width="10" style="251" customWidth="1"/>
    <col min="12807" max="12807" width="12" style="251" customWidth="1"/>
    <col min="12808" max="12808" width="2.28515625" style="251" customWidth="1"/>
    <col min="12809" max="12809" width="10.85546875" style="251" customWidth="1"/>
    <col min="12810" max="12810" width="11.140625" style="251" customWidth="1"/>
    <col min="12811" max="12811" width="1.85546875" style="251" customWidth="1"/>
    <col min="12812" max="12812" width="9" style="251" customWidth="1"/>
    <col min="12813" max="12813" width="9.5703125" style="251" customWidth="1"/>
    <col min="12814" max="12814" width="6" style="251" customWidth="1"/>
    <col min="12815" max="13057" width="9.140625" style="251"/>
    <col min="13058" max="13058" width="29.140625" style="251" bestFit="1" customWidth="1"/>
    <col min="13059" max="13059" width="10.7109375" style="251" customWidth="1"/>
    <col min="13060" max="13060" width="10.42578125" style="251" customWidth="1"/>
    <col min="13061" max="13061" width="3.28515625" style="251" customWidth="1"/>
    <col min="13062" max="13062" width="10" style="251" customWidth="1"/>
    <col min="13063" max="13063" width="12" style="251" customWidth="1"/>
    <col min="13064" max="13064" width="2.28515625" style="251" customWidth="1"/>
    <col min="13065" max="13065" width="10.85546875" style="251" customWidth="1"/>
    <col min="13066" max="13066" width="11.140625" style="251" customWidth="1"/>
    <col min="13067" max="13067" width="1.85546875" style="251" customWidth="1"/>
    <col min="13068" max="13068" width="9" style="251" customWidth="1"/>
    <col min="13069" max="13069" width="9.5703125" style="251" customWidth="1"/>
    <col min="13070" max="13070" width="6" style="251" customWidth="1"/>
    <col min="13071" max="13313" width="9.140625" style="251"/>
    <col min="13314" max="13314" width="29.140625" style="251" bestFit="1" customWidth="1"/>
    <col min="13315" max="13315" width="10.7109375" style="251" customWidth="1"/>
    <col min="13316" max="13316" width="10.42578125" style="251" customWidth="1"/>
    <col min="13317" max="13317" width="3.28515625" style="251" customWidth="1"/>
    <col min="13318" max="13318" width="10" style="251" customWidth="1"/>
    <col min="13319" max="13319" width="12" style="251" customWidth="1"/>
    <col min="13320" max="13320" width="2.28515625" style="251" customWidth="1"/>
    <col min="13321" max="13321" width="10.85546875" style="251" customWidth="1"/>
    <col min="13322" max="13322" width="11.140625" style="251" customWidth="1"/>
    <col min="13323" max="13323" width="1.85546875" style="251" customWidth="1"/>
    <col min="13324" max="13324" width="9" style="251" customWidth="1"/>
    <col min="13325" max="13325" width="9.5703125" style="251" customWidth="1"/>
    <col min="13326" max="13326" width="6" style="251" customWidth="1"/>
    <col min="13327" max="13569" width="9.140625" style="251"/>
    <col min="13570" max="13570" width="29.140625" style="251" bestFit="1" customWidth="1"/>
    <col min="13571" max="13571" width="10.7109375" style="251" customWidth="1"/>
    <col min="13572" max="13572" width="10.42578125" style="251" customWidth="1"/>
    <col min="13573" max="13573" width="3.28515625" style="251" customWidth="1"/>
    <col min="13574" max="13574" width="10" style="251" customWidth="1"/>
    <col min="13575" max="13575" width="12" style="251" customWidth="1"/>
    <col min="13576" max="13576" width="2.28515625" style="251" customWidth="1"/>
    <col min="13577" max="13577" width="10.85546875" style="251" customWidth="1"/>
    <col min="13578" max="13578" width="11.140625" style="251" customWidth="1"/>
    <col min="13579" max="13579" width="1.85546875" style="251" customWidth="1"/>
    <col min="13580" max="13580" width="9" style="251" customWidth="1"/>
    <col min="13581" max="13581" width="9.5703125" style="251" customWidth="1"/>
    <col min="13582" max="13582" width="6" style="251" customWidth="1"/>
    <col min="13583" max="13825" width="9.140625" style="251"/>
    <col min="13826" max="13826" width="29.140625" style="251" bestFit="1" customWidth="1"/>
    <col min="13827" max="13827" width="10.7109375" style="251" customWidth="1"/>
    <col min="13828" max="13828" width="10.42578125" style="251" customWidth="1"/>
    <col min="13829" max="13829" width="3.28515625" style="251" customWidth="1"/>
    <col min="13830" max="13830" width="10" style="251" customWidth="1"/>
    <col min="13831" max="13831" width="12" style="251" customWidth="1"/>
    <col min="13832" max="13832" width="2.28515625" style="251" customWidth="1"/>
    <col min="13833" max="13833" width="10.85546875" style="251" customWidth="1"/>
    <col min="13834" max="13834" width="11.140625" style="251" customWidth="1"/>
    <col min="13835" max="13835" width="1.85546875" style="251" customWidth="1"/>
    <col min="13836" max="13836" width="9" style="251" customWidth="1"/>
    <col min="13837" max="13837" width="9.5703125" style="251" customWidth="1"/>
    <col min="13838" max="13838" width="6" style="251" customWidth="1"/>
    <col min="13839" max="14081" width="9.140625" style="251"/>
    <col min="14082" max="14082" width="29.140625" style="251" bestFit="1" customWidth="1"/>
    <col min="14083" max="14083" width="10.7109375" style="251" customWidth="1"/>
    <col min="14084" max="14084" width="10.42578125" style="251" customWidth="1"/>
    <col min="14085" max="14085" width="3.28515625" style="251" customWidth="1"/>
    <col min="14086" max="14086" width="10" style="251" customWidth="1"/>
    <col min="14087" max="14087" width="12" style="251" customWidth="1"/>
    <col min="14088" max="14088" width="2.28515625" style="251" customWidth="1"/>
    <col min="14089" max="14089" width="10.85546875" style="251" customWidth="1"/>
    <col min="14090" max="14090" width="11.140625" style="251" customWidth="1"/>
    <col min="14091" max="14091" width="1.85546875" style="251" customWidth="1"/>
    <col min="14092" max="14092" width="9" style="251" customWidth="1"/>
    <col min="14093" max="14093" width="9.5703125" style="251" customWidth="1"/>
    <col min="14094" max="14094" width="6" style="251" customWidth="1"/>
    <col min="14095" max="14337" width="9.140625" style="251"/>
    <col min="14338" max="14338" width="29.140625" style="251" bestFit="1" customWidth="1"/>
    <col min="14339" max="14339" width="10.7109375" style="251" customWidth="1"/>
    <col min="14340" max="14340" width="10.42578125" style="251" customWidth="1"/>
    <col min="14341" max="14341" width="3.28515625" style="251" customWidth="1"/>
    <col min="14342" max="14342" width="10" style="251" customWidth="1"/>
    <col min="14343" max="14343" width="12" style="251" customWidth="1"/>
    <col min="14344" max="14344" width="2.28515625" style="251" customWidth="1"/>
    <col min="14345" max="14345" width="10.85546875" style="251" customWidth="1"/>
    <col min="14346" max="14346" width="11.140625" style="251" customWidth="1"/>
    <col min="14347" max="14347" width="1.85546875" style="251" customWidth="1"/>
    <col min="14348" max="14348" width="9" style="251" customWidth="1"/>
    <col min="14349" max="14349" width="9.5703125" style="251" customWidth="1"/>
    <col min="14350" max="14350" width="6" style="251" customWidth="1"/>
    <col min="14351" max="14593" width="9.140625" style="251"/>
    <col min="14594" max="14594" width="29.140625" style="251" bestFit="1" customWidth="1"/>
    <col min="14595" max="14595" width="10.7109375" style="251" customWidth="1"/>
    <col min="14596" max="14596" width="10.42578125" style="251" customWidth="1"/>
    <col min="14597" max="14597" width="3.28515625" style="251" customWidth="1"/>
    <col min="14598" max="14598" width="10" style="251" customWidth="1"/>
    <col min="14599" max="14599" width="12" style="251" customWidth="1"/>
    <col min="14600" max="14600" width="2.28515625" style="251" customWidth="1"/>
    <col min="14601" max="14601" width="10.85546875" style="251" customWidth="1"/>
    <col min="14602" max="14602" width="11.140625" style="251" customWidth="1"/>
    <col min="14603" max="14603" width="1.85546875" style="251" customWidth="1"/>
    <col min="14604" max="14604" width="9" style="251" customWidth="1"/>
    <col min="14605" max="14605" width="9.5703125" style="251" customWidth="1"/>
    <col min="14606" max="14606" width="6" style="251" customWidth="1"/>
    <col min="14607" max="14849" width="9.140625" style="251"/>
    <col min="14850" max="14850" width="29.140625" style="251" bestFit="1" customWidth="1"/>
    <col min="14851" max="14851" width="10.7109375" style="251" customWidth="1"/>
    <col min="14852" max="14852" width="10.42578125" style="251" customWidth="1"/>
    <col min="14853" max="14853" width="3.28515625" style="251" customWidth="1"/>
    <col min="14854" max="14854" width="10" style="251" customWidth="1"/>
    <col min="14855" max="14855" width="12" style="251" customWidth="1"/>
    <col min="14856" max="14856" width="2.28515625" style="251" customWidth="1"/>
    <col min="14857" max="14857" width="10.85546875" style="251" customWidth="1"/>
    <col min="14858" max="14858" width="11.140625" style="251" customWidth="1"/>
    <col min="14859" max="14859" width="1.85546875" style="251" customWidth="1"/>
    <col min="14860" max="14860" width="9" style="251" customWidth="1"/>
    <col min="14861" max="14861" width="9.5703125" style="251" customWidth="1"/>
    <col min="14862" max="14862" width="6" style="251" customWidth="1"/>
    <col min="14863" max="15105" width="9.140625" style="251"/>
    <col min="15106" max="15106" width="29.140625" style="251" bestFit="1" customWidth="1"/>
    <col min="15107" max="15107" width="10.7109375" style="251" customWidth="1"/>
    <col min="15108" max="15108" width="10.42578125" style="251" customWidth="1"/>
    <col min="15109" max="15109" width="3.28515625" style="251" customWidth="1"/>
    <col min="15110" max="15110" width="10" style="251" customWidth="1"/>
    <col min="15111" max="15111" width="12" style="251" customWidth="1"/>
    <col min="15112" max="15112" width="2.28515625" style="251" customWidth="1"/>
    <col min="15113" max="15113" width="10.85546875" style="251" customWidth="1"/>
    <col min="15114" max="15114" width="11.140625" style="251" customWidth="1"/>
    <col min="15115" max="15115" width="1.85546875" style="251" customWidth="1"/>
    <col min="15116" max="15116" width="9" style="251" customWidth="1"/>
    <col min="15117" max="15117" width="9.5703125" style="251" customWidth="1"/>
    <col min="15118" max="15118" width="6" style="251" customWidth="1"/>
    <col min="15119" max="15361" width="9.140625" style="251"/>
    <col min="15362" max="15362" width="29.140625" style="251" bestFit="1" customWidth="1"/>
    <col min="15363" max="15363" width="10.7109375" style="251" customWidth="1"/>
    <col min="15364" max="15364" width="10.42578125" style="251" customWidth="1"/>
    <col min="15365" max="15365" width="3.28515625" style="251" customWidth="1"/>
    <col min="15366" max="15366" width="10" style="251" customWidth="1"/>
    <col min="15367" max="15367" width="12" style="251" customWidth="1"/>
    <col min="15368" max="15368" width="2.28515625" style="251" customWidth="1"/>
    <col min="15369" max="15369" width="10.85546875" style="251" customWidth="1"/>
    <col min="15370" max="15370" width="11.140625" style="251" customWidth="1"/>
    <col min="15371" max="15371" width="1.85546875" style="251" customWidth="1"/>
    <col min="15372" max="15372" width="9" style="251" customWidth="1"/>
    <col min="15373" max="15373" width="9.5703125" style="251" customWidth="1"/>
    <col min="15374" max="15374" width="6" style="251" customWidth="1"/>
    <col min="15375" max="15617" width="9.140625" style="251"/>
    <col min="15618" max="15618" width="29.140625" style="251" bestFit="1" customWidth="1"/>
    <col min="15619" max="15619" width="10.7109375" style="251" customWidth="1"/>
    <col min="15620" max="15620" width="10.42578125" style="251" customWidth="1"/>
    <col min="15621" max="15621" width="3.28515625" style="251" customWidth="1"/>
    <col min="15622" max="15622" width="10" style="251" customWidth="1"/>
    <col min="15623" max="15623" width="12" style="251" customWidth="1"/>
    <col min="15624" max="15624" width="2.28515625" style="251" customWidth="1"/>
    <col min="15625" max="15625" width="10.85546875" style="251" customWidth="1"/>
    <col min="15626" max="15626" width="11.140625" style="251" customWidth="1"/>
    <col min="15627" max="15627" width="1.85546875" style="251" customWidth="1"/>
    <col min="15628" max="15628" width="9" style="251" customWidth="1"/>
    <col min="15629" max="15629" width="9.5703125" style="251" customWidth="1"/>
    <col min="15630" max="15630" width="6" style="251" customWidth="1"/>
    <col min="15631" max="15873" width="9.140625" style="251"/>
    <col min="15874" max="15874" width="29.140625" style="251" bestFit="1" customWidth="1"/>
    <col min="15875" max="15875" width="10.7109375" style="251" customWidth="1"/>
    <col min="15876" max="15876" width="10.42578125" style="251" customWidth="1"/>
    <col min="15877" max="15877" width="3.28515625" style="251" customWidth="1"/>
    <col min="15878" max="15878" width="10" style="251" customWidth="1"/>
    <col min="15879" max="15879" width="12" style="251" customWidth="1"/>
    <col min="15880" max="15880" width="2.28515625" style="251" customWidth="1"/>
    <col min="15881" max="15881" width="10.85546875" style="251" customWidth="1"/>
    <col min="15882" max="15882" width="11.140625" style="251" customWidth="1"/>
    <col min="15883" max="15883" width="1.85546875" style="251" customWidth="1"/>
    <col min="15884" max="15884" width="9" style="251" customWidth="1"/>
    <col min="15885" max="15885" width="9.5703125" style="251" customWidth="1"/>
    <col min="15886" max="15886" width="6" style="251" customWidth="1"/>
    <col min="15887" max="16129" width="9.140625" style="251"/>
    <col min="16130" max="16130" width="29.140625" style="251" bestFit="1" customWidth="1"/>
    <col min="16131" max="16131" width="10.7109375" style="251" customWidth="1"/>
    <col min="16132" max="16132" width="10.42578125" style="251" customWidth="1"/>
    <col min="16133" max="16133" width="3.28515625" style="251" customWidth="1"/>
    <col min="16134" max="16134" width="10" style="251" customWidth="1"/>
    <col min="16135" max="16135" width="12" style="251" customWidth="1"/>
    <col min="16136" max="16136" width="2.28515625" style="251" customWidth="1"/>
    <col min="16137" max="16137" width="10.85546875" style="251" customWidth="1"/>
    <col min="16138" max="16138" width="11.140625" style="251" customWidth="1"/>
    <col min="16139" max="16139" width="1.85546875" style="251" customWidth="1"/>
    <col min="16140" max="16140" width="9" style="251" customWidth="1"/>
    <col min="16141" max="16141" width="9.5703125" style="251" customWidth="1"/>
    <col min="16142" max="16142" width="6" style="251" customWidth="1"/>
    <col min="16143" max="16384" width="9.140625" style="251"/>
  </cols>
  <sheetData>
    <row r="2" spans="1:14">
      <c r="A2" s="251" t="s">
        <v>1197</v>
      </c>
      <c r="B2" s="434" t="s">
        <v>577</v>
      </c>
    </row>
    <row r="4" spans="1:14">
      <c r="B4" s="773" t="s">
        <v>496</v>
      </c>
      <c r="C4" s="931" t="s">
        <v>207</v>
      </c>
      <c r="D4" s="931"/>
      <c r="E4" s="773"/>
      <c r="F4" s="931" t="s">
        <v>208</v>
      </c>
      <c r="G4" s="931"/>
      <c r="H4" s="773"/>
      <c r="I4" s="931" t="s">
        <v>209</v>
      </c>
      <c r="J4" s="931"/>
      <c r="K4" s="773"/>
      <c r="L4" s="931" t="s">
        <v>210</v>
      </c>
      <c r="M4" s="931"/>
    </row>
    <row r="5" spans="1:14">
      <c r="B5" s="258"/>
      <c r="C5" s="433" t="s">
        <v>212</v>
      </c>
      <c r="D5" s="433" t="s">
        <v>213</v>
      </c>
      <c r="E5" s="435"/>
      <c r="F5" s="433" t="s">
        <v>212</v>
      </c>
      <c r="G5" s="433" t="s">
        <v>213</v>
      </c>
      <c r="H5" s="435"/>
      <c r="I5" s="433" t="s">
        <v>212</v>
      </c>
      <c r="J5" s="433" t="s">
        <v>213</v>
      </c>
      <c r="K5" s="435"/>
      <c r="L5" s="433" t="s">
        <v>212</v>
      </c>
      <c r="M5" s="433" t="s">
        <v>213</v>
      </c>
    </row>
    <row r="6" spans="1:14">
      <c r="B6" s="258" t="s">
        <v>271</v>
      </c>
      <c r="C6" s="736">
        <v>4.8723705614308228</v>
      </c>
      <c r="D6" s="736">
        <v>3.4825928018049499</v>
      </c>
      <c r="E6" s="736"/>
      <c r="F6" s="736">
        <v>1.1604870768674336</v>
      </c>
      <c r="G6" s="736">
        <v>2.2723626777642671</v>
      </c>
      <c r="H6" s="736"/>
      <c r="I6" s="736">
        <v>3.7689153119058036</v>
      </c>
      <c r="J6" s="736">
        <v>3.0743175769172537</v>
      </c>
      <c r="K6" s="736"/>
      <c r="L6" s="736">
        <v>2.4874165219207449</v>
      </c>
      <c r="M6" s="736">
        <v>3.5759183083732271</v>
      </c>
    </row>
    <row r="7" spans="1:14">
      <c r="B7" s="258" t="s">
        <v>916</v>
      </c>
      <c r="C7" s="736">
        <v>0.87420089886230701</v>
      </c>
      <c r="D7" s="736">
        <v>1.2565027315190123</v>
      </c>
      <c r="E7" s="736"/>
      <c r="F7" s="736">
        <v>2.5362867398767968</v>
      </c>
      <c r="G7" s="736">
        <v>4.8590143918637505</v>
      </c>
      <c r="H7" s="736"/>
      <c r="I7" s="736">
        <v>0.93061052636455432</v>
      </c>
      <c r="J7" s="736">
        <v>1.3074805491362387</v>
      </c>
      <c r="K7" s="736"/>
      <c r="L7" s="736">
        <v>1.4752788043700278</v>
      </c>
      <c r="M7" s="736">
        <v>2.7649547386913751</v>
      </c>
    </row>
    <row r="8" spans="1:14">
      <c r="B8" s="258" t="s">
        <v>578</v>
      </c>
      <c r="C8" s="736">
        <v>69.899023819203592</v>
      </c>
      <c r="D8" s="736">
        <v>71.902408274620029</v>
      </c>
      <c r="E8" s="736"/>
      <c r="F8" s="736">
        <v>88.507012472124487</v>
      </c>
      <c r="G8" s="736">
        <v>81.246862990332048</v>
      </c>
      <c r="H8" s="736"/>
      <c r="I8" s="736">
        <v>72.992874124334193</v>
      </c>
      <c r="J8" s="736">
        <v>73.809641965726499</v>
      </c>
      <c r="K8" s="736"/>
      <c r="L8" s="736">
        <v>83.399482735247076</v>
      </c>
      <c r="M8" s="736">
        <v>81.538776319597545</v>
      </c>
    </row>
    <row r="9" spans="1:14">
      <c r="B9" s="258" t="s">
        <v>579</v>
      </c>
      <c r="C9" s="736">
        <v>18.280353750412033</v>
      </c>
      <c r="D9" s="736">
        <v>16.616200793980511</v>
      </c>
      <c r="E9" s="736"/>
      <c r="F9" s="736">
        <v>2.5022994734331028</v>
      </c>
      <c r="G9" s="736">
        <v>2.9826745341365464</v>
      </c>
      <c r="H9" s="736"/>
      <c r="I9" s="736">
        <v>14.692831469815015</v>
      </c>
      <c r="J9" s="736">
        <v>12.575957590120526</v>
      </c>
      <c r="K9" s="736"/>
      <c r="L9" s="736">
        <v>3.6563388198206406</v>
      </c>
      <c r="M9" s="736">
        <v>2.9038763100292577</v>
      </c>
    </row>
    <row r="10" spans="1:14">
      <c r="B10" s="258" t="s">
        <v>580</v>
      </c>
      <c r="C10" s="736">
        <v>3.2365400805289575</v>
      </c>
      <c r="D10" s="736">
        <v>4.5625984696962609</v>
      </c>
      <c r="E10" s="736"/>
      <c r="F10" s="736">
        <v>4.0677505141767041</v>
      </c>
      <c r="G10" s="736">
        <v>7.9563105638226199</v>
      </c>
      <c r="H10" s="736"/>
      <c r="I10" s="736">
        <v>6.1773690855780803</v>
      </c>
      <c r="J10" s="736">
        <v>7.3592006203395304</v>
      </c>
      <c r="K10" s="736"/>
      <c r="L10" s="736">
        <v>6.4220041612897374</v>
      </c>
      <c r="M10" s="736">
        <v>6.962933430837932</v>
      </c>
    </row>
    <row r="11" spans="1:14">
      <c r="B11" s="258" t="s">
        <v>581</v>
      </c>
      <c r="C11" s="736">
        <v>2.8375108895622847</v>
      </c>
      <c r="D11" s="736">
        <v>2.1796969283792222</v>
      </c>
      <c r="E11" s="736"/>
      <c r="F11" s="736">
        <v>1.2261637235214882</v>
      </c>
      <c r="G11" s="736">
        <v>0.68277484208076611</v>
      </c>
      <c r="H11" s="736"/>
      <c r="I11" s="736">
        <v>1.4373994820023415</v>
      </c>
      <c r="J11" s="736">
        <v>1.8734016977599706</v>
      </c>
      <c r="K11" s="736"/>
      <c r="L11" s="736">
        <v>2.55947895735178</v>
      </c>
      <c r="M11" s="736">
        <v>2.2535408924706664</v>
      </c>
    </row>
    <row r="12" spans="1:14" ht="38.25">
      <c r="B12" s="436" t="s">
        <v>582</v>
      </c>
      <c r="C12" s="735">
        <v>5.4193429061282048</v>
      </c>
      <c r="D12" s="735">
        <v>4.6324669034179538</v>
      </c>
      <c r="E12" s="735"/>
      <c r="F12" s="735">
        <v>1.8100925263967504</v>
      </c>
      <c r="G12" s="735">
        <v>2.4066922318392314</v>
      </c>
      <c r="H12" s="735"/>
      <c r="I12" s="735">
        <v>7.3425476332202253</v>
      </c>
      <c r="J12" s="735">
        <v>6.9771282167399047</v>
      </c>
      <c r="K12" s="735"/>
      <c r="L12" s="735">
        <v>3.3520638825721418</v>
      </c>
      <c r="M12" s="735">
        <v>3.4861866974185847</v>
      </c>
    </row>
    <row r="13" spans="1:14" ht="38.25">
      <c r="B13" s="436" t="s">
        <v>583</v>
      </c>
      <c r="C13" s="735">
        <v>2.2253800553572809</v>
      </c>
      <c r="D13" s="735">
        <v>1.6996511967124508</v>
      </c>
      <c r="E13" s="735"/>
      <c r="F13" s="735"/>
      <c r="G13" s="735">
        <v>0.47348565107718527</v>
      </c>
      <c r="H13" s="735"/>
      <c r="I13" s="735"/>
      <c r="J13" s="735"/>
      <c r="K13" s="735"/>
      <c r="L13" s="735"/>
      <c r="M13" s="735">
        <v>0.28703690325913267</v>
      </c>
    </row>
    <row r="14" spans="1:14">
      <c r="B14" s="454"/>
      <c r="C14" s="455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850"/>
    </row>
    <row r="15" spans="1:14">
      <c r="C15" s="455"/>
      <c r="D15" s="455"/>
      <c r="E15" s="455"/>
      <c r="F15" s="455"/>
    </row>
    <row r="16" spans="1:14">
      <c r="B16" s="434" t="s">
        <v>842</v>
      </c>
      <c r="K16" s="455"/>
    </row>
    <row r="17" spans="2:2">
      <c r="B17" s="348"/>
    </row>
    <row r="32" spans="2:2" ht="21.75" customHeight="1"/>
    <row r="36" spans="2:12">
      <c r="G36" s="851"/>
      <c r="H36" s="851"/>
      <c r="I36" s="851"/>
      <c r="J36" s="851"/>
      <c r="K36" s="851"/>
    </row>
    <row r="37" spans="2:12">
      <c r="H37" s="851"/>
      <c r="I37" s="851"/>
      <c r="J37" s="851"/>
      <c r="K37" s="851"/>
    </row>
    <row r="38" spans="2:12" ht="12.75" customHeight="1">
      <c r="C38" s="774"/>
      <c r="D38" s="774"/>
      <c r="E38" s="774"/>
      <c r="F38" s="774"/>
      <c r="H38" s="851"/>
      <c r="I38" s="851"/>
      <c r="J38" s="851"/>
      <c r="K38" s="851"/>
      <c r="L38" s="851"/>
    </row>
    <row r="39" spans="2:12">
      <c r="B39" s="774"/>
      <c r="C39" s="774"/>
      <c r="D39" s="774"/>
      <c r="E39" s="774"/>
      <c r="F39" s="774"/>
      <c r="H39" s="851"/>
      <c r="I39" s="851"/>
    </row>
    <row r="40" spans="2:12">
      <c r="B40" s="774"/>
      <c r="C40" s="774"/>
      <c r="D40" s="774"/>
      <c r="E40" s="774"/>
      <c r="F40" s="774"/>
      <c r="H40" s="851"/>
      <c r="I40" s="851"/>
    </row>
    <row r="41" spans="2:12">
      <c r="B41" s="774"/>
      <c r="C41" s="774"/>
      <c r="D41" s="774"/>
      <c r="E41" s="774"/>
      <c r="F41" s="774"/>
      <c r="H41" s="851"/>
      <c r="I41" s="851"/>
    </row>
    <row r="42" spans="2:12">
      <c r="C42" s="774"/>
      <c r="D42" s="774"/>
      <c r="E42" s="774"/>
      <c r="F42" s="774"/>
      <c r="I42" s="851"/>
    </row>
    <row r="43" spans="2:12">
      <c r="B43" s="65" t="s">
        <v>222</v>
      </c>
    </row>
    <row r="44" spans="2:12">
      <c r="B44" s="65" t="s">
        <v>584</v>
      </c>
    </row>
    <row r="45" spans="2:12">
      <c r="B45" s="65" t="s">
        <v>585</v>
      </c>
    </row>
    <row r="46" spans="2:12">
      <c r="B46" s="65" t="s">
        <v>586</v>
      </c>
    </row>
    <row r="47" spans="2:12">
      <c r="B47" s="65" t="s">
        <v>77</v>
      </c>
    </row>
    <row r="49" spans="2:2">
      <c r="B49" s="731" t="s">
        <v>10</v>
      </c>
    </row>
    <row r="53" spans="2:2" ht="18.75" customHeight="1">
      <c r="B53" s="774"/>
    </row>
  </sheetData>
  <mergeCells count="4">
    <mergeCell ref="C4:D4"/>
    <mergeCell ref="F4:G4"/>
    <mergeCell ref="I4:J4"/>
    <mergeCell ref="L4:M4"/>
  </mergeCells>
  <hyperlinks>
    <hyperlink ref="B49" location="Содержание!B55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"/>
  <sheetViews>
    <sheetView workbookViewId="0">
      <selection activeCell="B38" sqref="B38"/>
    </sheetView>
  </sheetViews>
  <sheetFormatPr defaultRowHeight="12.75"/>
  <cols>
    <col min="1" max="1" width="9.140625" style="251"/>
    <col min="2" max="2" width="27.140625" style="251" customWidth="1"/>
    <col min="3" max="3" width="9.85546875" style="251" customWidth="1"/>
    <col min="4" max="4" width="9.5703125" style="251" customWidth="1"/>
    <col min="5" max="5" width="4.28515625" style="251" customWidth="1"/>
    <col min="6" max="6" width="8.5703125" style="251" customWidth="1"/>
    <col min="7" max="7" width="10.42578125" style="251" customWidth="1"/>
    <col min="8" max="8" width="4.28515625" style="251" customWidth="1"/>
    <col min="9" max="9" width="9.7109375" style="251" customWidth="1"/>
    <col min="10" max="10" width="9.85546875" style="251" customWidth="1"/>
    <col min="11" max="11" width="4.42578125" style="251" customWidth="1"/>
    <col min="12" max="12" width="8" style="251" customWidth="1"/>
    <col min="13" max="13" width="9.28515625" style="251" customWidth="1"/>
    <col min="14" max="257" width="9.140625" style="251"/>
    <col min="258" max="258" width="27.140625" style="251" customWidth="1"/>
    <col min="259" max="259" width="9.85546875" style="251" customWidth="1"/>
    <col min="260" max="260" width="9.5703125" style="251" customWidth="1"/>
    <col min="261" max="261" width="4.28515625" style="251" customWidth="1"/>
    <col min="262" max="262" width="8.5703125" style="251" customWidth="1"/>
    <col min="263" max="263" width="10.42578125" style="251" customWidth="1"/>
    <col min="264" max="264" width="4.28515625" style="251" customWidth="1"/>
    <col min="265" max="265" width="9.7109375" style="251" customWidth="1"/>
    <col min="266" max="266" width="9.85546875" style="251" customWidth="1"/>
    <col min="267" max="267" width="4.42578125" style="251" customWidth="1"/>
    <col min="268" max="268" width="8" style="251" customWidth="1"/>
    <col min="269" max="269" width="9.28515625" style="251" customWidth="1"/>
    <col min="270" max="513" width="9.140625" style="251"/>
    <col min="514" max="514" width="27.140625" style="251" customWidth="1"/>
    <col min="515" max="515" width="9.85546875" style="251" customWidth="1"/>
    <col min="516" max="516" width="9.5703125" style="251" customWidth="1"/>
    <col min="517" max="517" width="4.28515625" style="251" customWidth="1"/>
    <col min="518" max="518" width="8.5703125" style="251" customWidth="1"/>
    <col min="519" max="519" width="10.42578125" style="251" customWidth="1"/>
    <col min="520" max="520" width="4.28515625" style="251" customWidth="1"/>
    <col min="521" max="521" width="9.7109375" style="251" customWidth="1"/>
    <col min="522" max="522" width="9.85546875" style="251" customWidth="1"/>
    <col min="523" max="523" width="4.42578125" style="251" customWidth="1"/>
    <col min="524" max="524" width="8" style="251" customWidth="1"/>
    <col min="525" max="525" width="9.28515625" style="251" customWidth="1"/>
    <col min="526" max="769" width="9.140625" style="251"/>
    <col min="770" max="770" width="27.140625" style="251" customWidth="1"/>
    <col min="771" max="771" width="9.85546875" style="251" customWidth="1"/>
    <col min="772" max="772" width="9.5703125" style="251" customWidth="1"/>
    <col min="773" max="773" width="4.28515625" style="251" customWidth="1"/>
    <col min="774" max="774" width="8.5703125" style="251" customWidth="1"/>
    <col min="775" max="775" width="10.42578125" style="251" customWidth="1"/>
    <col min="776" max="776" width="4.28515625" style="251" customWidth="1"/>
    <col min="777" max="777" width="9.7109375" style="251" customWidth="1"/>
    <col min="778" max="778" width="9.85546875" style="251" customWidth="1"/>
    <col min="779" max="779" width="4.42578125" style="251" customWidth="1"/>
    <col min="780" max="780" width="8" style="251" customWidth="1"/>
    <col min="781" max="781" width="9.28515625" style="251" customWidth="1"/>
    <col min="782" max="1025" width="9.140625" style="251"/>
    <col min="1026" max="1026" width="27.140625" style="251" customWidth="1"/>
    <col min="1027" max="1027" width="9.85546875" style="251" customWidth="1"/>
    <col min="1028" max="1028" width="9.5703125" style="251" customWidth="1"/>
    <col min="1029" max="1029" width="4.28515625" style="251" customWidth="1"/>
    <col min="1030" max="1030" width="8.5703125" style="251" customWidth="1"/>
    <col min="1031" max="1031" width="10.42578125" style="251" customWidth="1"/>
    <col min="1032" max="1032" width="4.28515625" style="251" customWidth="1"/>
    <col min="1033" max="1033" width="9.7109375" style="251" customWidth="1"/>
    <col min="1034" max="1034" width="9.85546875" style="251" customWidth="1"/>
    <col min="1035" max="1035" width="4.42578125" style="251" customWidth="1"/>
    <col min="1036" max="1036" width="8" style="251" customWidth="1"/>
    <col min="1037" max="1037" width="9.28515625" style="251" customWidth="1"/>
    <col min="1038" max="1281" width="9.140625" style="251"/>
    <col min="1282" max="1282" width="27.140625" style="251" customWidth="1"/>
    <col min="1283" max="1283" width="9.85546875" style="251" customWidth="1"/>
    <col min="1284" max="1284" width="9.5703125" style="251" customWidth="1"/>
    <col min="1285" max="1285" width="4.28515625" style="251" customWidth="1"/>
    <col min="1286" max="1286" width="8.5703125" style="251" customWidth="1"/>
    <col min="1287" max="1287" width="10.42578125" style="251" customWidth="1"/>
    <col min="1288" max="1288" width="4.28515625" style="251" customWidth="1"/>
    <col min="1289" max="1289" width="9.7109375" style="251" customWidth="1"/>
    <col min="1290" max="1290" width="9.85546875" style="251" customWidth="1"/>
    <col min="1291" max="1291" width="4.42578125" style="251" customWidth="1"/>
    <col min="1292" max="1292" width="8" style="251" customWidth="1"/>
    <col min="1293" max="1293" width="9.28515625" style="251" customWidth="1"/>
    <col min="1294" max="1537" width="9.140625" style="251"/>
    <col min="1538" max="1538" width="27.140625" style="251" customWidth="1"/>
    <col min="1539" max="1539" width="9.85546875" style="251" customWidth="1"/>
    <col min="1540" max="1540" width="9.5703125" style="251" customWidth="1"/>
    <col min="1541" max="1541" width="4.28515625" style="251" customWidth="1"/>
    <col min="1542" max="1542" width="8.5703125" style="251" customWidth="1"/>
    <col min="1543" max="1543" width="10.42578125" style="251" customWidth="1"/>
    <col min="1544" max="1544" width="4.28515625" style="251" customWidth="1"/>
    <col min="1545" max="1545" width="9.7109375" style="251" customWidth="1"/>
    <col min="1546" max="1546" width="9.85546875" style="251" customWidth="1"/>
    <col min="1547" max="1547" width="4.42578125" style="251" customWidth="1"/>
    <col min="1548" max="1548" width="8" style="251" customWidth="1"/>
    <col min="1549" max="1549" width="9.28515625" style="251" customWidth="1"/>
    <col min="1550" max="1793" width="9.140625" style="251"/>
    <col min="1794" max="1794" width="27.140625" style="251" customWidth="1"/>
    <col min="1795" max="1795" width="9.85546875" style="251" customWidth="1"/>
    <col min="1796" max="1796" width="9.5703125" style="251" customWidth="1"/>
    <col min="1797" max="1797" width="4.28515625" style="251" customWidth="1"/>
    <col min="1798" max="1798" width="8.5703125" style="251" customWidth="1"/>
    <col min="1799" max="1799" width="10.42578125" style="251" customWidth="1"/>
    <col min="1800" max="1800" width="4.28515625" style="251" customWidth="1"/>
    <col min="1801" max="1801" width="9.7109375" style="251" customWidth="1"/>
    <col min="1802" max="1802" width="9.85546875" style="251" customWidth="1"/>
    <col min="1803" max="1803" width="4.42578125" style="251" customWidth="1"/>
    <col min="1804" max="1804" width="8" style="251" customWidth="1"/>
    <col min="1805" max="1805" width="9.28515625" style="251" customWidth="1"/>
    <col min="1806" max="2049" width="9.140625" style="251"/>
    <col min="2050" max="2050" width="27.140625" style="251" customWidth="1"/>
    <col min="2051" max="2051" width="9.85546875" style="251" customWidth="1"/>
    <col min="2052" max="2052" width="9.5703125" style="251" customWidth="1"/>
    <col min="2053" max="2053" width="4.28515625" style="251" customWidth="1"/>
    <col min="2054" max="2054" width="8.5703125" style="251" customWidth="1"/>
    <col min="2055" max="2055" width="10.42578125" style="251" customWidth="1"/>
    <col min="2056" max="2056" width="4.28515625" style="251" customWidth="1"/>
    <col min="2057" max="2057" width="9.7109375" style="251" customWidth="1"/>
    <col min="2058" max="2058" width="9.85546875" style="251" customWidth="1"/>
    <col min="2059" max="2059" width="4.42578125" style="251" customWidth="1"/>
    <col min="2060" max="2060" width="8" style="251" customWidth="1"/>
    <col min="2061" max="2061" width="9.28515625" style="251" customWidth="1"/>
    <col min="2062" max="2305" width="9.140625" style="251"/>
    <col min="2306" max="2306" width="27.140625" style="251" customWidth="1"/>
    <col min="2307" max="2307" width="9.85546875" style="251" customWidth="1"/>
    <col min="2308" max="2308" width="9.5703125" style="251" customWidth="1"/>
    <col min="2309" max="2309" width="4.28515625" style="251" customWidth="1"/>
    <col min="2310" max="2310" width="8.5703125" style="251" customWidth="1"/>
    <col min="2311" max="2311" width="10.42578125" style="251" customWidth="1"/>
    <col min="2312" max="2312" width="4.28515625" style="251" customWidth="1"/>
    <col min="2313" max="2313" width="9.7109375" style="251" customWidth="1"/>
    <col min="2314" max="2314" width="9.85546875" style="251" customWidth="1"/>
    <col min="2315" max="2315" width="4.42578125" style="251" customWidth="1"/>
    <col min="2316" max="2316" width="8" style="251" customWidth="1"/>
    <col min="2317" max="2317" width="9.28515625" style="251" customWidth="1"/>
    <col min="2318" max="2561" width="9.140625" style="251"/>
    <col min="2562" max="2562" width="27.140625" style="251" customWidth="1"/>
    <col min="2563" max="2563" width="9.85546875" style="251" customWidth="1"/>
    <col min="2564" max="2564" width="9.5703125" style="251" customWidth="1"/>
    <col min="2565" max="2565" width="4.28515625" style="251" customWidth="1"/>
    <col min="2566" max="2566" width="8.5703125" style="251" customWidth="1"/>
    <col min="2567" max="2567" width="10.42578125" style="251" customWidth="1"/>
    <col min="2568" max="2568" width="4.28515625" style="251" customWidth="1"/>
    <col min="2569" max="2569" width="9.7109375" style="251" customWidth="1"/>
    <col min="2570" max="2570" width="9.85546875" style="251" customWidth="1"/>
    <col min="2571" max="2571" width="4.42578125" style="251" customWidth="1"/>
    <col min="2572" max="2572" width="8" style="251" customWidth="1"/>
    <col min="2573" max="2573" width="9.28515625" style="251" customWidth="1"/>
    <col min="2574" max="2817" width="9.140625" style="251"/>
    <col min="2818" max="2818" width="27.140625" style="251" customWidth="1"/>
    <col min="2819" max="2819" width="9.85546875" style="251" customWidth="1"/>
    <col min="2820" max="2820" width="9.5703125" style="251" customWidth="1"/>
    <col min="2821" max="2821" width="4.28515625" style="251" customWidth="1"/>
    <col min="2822" max="2822" width="8.5703125" style="251" customWidth="1"/>
    <col min="2823" max="2823" width="10.42578125" style="251" customWidth="1"/>
    <col min="2824" max="2824" width="4.28515625" style="251" customWidth="1"/>
    <col min="2825" max="2825" width="9.7109375" style="251" customWidth="1"/>
    <col min="2826" max="2826" width="9.85546875" style="251" customWidth="1"/>
    <col min="2827" max="2827" width="4.42578125" style="251" customWidth="1"/>
    <col min="2828" max="2828" width="8" style="251" customWidth="1"/>
    <col min="2829" max="2829" width="9.28515625" style="251" customWidth="1"/>
    <col min="2830" max="3073" width="9.140625" style="251"/>
    <col min="3074" max="3074" width="27.140625" style="251" customWidth="1"/>
    <col min="3075" max="3075" width="9.85546875" style="251" customWidth="1"/>
    <col min="3076" max="3076" width="9.5703125" style="251" customWidth="1"/>
    <col min="3077" max="3077" width="4.28515625" style="251" customWidth="1"/>
    <col min="3078" max="3078" width="8.5703125" style="251" customWidth="1"/>
    <col min="3079" max="3079" width="10.42578125" style="251" customWidth="1"/>
    <col min="3080" max="3080" width="4.28515625" style="251" customWidth="1"/>
    <col min="3081" max="3081" width="9.7109375" style="251" customWidth="1"/>
    <col min="3082" max="3082" width="9.85546875" style="251" customWidth="1"/>
    <col min="3083" max="3083" width="4.42578125" style="251" customWidth="1"/>
    <col min="3084" max="3084" width="8" style="251" customWidth="1"/>
    <col min="3085" max="3085" width="9.28515625" style="251" customWidth="1"/>
    <col min="3086" max="3329" width="9.140625" style="251"/>
    <col min="3330" max="3330" width="27.140625" style="251" customWidth="1"/>
    <col min="3331" max="3331" width="9.85546875" style="251" customWidth="1"/>
    <col min="3332" max="3332" width="9.5703125" style="251" customWidth="1"/>
    <col min="3333" max="3333" width="4.28515625" style="251" customWidth="1"/>
    <col min="3334" max="3334" width="8.5703125" style="251" customWidth="1"/>
    <col min="3335" max="3335" width="10.42578125" style="251" customWidth="1"/>
    <col min="3336" max="3336" width="4.28515625" style="251" customWidth="1"/>
    <col min="3337" max="3337" width="9.7109375" style="251" customWidth="1"/>
    <col min="3338" max="3338" width="9.85546875" style="251" customWidth="1"/>
    <col min="3339" max="3339" width="4.42578125" style="251" customWidth="1"/>
    <col min="3340" max="3340" width="8" style="251" customWidth="1"/>
    <col min="3341" max="3341" width="9.28515625" style="251" customWidth="1"/>
    <col min="3342" max="3585" width="9.140625" style="251"/>
    <col min="3586" max="3586" width="27.140625" style="251" customWidth="1"/>
    <col min="3587" max="3587" width="9.85546875" style="251" customWidth="1"/>
    <col min="3588" max="3588" width="9.5703125" style="251" customWidth="1"/>
    <col min="3589" max="3589" width="4.28515625" style="251" customWidth="1"/>
    <col min="3590" max="3590" width="8.5703125" style="251" customWidth="1"/>
    <col min="3591" max="3591" width="10.42578125" style="251" customWidth="1"/>
    <col min="3592" max="3592" width="4.28515625" style="251" customWidth="1"/>
    <col min="3593" max="3593" width="9.7109375" style="251" customWidth="1"/>
    <col min="3594" max="3594" width="9.85546875" style="251" customWidth="1"/>
    <col min="3595" max="3595" width="4.42578125" style="251" customWidth="1"/>
    <col min="3596" max="3596" width="8" style="251" customWidth="1"/>
    <col min="3597" max="3597" width="9.28515625" style="251" customWidth="1"/>
    <col min="3598" max="3841" width="9.140625" style="251"/>
    <col min="3842" max="3842" width="27.140625" style="251" customWidth="1"/>
    <col min="3843" max="3843" width="9.85546875" style="251" customWidth="1"/>
    <col min="3844" max="3844" width="9.5703125" style="251" customWidth="1"/>
    <col min="3845" max="3845" width="4.28515625" style="251" customWidth="1"/>
    <col min="3846" max="3846" width="8.5703125" style="251" customWidth="1"/>
    <col min="3847" max="3847" width="10.42578125" style="251" customWidth="1"/>
    <col min="3848" max="3848" width="4.28515625" style="251" customWidth="1"/>
    <col min="3849" max="3849" width="9.7109375" style="251" customWidth="1"/>
    <col min="3850" max="3850" width="9.85546875" style="251" customWidth="1"/>
    <col min="3851" max="3851" width="4.42578125" style="251" customWidth="1"/>
    <col min="3852" max="3852" width="8" style="251" customWidth="1"/>
    <col min="3853" max="3853" width="9.28515625" style="251" customWidth="1"/>
    <col min="3854" max="4097" width="9.140625" style="251"/>
    <col min="4098" max="4098" width="27.140625" style="251" customWidth="1"/>
    <col min="4099" max="4099" width="9.85546875" style="251" customWidth="1"/>
    <col min="4100" max="4100" width="9.5703125" style="251" customWidth="1"/>
    <col min="4101" max="4101" width="4.28515625" style="251" customWidth="1"/>
    <col min="4102" max="4102" width="8.5703125" style="251" customWidth="1"/>
    <col min="4103" max="4103" width="10.42578125" style="251" customWidth="1"/>
    <col min="4104" max="4104" width="4.28515625" style="251" customWidth="1"/>
    <col min="4105" max="4105" width="9.7109375" style="251" customWidth="1"/>
    <col min="4106" max="4106" width="9.85546875" style="251" customWidth="1"/>
    <col min="4107" max="4107" width="4.42578125" style="251" customWidth="1"/>
    <col min="4108" max="4108" width="8" style="251" customWidth="1"/>
    <col min="4109" max="4109" width="9.28515625" style="251" customWidth="1"/>
    <col min="4110" max="4353" width="9.140625" style="251"/>
    <col min="4354" max="4354" width="27.140625" style="251" customWidth="1"/>
    <col min="4355" max="4355" width="9.85546875" style="251" customWidth="1"/>
    <col min="4356" max="4356" width="9.5703125" style="251" customWidth="1"/>
    <col min="4357" max="4357" width="4.28515625" style="251" customWidth="1"/>
    <col min="4358" max="4358" width="8.5703125" style="251" customWidth="1"/>
    <col min="4359" max="4359" width="10.42578125" style="251" customWidth="1"/>
    <col min="4360" max="4360" width="4.28515625" style="251" customWidth="1"/>
    <col min="4361" max="4361" width="9.7109375" style="251" customWidth="1"/>
    <col min="4362" max="4362" width="9.85546875" style="251" customWidth="1"/>
    <col min="4363" max="4363" width="4.42578125" style="251" customWidth="1"/>
    <col min="4364" max="4364" width="8" style="251" customWidth="1"/>
    <col min="4365" max="4365" width="9.28515625" style="251" customWidth="1"/>
    <col min="4366" max="4609" width="9.140625" style="251"/>
    <col min="4610" max="4610" width="27.140625" style="251" customWidth="1"/>
    <col min="4611" max="4611" width="9.85546875" style="251" customWidth="1"/>
    <col min="4612" max="4612" width="9.5703125" style="251" customWidth="1"/>
    <col min="4613" max="4613" width="4.28515625" style="251" customWidth="1"/>
    <col min="4614" max="4614" width="8.5703125" style="251" customWidth="1"/>
    <col min="4615" max="4615" width="10.42578125" style="251" customWidth="1"/>
    <col min="4616" max="4616" width="4.28515625" style="251" customWidth="1"/>
    <col min="4617" max="4617" width="9.7109375" style="251" customWidth="1"/>
    <col min="4618" max="4618" width="9.85546875" style="251" customWidth="1"/>
    <col min="4619" max="4619" width="4.42578125" style="251" customWidth="1"/>
    <col min="4620" max="4620" width="8" style="251" customWidth="1"/>
    <col min="4621" max="4621" width="9.28515625" style="251" customWidth="1"/>
    <col min="4622" max="4865" width="9.140625" style="251"/>
    <col min="4866" max="4866" width="27.140625" style="251" customWidth="1"/>
    <col min="4867" max="4867" width="9.85546875" style="251" customWidth="1"/>
    <col min="4868" max="4868" width="9.5703125" style="251" customWidth="1"/>
    <col min="4869" max="4869" width="4.28515625" style="251" customWidth="1"/>
    <col min="4870" max="4870" width="8.5703125" style="251" customWidth="1"/>
    <col min="4871" max="4871" width="10.42578125" style="251" customWidth="1"/>
    <col min="4872" max="4872" width="4.28515625" style="251" customWidth="1"/>
    <col min="4873" max="4873" width="9.7109375" style="251" customWidth="1"/>
    <col min="4874" max="4874" width="9.85546875" style="251" customWidth="1"/>
    <col min="4875" max="4875" width="4.42578125" style="251" customWidth="1"/>
    <col min="4876" max="4876" width="8" style="251" customWidth="1"/>
    <col min="4877" max="4877" width="9.28515625" style="251" customWidth="1"/>
    <col min="4878" max="5121" width="9.140625" style="251"/>
    <col min="5122" max="5122" width="27.140625" style="251" customWidth="1"/>
    <col min="5123" max="5123" width="9.85546875" style="251" customWidth="1"/>
    <col min="5124" max="5124" width="9.5703125" style="251" customWidth="1"/>
    <col min="5125" max="5125" width="4.28515625" style="251" customWidth="1"/>
    <col min="5126" max="5126" width="8.5703125" style="251" customWidth="1"/>
    <col min="5127" max="5127" width="10.42578125" style="251" customWidth="1"/>
    <col min="5128" max="5128" width="4.28515625" style="251" customWidth="1"/>
    <col min="5129" max="5129" width="9.7109375" style="251" customWidth="1"/>
    <col min="5130" max="5130" width="9.85546875" style="251" customWidth="1"/>
    <col min="5131" max="5131" width="4.42578125" style="251" customWidth="1"/>
    <col min="5132" max="5132" width="8" style="251" customWidth="1"/>
    <col min="5133" max="5133" width="9.28515625" style="251" customWidth="1"/>
    <col min="5134" max="5377" width="9.140625" style="251"/>
    <col min="5378" max="5378" width="27.140625" style="251" customWidth="1"/>
    <col min="5379" max="5379" width="9.85546875" style="251" customWidth="1"/>
    <col min="5380" max="5380" width="9.5703125" style="251" customWidth="1"/>
    <col min="5381" max="5381" width="4.28515625" style="251" customWidth="1"/>
    <col min="5382" max="5382" width="8.5703125" style="251" customWidth="1"/>
    <col min="5383" max="5383" width="10.42578125" style="251" customWidth="1"/>
    <col min="5384" max="5384" width="4.28515625" style="251" customWidth="1"/>
    <col min="5385" max="5385" width="9.7109375" style="251" customWidth="1"/>
    <col min="5386" max="5386" width="9.85546875" style="251" customWidth="1"/>
    <col min="5387" max="5387" width="4.42578125" style="251" customWidth="1"/>
    <col min="5388" max="5388" width="8" style="251" customWidth="1"/>
    <col min="5389" max="5389" width="9.28515625" style="251" customWidth="1"/>
    <col min="5390" max="5633" width="9.140625" style="251"/>
    <col min="5634" max="5634" width="27.140625" style="251" customWidth="1"/>
    <col min="5635" max="5635" width="9.85546875" style="251" customWidth="1"/>
    <col min="5636" max="5636" width="9.5703125" style="251" customWidth="1"/>
    <col min="5637" max="5637" width="4.28515625" style="251" customWidth="1"/>
    <col min="5638" max="5638" width="8.5703125" style="251" customWidth="1"/>
    <col min="5639" max="5639" width="10.42578125" style="251" customWidth="1"/>
    <col min="5640" max="5640" width="4.28515625" style="251" customWidth="1"/>
    <col min="5641" max="5641" width="9.7109375" style="251" customWidth="1"/>
    <col min="5642" max="5642" width="9.85546875" style="251" customWidth="1"/>
    <col min="5643" max="5643" width="4.42578125" style="251" customWidth="1"/>
    <col min="5644" max="5644" width="8" style="251" customWidth="1"/>
    <col min="5645" max="5645" width="9.28515625" style="251" customWidth="1"/>
    <col min="5646" max="5889" width="9.140625" style="251"/>
    <col min="5890" max="5890" width="27.140625" style="251" customWidth="1"/>
    <col min="5891" max="5891" width="9.85546875" style="251" customWidth="1"/>
    <col min="5892" max="5892" width="9.5703125" style="251" customWidth="1"/>
    <col min="5893" max="5893" width="4.28515625" style="251" customWidth="1"/>
    <col min="5894" max="5894" width="8.5703125" style="251" customWidth="1"/>
    <col min="5895" max="5895" width="10.42578125" style="251" customWidth="1"/>
    <col min="5896" max="5896" width="4.28515625" style="251" customWidth="1"/>
    <col min="5897" max="5897" width="9.7109375" style="251" customWidth="1"/>
    <col min="5898" max="5898" width="9.85546875" style="251" customWidth="1"/>
    <col min="5899" max="5899" width="4.42578125" style="251" customWidth="1"/>
    <col min="5900" max="5900" width="8" style="251" customWidth="1"/>
    <col min="5901" max="5901" width="9.28515625" style="251" customWidth="1"/>
    <col min="5902" max="6145" width="9.140625" style="251"/>
    <col min="6146" max="6146" width="27.140625" style="251" customWidth="1"/>
    <col min="6147" max="6147" width="9.85546875" style="251" customWidth="1"/>
    <col min="6148" max="6148" width="9.5703125" style="251" customWidth="1"/>
    <col min="6149" max="6149" width="4.28515625" style="251" customWidth="1"/>
    <col min="6150" max="6150" width="8.5703125" style="251" customWidth="1"/>
    <col min="6151" max="6151" width="10.42578125" style="251" customWidth="1"/>
    <col min="6152" max="6152" width="4.28515625" style="251" customWidth="1"/>
    <col min="6153" max="6153" width="9.7109375" style="251" customWidth="1"/>
    <col min="6154" max="6154" width="9.85546875" style="251" customWidth="1"/>
    <col min="6155" max="6155" width="4.42578125" style="251" customWidth="1"/>
    <col min="6156" max="6156" width="8" style="251" customWidth="1"/>
    <col min="6157" max="6157" width="9.28515625" style="251" customWidth="1"/>
    <col min="6158" max="6401" width="9.140625" style="251"/>
    <col min="6402" max="6402" width="27.140625" style="251" customWidth="1"/>
    <col min="6403" max="6403" width="9.85546875" style="251" customWidth="1"/>
    <col min="6404" max="6404" width="9.5703125" style="251" customWidth="1"/>
    <col min="6405" max="6405" width="4.28515625" style="251" customWidth="1"/>
    <col min="6406" max="6406" width="8.5703125" style="251" customWidth="1"/>
    <col min="6407" max="6407" width="10.42578125" style="251" customWidth="1"/>
    <col min="6408" max="6408" width="4.28515625" style="251" customWidth="1"/>
    <col min="6409" max="6409" width="9.7109375" style="251" customWidth="1"/>
    <col min="6410" max="6410" width="9.85546875" style="251" customWidth="1"/>
    <col min="6411" max="6411" width="4.42578125" style="251" customWidth="1"/>
    <col min="6412" max="6412" width="8" style="251" customWidth="1"/>
    <col min="6413" max="6413" width="9.28515625" style="251" customWidth="1"/>
    <col min="6414" max="6657" width="9.140625" style="251"/>
    <col min="6658" max="6658" width="27.140625" style="251" customWidth="1"/>
    <col min="6659" max="6659" width="9.85546875" style="251" customWidth="1"/>
    <col min="6660" max="6660" width="9.5703125" style="251" customWidth="1"/>
    <col min="6661" max="6661" width="4.28515625" style="251" customWidth="1"/>
    <col min="6662" max="6662" width="8.5703125" style="251" customWidth="1"/>
    <col min="6663" max="6663" width="10.42578125" style="251" customWidth="1"/>
    <col min="6664" max="6664" width="4.28515625" style="251" customWidth="1"/>
    <col min="6665" max="6665" width="9.7109375" style="251" customWidth="1"/>
    <col min="6666" max="6666" width="9.85546875" style="251" customWidth="1"/>
    <col min="6667" max="6667" width="4.42578125" style="251" customWidth="1"/>
    <col min="6668" max="6668" width="8" style="251" customWidth="1"/>
    <col min="6669" max="6669" width="9.28515625" style="251" customWidth="1"/>
    <col min="6670" max="6913" width="9.140625" style="251"/>
    <col min="6914" max="6914" width="27.140625" style="251" customWidth="1"/>
    <col min="6915" max="6915" width="9.85546875" style="251" customWidth="1"/>
    <col min="6916" max="6916" width="9.5703125" style="251" customWidth="1"/>
    <col min="6917" max="6917" width="4.28515625" style="251" customWidth="1"/>
    <col min="6918" max="6918" width="8.5703125" style="251" customWidth="1"/>
    <col min="6919" max="6919" width="10.42578125" style="251" customWidth="1"/>
    <col min="6920" max="6920" width="4.28515625" style="251" customWidth="1"/>
    <col min="6921" max="6921" width="9.7109375" style="251" customWidth="1"/>
    <col min="6922" max="6922" width="9.85546875" style="251" customWidth="1"/>
    <col min="6923" max="6923" width="4.42578125" style="251" customWidth="1"/>
    <col min="6924" max="6924" width="8" style="251" customWidth="1"/>
    <col min="6925" max="6925" width="9.28515625" style="251" customWidth="1"/>
    <col min="6926" max="7169" width="9.140625" style="251"/>
    <col min="7170" max="7170" width="27.140625" style="251" customWidth="1"/>
    <col min="7171" max="7171" width="9.85546875" style="251" customWidth="1"/>
    <col min="7172" max="7172" width="9.5703125" style="251" customWidth="1"/>
    <col min="7173" max="7173" width="4.28515625" style="251" customWidth="1"/>
    <col min="7174" max="7174" width="8.5703125" style="251" customWidth="1"/>
    <col min="7175" max="7175" width="10.42578125" style="251" customWidth="1"/>
    <col min="7176" max="7176" width="4.28515625" style="251" customWidth="1"/>
    <col min="7177" max="7177" width="9.7109375" style="251" customWidth="1"/>
    <col min="7178" max="7178" width="9.85546875" style="251" customWidth="1"/>
    <col min="7179" max="7179" width="4.42578125" style="251" customWidth="1"/>
    <col min="7180" max="7180" width="8" style="251" customWidth="1"/>
    <col min="7181" max="7181" width="9.28515625" style="251" customWidth="1"/>
    <col min="7182" max="7425" width="9.140625" style="251"/>
    <col min="7426" max="7426" width="27.140625" style="251" customWidth="1"/>
    <col min="7427" max="7427" width="9.85546875" style="251" customWidth="1"/>
    <col min="7428" max="7428" width="9.5703125" style="251" customWidth="1"/>
    <col min="7429" max="7429" width="4.28515625" style="251" customWidth="1"/>
    <col min="7430" max="7430" width="8.5703125" style="251" customWidth="1"/>
    <col min="7431" max="7431" width="10.42578125" style="251" customWidth="1"/>
    <col min="7432" max="7432" width="4.28515625" style="251" customWidth="1"/>
    <col min="7433" max="7433" width="9.7109375" style="251" customWidth="1"/>
    <col min="7434" max="7434" width="9.85546875" style="251" customWidth="1"/>
    <col min="7435" max="7435" width="4.42578125" style="251" customWidth="1"/>
    <col min="7436" max="7436" width="8" style="251" customWidth="1"/>
    <col min="7437" max="7437" width="9.28515625" style="251" customWidth="1"/>
    <col min="7438" max="7681" width="9.140625" style="251"/>
    <col min="7682" max="7682" width="27.140625" style="251" customWidth="1"/>
    <col min="7683" max="7683" width="9.85546875" style="251" customWidth="1"/>
    <col min="7684" max="7684" width="9.5703125" style="251" customWidth="1"/>
    <col min="7685" max="7685" width="4.28515625" style="251" customWidth="1"/>
    <col min="7686" max="7686" width="8.5703125" style="251" customWidth="1"/>
    <col min="7687" max="7687" width="10.42578125" style="251" customWidth="1"/>
    <col min="7688" max="7688" width="4.28515625" style="251" customWidth="1"/>
    <col min="7689" max="7689" width="9.7109375" style="251" customWidth="1"/>
    <col min="7690" max="7690" width="9.85546875" style="251" customWidth="1"/>
    <col min="7691" max="7691" width="4.42578125" style="251" customWidth="1"/>
    <col min="7692" max="7692" width="8" style="251" customWidth="1"/>
    <col min="7693" max="7693" width="9.28515625" style="251" customWidth="1"/>
    <col min="7694" max="7937" width="9.140625" style="251"/>
    <col min="7938" max="7938" width="27.140625" style="251" customWidth="1"/>
    <col min="7939" max="7939" width="9.85546875" style="251" customWidth="1"/>
    <col min="7940" max="7940" width="9.5703125" style="251" customWidth="1"/>
    <col min="7941" max="7941" width="4.28515625" style="251" customWidth="1"/>
    <col min="7942" max="7942" width="8.5703125" style="251" customWidth="1"/>
    <col min="7943" max="7943" width="10.42578125" style="251" customWidth="1"/>
    <col min="7944" max="7944" width="4.28515625" style="251" customWidth="1"/>
    <col min="7945" max="7945" width="9.7109375" style="251" customWidth="1"/>
    <col min="7946" max="7946" width="9.85546875" style="251" customWidth="1"/>
    <col min="7947" max="7947" width="4.42578125" style="251" customWidth="1"/>
    <col min="7948" max="7948" width="8" style="251" customWidth="1"/>
    <col min="7949" max="7949" width="9.28515625" style="251" customWidth="1"/>
    <col min="7950" max="8193" width="9.140625" style="251"/>
    <col min="8194" max="8194" width="27.140625" style="251" customWidth="1"/>
    <col min="8195" max="8195" width="9.85546875" style="251" customWidth="1"/>
    <col min="8196" max="8196" width="9.5703125" style="251" customWidth="1"/>
    <col min="8197" max="8197" width="4.28515625" style="251" customWidth="1"/>
    <col min="8198" max="8198" width="8.5703125" style="251" customWidth="1"/>
    <col min="8199" max="8199" width="10.42578125" style="251" customWidth="1"/>
    <col min="8200" max="8200" width="4.28515625" style="251" customWidth="1"/>
    <col min="8201" max="8201" width="9.7109375" style="251" customWidth="1"/>
    <col min="8202" max="8202" width="9.85546875" style="251" customWidth="1"/>
    <col min="8203" max="8203" width="4.42578125" style="251" customWidth="1"/>
    <col min="8204" max="8204" width="8" style="251" customWidth="1"/>
    <col min="8205" max="8205" width="9.28515625" style="251" customWidth="1"/>
    <col min="8206" max="8449" width="9.140625" style="251"/>
    <col min="8450" max="8450" width="27.140625" style="251" customWidth="1"/>
    <col min="8451" max="8451" width="9.85546875" style="251" customWidth="1"/>
    <col min="8452" max="8452" width="9.5703125" style="251" customWidth="1"/>
    <col min="8453" max="8453" width="4.28515625" style="251" customWidth="1"/>
    <col min="8454" max="8454" width="8.5703125" style="251" customWidth="1"/>
    <col min="8455" max="8455" width="10.42578125" style="251" customWidth="1"/>
    <col min="8456" max="8456" width="4.28515625" style="251" customWidth="1"/>
    <col min="8457" max="8457" width="9.7109375" style="251" customWidth="1"/>
    <col min="8458" max="8458" width="9.85546875" style="251" customWidth="1"/>
    <col min="8459" max="8459" width="4.42578125" style="251" customWidth="1"/>
    <col min="8460" max="8460" width="8" style="251" customWidth="1"/>
    <col min="8461" max="8461" width="9.28515625" style="251" customWidth="1"/>
    <col min="8462" max="8705" width="9.140625" style="251"/>
    <col min="8706" max="8706" width="27.140625" style="251" customWidth="1"/>
    <col min="8707" max="8707" width="9.85546875" style="251" customWidth="1"/>
    <col min="8708" max="8708" width="9.5703125" style="251" customWidth="1"/>
    <col min="8709" max="8709" width="4.28515625" style="251" customWidth="1"/>
    <col min="8710" max="8710" width="8.5703125" style="251" customWidth="1"/>
    <col min="8711" max="8711" width="10.42578125" style="251" customWidth="1"/>
    <col min="8712" max="8712" width="4.28515625" style="251" customWidth="1"/>
    <col min="8713" max="8713" width="9.7109375" style="251" customWidth="1"/>
    <col min="8714" max="8714" width="9.85546875" style="251" customWidth="1"/>
    <col min="8715" max="8715" width="4.42578125" style="251" customWidth="1"/>
    <col min="8716" max="8716" width="8" style="251" customWidth="1"/>
    <col min="8717" max="8717" width="9.28515625" style="251" customWidth="1"/>
    <col min="8718" max="8961" width="9.140625" style="251"/>
    <col min="8962" max="8962" width="27.140625" style="251" customWidth="1"/>
    <col min="8963" max="8963" width="9.85546875" style="251" customWidth="1"/>
    <col min="8964" max="8964" width="9.5703125" style="251" customWidth="1"/>
    <col min="8965" max="8965" width="4.28515625" style="251" customWidth="1"/>
    <col min="8966" max="8966" width="8.5703125" style="251" customWidth="1"/>
    <col min="8967" max="8967" width="10.42578125" style="251" customWidth="1"/>
    <col min="8968" max="8968" width="4.28515625" style="251" customWidth="1"/>
    <col min="8969" max="8969" width="9.7109375" style="251" customWidth="1"/>
    <col min="8970" max="8970" width="9.85546875" style="251" customWidth="1"/>
    <col min="8971" max="8971" width="4.42578125" style="251" customWidth="1"/>
    <col min="8972" max="8972" width="8" style="251" customWidth="1"/>
    <col min="8973" max="8973" width="9.28515625" style="251" customWidth="1"/>
    <col min="8974" max="9217" width="9.140625" style="251"/>
    <col min="9218" max="9218" width="27.140625" style="251" customWidth="1"/>
    <col min="9219" max="9219" width="9.85546875" style="251" customWidth="1"/>
    <col min="9220" max="9220" width="9.5703125" style="251" customWidth="1"/>
    <col min="9221" max="9221" width="4.28515625" style="251" customWidth="1"/>
    <col min="9222" max="9222" width="8.5703125" style="251" customWidth="1"/>
    <col min="9223" max="9223" width="10.42578125" style="251" customWidth="1"/>
    <col min="9224" max="9224" width="4.28515625" style="251" customWidth="1"/>
    <col min="9225" max="9225" width="9.7109375" style="251" customWidth="1"/>
    <col min="9226" max="9226" width="9.85546875" style="251" customWidth="1"/>
    <col min="9227" max="9227" width="4.42578125" style="251" customWidth="1"/>
    <col min="9228" max="9228" width="8" style="251" customWidth="1"/>
    <col min="9229" max="9229" width="9.28515625" style="251" customWidth="1"/>
    <col min="9230" max="9473" width="9.140625" style="251"/>
    <col min="9474" max="9474" width="27.140625" style="251" customWidth="1"/>
    <col min="9475" max="9475" width="9.85546875" style="251" customWidth="1"/>
    <col min="9476" max="9476" width="9.5703125" style="251" customWidth="1"/>
    <col min="9477" max="9477" width="4.28515625" style="251" customWidth="1"/>
    <col min="9478" max="9478" width="8.5703125" style="251" customWidth="1"/>
    <col min="9479" max="9479" width="10.42578125" style="251" customWidth="1"/>
    <col min="9480" max="9480" width="4.28515625" style="251" customWidth="1"/>
    <col min="9481" max="9481" width="9.7109375" style="251" customWidth="1"/>
    <col min="9482" max="9482" width="9.85546875" style="251" customWidth="1"/>
    <col min="9483" max="9483" width="4.42578125" style="251" customWidth="1"/>
    <col min="9484" max="9484" width="8" style="251" customWidth="1"/>
    <col min="9485" max="9485" width="9.28515625" style="251" customWidth="1"/>
    <col min="9486" max="9729" width="9.140625" style="251"/>
    <col min="9730" max="9730" width="27.140625" style="251" customWidth="1"/>
    <col min="9731" max="9731" width="9.85546875" style="251" customWidth="1"/>
    <col min="9732" max="9732" width="9.5703125" style="251" customWidth="1"/>
    <col min="9733" max="9733" width="4.28515625" style="251" customWidth="1"/>
    <col min="9734" max="9734" width="8.5703125" style="251" customWidth="1"/>
    <col min="9735" max="9735" width="10.42578125" style="251" customWidth="1"/>
    <col min="9736" max="9736" width="4.28515625" style="251" customWidth="1"/>
    <col min="9737" max="9737" width="9.7109375" style="251" customWidth="1"/>
    <col min="9738" max="9738" width="9.85546875" style="251" customWidth="1"/>
    <col min="9739" max="9739" width="4.42578125" style="251" customWidth="1"/>
    <col min="9740" max="9740" width="8" style="251" customWidth="1"/>
    <col min="9741" max="9741" width="9.28515625" style="251" customWidth="1"/>
    <col min="9742" max="9985" width="9.140625" style="251"/>
    <col min="9986" max="9986" width="27.140625" style="251" customWidth="1"/>
    <col min="9987" max="9987" width="9.85546875" style="251" customWidth="1"/>
    <col min="9988" max="9988" width="9.5703125" style="251" customWidth="1"/>
    <col min="9989" max="9989" width="4.28515625" style="251" customWidth="1"/>
    <col min="9990" max="9990" width="8.5703125" style="251" customWidth="1"/>
    <col min="9991" max="9991" width="10.42578125" style="251" customWidth="1"/>
    <col min="9992" max="9992" width="4.28515625" style="251" customWidth="1"/>
    <col min="9993" max="9993" width="9.7109375" style="251" customWidth="1"/>
    <col min="9994" max="9994" width="9.85546875" style="251" customWidth="1"/>
    <col min="9995" max="9995" width="4.42578125" style="251" customWidth="1"/>
    <col min="9996" max="9996" width="8" style="251" customWidth="1"/>
    <col min="9997" max="9997" width="9.28515625" style="251" customWidth="1"/>
    <col min="9998" max="10241" width="9.140625" style="251"/>
    <col min="10242" max="10242" width="27.140625" style="251" customWidth="1"/>
    <col min="10243" max="10243" width="9.85546875" style="251" customWidth="1"/>
    <col min="10244" max="10244" width="9.5703125" style="251" customWidth="1"/>
    <col min="10245" max="10245" width="4.28515625" style="251" customWidth="1"/>
    <col min="10246" max="10246" width="8.5703125" style="251" customWidth="1"/>
    <col min="10247" max="10247" width="10.42578125" style="251" customWidth="1"/>
    <col min="10248" max="10248" width="4.28515625" style="251" customWidth="1"/>
    <col min="10249" max="10249" width="9.7109375" style="251" customWidth="1"/>
    <col min="10250" max="10250" width="9.85546875" style="251" customWidth="1"/>
    <col min="10251" max="10251" width="4.42578125" style="251" customWidth="1"/>
    <col min="10252" max="10252" width="8" style="251" customWidth="1"/>
    <col min="10253" max="10253" width="9.28515625" style="251" customWidth="1"/>
    <col min="10254" max="10497" width="9.140625" style="251"/>
    <col min="10498" max="10498" width="27.140625" style="251" customWidth="1"/>
    <col min="10499" max="10499" width="9.85546875" style="251" customWidth="1"/>
    <col min="10500" max="10500" width="9.5703125" style="251" customWidth="1"/>
    <col min="10501" max="10501" width="4.28515625" style="251" customWidth="1"/>
    <col min="10502" max="10502" width="8.5703125" style="251" customWidth="1"/>
    <col min="10503" max="10503" width="10.42578125" style="251" customWidth="1"/>
    <col min="10504" max="10504" width="4.28515625" style="251" customWidth="1"/>
    <col min="10505" max="10505" width="9.7109375" style="251" customWidth="1"/>
    <col min="10506" max="10506" width="9.85546875" style="251" customWidth="1"/>
    <col min="10507" max="10507" width="4.42578125" style="251" customWidth="1"/>
    <col min="10508" max="10508" width="8" style="251" customWidth="1"/>
    <col min="10509" max="10509" width="9.28515625" style="251" customWidth="1"/>
    <col min="10510" max="10753" width="9.140625" style="251"/>
    <col min="10754" max="10754" width="27.140625" style="251" customWidth="1"/>
    <col min="10755" max="10755" width="9.85546875" style="251" customWidth="1"/>
    <col min="10756" max="10756" width="9.5703125" style="251" customWidth="1"/>
    <col min="10757" max="10757" width="4.28515625" style="251" customWidth="1"/>
    <col min="10758" max="10758" width="8.5703125" style="251" customWidth="1"/>
    <col min="10759" max="10759" width="10.42578125" style="251" customWidth="1"/>
    <col min="10760" max="10760" width="4.28515625" style="251" customWidth="1"/>
    <col min="10761" max="10761" width="9.7109375" style="251" customWidth="1"/>
    <col min="10762" max="10762" width="9.85546875" style="251" customWidth="1"/>
    <col min="10763" max="10763" width="4.42578125" style="251" customWidth="1"/>
    <col min="10764" max="10764" width="8" style="251" customWidth="1"/>
    <col min="10765" max="10765" width="9.28515625" style="251" customWidth="1"/>
    <col min="10766" max="11009" width="9.140625" style="251"/>
    <col min="11010" max="11010" width="27.140625" style="251" customWidth="1"/>
    <col min="11011" max="11011" width="9.85546875" style="251" customWidth="1"/>
    <col min="11012" max="11012" width="9.5703125" style="251" customWidth="1"/>
    <col min="11013" max="11013" width="4.28515625" style="251" customWidth="1"/>
    <col min="11014" max="11014" width="8.5703125" style="251" customWidth="1"/>
    <col min="11015" max="11015" width="10.42578125" style="251" customWidth="1"/>
    <col min="11016" max="11016" width="4.28515625" style="251" customWidth="1"/>
    <col min="11017" max="11017" width="9.7109375" style="251" customWidth="1"/>
    <col min="11018" max="11018" width="9.85546875" style="251" customWidth="1"/>
    <col min="11019" max="11019" width="4.42578125" style="251" customWidth="1"/>
    <col min="11020" max="11020" width="8" style="251" customWidth="1"/>
    <col min="11021" max="11021" width="9.28515625" style="251" customWidth="1"/>
    <col min="11022" max="11265" width="9.140625" style="251"/>
    <col min="11266" max="11266" width="27.140625" style="251" customWidth="1"/>
    <col min="11267" max="11267" width="9.85546875" style="251" customWidth="1"/>
    <col min="11268" max="11268" width="9.5703125" style="251" customWidth="1"/>
    <col min="11269" max="11269" width="4.28515625" style="251" customWidth="1"/>
    <col min="11270" max="11270" width="8.5703125" style="251" customWidth="1"/>
    <col min="11271" max="11271" width="10.42578125" style="251" customWidth="1"/>
    <col min="11272" max="11272" width="4.28515625" style="251" customWidth="1"/>
    <col min="11273" max="11273" width="9.7109375" style="251" customWidth="1"/>
    <col min="11274" max="11274" width="9.85546875" style="251" customWidth="1"/>
    <col min="11275" max="11275" width="4.42578125" style="251" customWidth="1"/>
    <col min="11276" max="11276" width="8" style="251" customWidth="1"/>
    <col min="11277" max="11277" width="9.28515625" style="251" customWidth="1"/>
    <col min="11278" max="11521" width="9.140625" style="251"/>
    <col min="11522" max="11522" width="27.140625" style="251" customWidth="1"/>
    <col min="11523" max="11523" width="9.85546875" style="251" customWidth="1"/>
    <col min="11524" max="11524" width="9.5703125" style="251" customWidth="1"/>
    <col min="11525" max="11525" width="4.28515625" style="251" customWidth="1"/>
    <col min="11526" max="11526" width="8.5703125" style="251" customWidth="1"/>
    <col min="11527" max="11527" width="10.42578125" style="251" customWidth="1"/>
    <col min="11528" max="11528" width="4.28515625" style="251" customWidth="1"/>
    <col min="11529" max="11529" width="9.7109375" style="251" customWidth="1"/>
    <col min="11530" max="11530" width="9.85546875" style="251" customWidth="1"/>
    <col min="11531" max="11531" width="4.42578125" style="251" customWidth="1"/>
    <col min="11532" max="11532" width="8" style="251" customWidth="1"/>
    <col min="11533" max="11533" width="9.28515625" style="251" customWidth="1"/>
    <col min="11534" max="11777" width="9.140625" style="251"/>
    <col min="11778" max="11778" width="27.140625" style="251" customWidth="1"/>
    <col min="11779" max="11779" width="9.85546875" style="251" customWidth="1"/>
    <col min="11780" max="11780" width="9.5703125" style="251" customWidth="1"/>
    <col min="11781" max="11781" width="4.28515625" style="251" customWidth="1"/>
    <col min="11782" max="11782" width="8.5703125" style="251" customWidth="1"/>
    <col min="11783" max="11783" width="10.42578125" style="251" customWidth="1"/>
    <col min="11784" max="11784" width="4.28515625" style="251" customWidth="1"/>
    <col min="11785" max="11785" width="9.7109375" style="251" customWidth="1"/>
    <col min="11786" max="11786" width="9.85546875" style="251" customWidth="1"/>
    <col min="11787" max="11787" width="4.42578125" style="251" customWidth="1"/>
    <col min="11788" max="11788" width="8" style="251" customWidth="1"/>
    <col min="11789" max="11789" width="9.28515625" style="251" customWidth="1"/>
    <col min="11790" max="12033" width="9.140625" style="251"/>
    <col min="12034" max="12034" width="27.140625" style="251" customWidth="1"/>
    <col min="12035" max="12035" width="9.85546875" style="251" customWidth="1"/>
    <col min="12036" max="12036" width="9.5703125" style="251" customWidth="1"/>
    <col min="12037" max="12037" width="4.28515625" style="251" customWidth="1"/>
    <col min="12038" max="12038" width="8.5703125" style="251" customWidth="1"/>
    <col min="12039" max="12039" width="10.42578125" style="251" customWidth="1"/>
    <col min="12040" max="12040" width="4.28515625" style="251" customWidth="1"/>
    <col min="12041" max="12041" width="9.7109375" style="251" customWidth="1"/>
    <col min="12042" max="12042" width="9.85546875" style="251" customWidth="1"/>
    <col min="12043" max="12043" width="4.42578125" style="251" customWidth="1"/>
    <col min="12044" max="12044" width="8" style="251" customWidth="1"/>
    <col min="12045" max="12045" width="9.28515625" style="251" customWidth="1"/>
    <col min="12046" max="12289" width="9.140625" style="251"/>
    <col min="12290" max="12290" width="27.140625" style="251" customWidth="1"/>
    <col min="12291" max="12291" width="9.85546875" style="251" customWidth="1"/>
    <col min="12292" max="12292" width="9.5703125" style="251" customWidth="1"/>
    <col min="12293" max="12293" width="4.28515625" style="251" customWidth="1"/>
    <col min="12294" max="12294" width="8.5703125" style="251" customWidth="1"/>
    <col min="12295" max="12295" width="10.42578125" style="251" customWidth="1"/>
    <col min="12296" max="12296" width="4.28515625" style="251" customWidth="1"/>
    <col min="12297" max="12297" width="9.7109375" style="251" customWidth="1"/>
    <col min="12298" max="12298" width="9.85546875" style="251" customWidth="1"/>
    <col min="12299" max="12299" width="4.42578125" style="251" customWidth="1"/>
    <col min="12300" max="12300" width="8" style="251" customWidth="1"/>
    <col min="12301" max="12301" width="9.28515625" style="251" customWidth="1"/>
    <col min="12302" max="12545" width="9.140625" style="251"/>
    <col min="12546" max="12546" width="27.140625" style="251" customWidth="1"/>
    <col min="12547" max="12547" width="9.85546875" style="251" customWidth="1"/>
    <col min="12548" max="12548" width="9.5703125" style="251" customWidth="1"/>
    <col min="12549" max="12549" width="4.28515625" style="251" customWidth="1"/>
    <col min="12550" max="12550" width="8.5703125" style="251" customWidth="1"/>
    <col min="12551" max="12551" width="10.42578125" style="251" customWidth="1"/>
    <col min="12552" max="12552" width="4.28515625" style="251" customWidth="1"/>
    <col min="12553" max="12553" width="9.7109375" style="251" customWidth="1"/>
    <col min="12554" max="12554" width="9.85546875" style="251" customWidth="1"/>
    <col min="12555" max="12555" width="4.42578125" style="251" customWidth="1"/>
    <col min="12556" max="12556" width="8" style="251" customWidth="1"/>
    <col min="12557" max="12557" width="9.28515625" style="251" customWidth="1"/>
    <col min="12558" max="12801" width="9.140625" style="251"/>
    <col min="12802" max="12802" width="27.140625" style="251" customWidth="1"/>
    <col min="12803" max="12803" width="9.85546875" style="251" customWidth="1"/>
    <col min="12804" max="12804" width="9.5703125" style="251" customWidth="1"/>
    <col min="12805" max="12805" width="4.28515625" style="251" customWidth="1"/>
    <col min="12806" max="12806" width="8.5703125" style="251" customWidth="1"/>
    <col min="12807" max="12807" width="10.42578125" style="251" customWidth="1"/>
    <col min="12808" max="12808" width="4.28515625" style="251" customWidth="1"/>
    <col min="12809" max="12809" width="9.7109375" style="251" customWidth="1"/>
    <col min="12810" max="12810" width="9.85546875" style="251" customWidth="1"/>
    <col min="12811" max="12811" width="4.42578125" style="251" customWidth="1"/>
    <col min="12812" max="12812" width="8" style="251" customWidth="1"/>
    <col min="12813" max="12813" width="9.28515625" style="251" customWidth="1"/>
    <col min="12814" max="13057" width="9.140625" style="251"/>
    <col min="13058" max="13058" width="27.140625" style="251" customWidth="1"/>
    <col min="13059" max="13059" width="9.85546875" style="251" customWidth="1"/>
    <col min="13060" max="13060" width="9.5703125" style="251" customWidth="1"/>
    <col min="13061" max="13061" width="4.28515625" style="251" customWidth="1"/>
    <col min="13062" max="13062" width="8.5703125" style="251" customWidth="1"/>
    <col min="13063" max="13063" width="10.42578125" style="251" customWidth="1"/>
    <col min="13064" max="13064" width="4.28515625" style="251" customWidth="1"/>
    <col min="13065" max="13065" width="9.7109375" style="251" customWidth="1"/>
    <col min="13066" max="13066" width="9.85546875" style="251" customWidth="1"/>
    <col min="13067" max="13067" width="4.42578125" style="251" customWidth="1"/>
    <col min="13068" max="13068" width="8" style="251" customWidth="1"/>
    <col min="13069" max="13069" width="9.28515625" style="251" customWidth="1"/>
    <col min="13070" max="13313" width="9.140625" style="251"/>
    <col min="13314" max="13314" width="27.140625" style="251" customWidth="1"/>
    <col min="13315" max="13315" width="9.85546875" style="251" customWidth="1"/>
    <col min="13316" max="13316" width="9.5703125" style="251" customWidth="1"/>
    <col min="13317" max="13317" width="4.28515625" style="251" customWidth="1"/>
    <col min="13318" max="13318" width="8.5703125" style="251" customWidth="1"/>
    <col min="13319" max="13319" width="10.42578125" style="251" customWidth="1"/>
    <col min="13320" max="13320" width="4.28515625" style="251" customWidth="1"/>
    <col min="13321" max="13321" width="9.7109375" style="251" customWidth="1"/>
    <col min="13322" max="13322" width="9.85546875" style="251" customWidth="1"/>
    <col min="13323" max="13323" width="4.42578125" style="251" customWidth="1"/>
    <col min="13324" max="13324" width="8" style="251" customWidth="1"/>
    <col min="13325" max="13325" width="9.28515625" style="251" customWidth="1"/>
    <col min="13326" max="13569" width="9.140625" style="251"/>
    <col min="13570" max="13570" width="27.140625" style="251" customWidth="1"/>
    <col min="13571" max="13571" width="9.85546875" style="251" customWidth="1"/>
    <col min="13572" max="13572" width="9.5703125" style="251" customWidth="1"/>
    <col min="13573" max="13573" width="4.28515625" style="251" customWidth="1"/>
    <col min="13574" max="13574" width="8.5703125" style="251" customWidth="1"/>
    <col min="13575" max="13575" width="10.42578125" style="251" customWidth="1"/>
    <col min="13576" max="13576" width="4.28515625" style="251" customWidth="1"/>
    <col min="13577" max="13577" width="9.7109375" style="251" customWidth="1"/>
    <col min="13578" max="13578" width="9.85546875" style="251" customWidth="1"/>
    <col min="13579" max="13579" width="4.42578125" style="251" customWidth="1"/>
    <col min="13580" max="13580" width="8" style="251" customWidth="1"/>
    <col min="13581" max="13581" width="9.28515625" style="251" customWidth="1"/>
    <col min="13582" max="13825" width="9.140625" style="251"/>
    <col min="13826" max="13826" width="27.140625" style="251" customWidth="1"/>
    <col min="13827" max="13827" width="9.85546875" style="251" customWidth="1"/>
    <col min="13828" max="13828" width="9.5703125" style="251" customWidth="1"/>
    <col min="13829" max="13829" width="4.28515625" style="251" customWidth="1"/>
    <col min="13830" max="13830" width="8.5703125" style="251" customWidth="1"/>
    <col min="13831" max="13831" width="10.42578125" style="251" customWidth="1"/>
    <col min="13832" max="13832" width="4.28515625" style="251" customWidth="1"/>
    <col min="13833" max="13833" width="9.7109375" style="251" customWidth="1"/>
    <col min="13834" max="13834" width="9.85546875" style="251" customWidth="1"/>
    <col min="13835" max="13835" width="4.42578125" style="251" customWidth="1"/>
    <col min="13836" max="13836" width="8" style="251" customWidth="1"/>
    <col min="13837" max="13837" width="9.28515625" style="251" customWidth="1"/>
    <col min="13838" max="14081" width="9.140625" style="251"/>
    <col min="14082" max="14082" width="27.140625" style="251" customWidth="1"/>
    <col min="14083" max="14083" width="9.85546875" style="251" customWidth="1"/>
    <col min="14084" max="14084" width="9.5703125" style="251" customWidth="1"/>
    <col min="14085" max="14085" width="4.28515625" style="251" customWidth="1"/>
    <col min="14086" max="14086" width="8.5703125" style="251" customWidth="1"/>
    <col min="14087" max="14087" width="10.42578125" style="251" customWidth="1"/>
    <col min="14088" max="14088" width="4.28515625" style="251" customWidth="1"/>
    <col min="14089" max="14089" width="9.7109375" style="251" customWidth="1"/>
    <col min="14090" max="14090" width="9.85546875" style="251" customWidth="1"/>
    <col min="14091" max="14091" width="4.42578125" style="251" customWidth="1"/>
    <col min="14092" max="14092" width="8" style="251" customWidth="1"/>
    <col min="14093" max="14093" width="9.28515625" style="251" customWidth="1"/>
    <col min="14094" max="14337" width="9.140625" style="251"/>
    <col min="14338" max="14338" width="27.140625" style="251" customWidth="1"/>
    <col min="14339" max="14339" width="9.85546875" style="251" customWidth="1"/>
    <col min="14340" max="14340" width="9.5703125" style="251" customWidth="1"/>
    <col min="14341" max="14341" width="4.28515625" style="251" customWidth="1"/>
    <col min="14342" max="14342" width="8.5703125" style="251" customWidth="1"/>
    <col min="14343" max="14343" width="10.42578125" style="251" customWidth="1"/>
    <col min="14344" max="14344" width="4.28515625" style="251" customWidth="1"/>
    <col min="14345" max="14345" width="9.7109375" style="251" customWidth="1"/>
    <col min="14346" max="14346" width="9.85546875" style="251" customWidth="1"/>
    <col min="14347" max="14347" width="4.42578125" style="251" customWidth="1"/>
    <col min="14348" max="14348" width="8" style="251" customWidth="1"/>
    <col min="14349" max="14349" width="9.28515625" style="251" customWidth="1"/>
    <col min="14350" max="14593" width="9.140625" style="251"/>
    <col min="14594" max="14594" width="27.140625" style="251" customWidth="1"/>
    <col min="14595" max="14595" width="9.85546875" style="251" customWidth="1"/>
    <col min="14596" max="14596" width="9.5703125" style="251" customWidth="1"/>
    <col min="14597" max="14597" width="4.28515625" style="251" customWidth="1"/>
    <col min="14598" max="14598" width="8.5703125" style="251" customWidth="1"/>
    <col min="14599" max="14599" width="10.42578125" style="251" customWidth="1"/>
    <col min="14600" max="14600" width="4.28515625" style="251" customWidth="1"/>
    <col min="14601" max="14601" width="9.7109375" style="251" customWidth="1"/>
    <col min="14602" max="14602" width="9.85546875" style="251" customWidth="1"/>
    <col min="14603" max="14603" width="4.42578125" style="251" customWidth="1"/>
    <col min="14604" max="14604" width="8" style="251" customWidth="1"/>
    <col min="14605" max="14605" width="9.28515625" style="251" customWidth="1"/>
    <col min="14606" max="14849" width="9.140625" style="251"/>
    <col min="14850" max="14850" width="27.140625" style="251" customWidth="1"/>
    <col min="14851" max="14851" width="9.85546875" style="251" customWidth="1"/>
    <col min="14852" max="14852" width="9.5703125" style="251" customWidth="1"/>
    <col min="14853" max="14853" width="4.28515625" style="251" customWidth="1"/>
    <col min="14854" max="14854" width="8.5703125" style="251" customWidth="1"/>
    <col min="14855" max="14855" width="10.42578125" style="251" customWidth="1"/>
    <col min="14856" max="14856" width="4.28515625" style="251" customWidth="1"/>
    <col min="14857" max="14857" width="9.7109375" style="251" customWidth="1"/>
    <col min="14858" max="14858" width="9.85546875" style="251" customWidth="1"/>
    <col min="14859" max="14859" width="4.42578125" style="251" customWidth="1"/>
    <col min="14860" max="14860" width="8" style="251" customWidth="1"/>
    <col min="14861" max="14861" width="9.28515625" style="251" customWidth="1"/>
    <col min="14862" max="15105" width="9.140625" style="251"/>
    <col min="15106" max="15106" width="27.140625" style="251" customWidth="1"/>
    <col min="15107" max="15107" width="9.85546875" style="251" customWidth="1"/>
    <col min="15108" max="15108" width="9.5703125" style="251" customWidth="1"/>
    <col min="15109" max="15109" width="4.28515625" style="251" customWidth="1"/>
    <col min="15110" max="15110" width="8.5703125" style="251" customWidth="1"/>
    <col min="15111" max="15111" width="10.42578125" style="251" customWidth="1"/>
    <col min="15112" max="15112" width="4.28515625" style="251" customWidth="1"/>
    <col min="15113" max="15113" width="9.7109375" style="251" customWidth="1"/>
    <col min="15114" max="15114" width="9.85546875" style="251" customWidth="1"/>
    <col min="15115" max="15115" width="4.42578125" style="251" customWidth="1"/>
    <col min="15116" max="15116" width="8" style="251" customWidth="1"/>
    <col min="15117" max="15117" width="9.28515625" style="251" customWidth="1"/>
    <col min="15118" max="15361" width="9.140625" style="251"/>
    <col min="15362" max="15362" width="27.140625" style="251" customWidth="1"/>
    <col min="15363" max="15363" width="9.85546875" style="251" customWidth="1"/>
    <col min="15364" max="15364" width="9.5703125" style="251" customWidth="1"/>
    <col min="15365" max="15365" width="4.28515625" style="251" customWidth="1"/>
    <col min="15366" max="15366" width="8.5703125" style="251" customWidth="1"/>
    <col min="15367" max="15367" width="10.42578125" style="251" customWidth="1"/>
    <col min="15368" max="15368" width="4.28515625" style="251" customWidth="1"/>
    <col min="15369" max="15369" width="9.7109375" style="251" customWidth="1"/>
    <col min="15370" max="15370" width="9.85546875" style="251" customWidth="1"/>
    <col min="15371" max="15371" width="4.42578125" style="251" customWidth="1"/>
    <col min="15372" max="15372" width="8" style="251" customWidth="1"/>
    <col min="15373" max="15373" width="9.28515625" style="251" customWidth="1"/>
    <col min="15374" max="15617" width="9.140625" style="251"/>
    <col min="15618" max="15618" width="27.140625" style="251" customWidth="1"/>
    <col min="15619" max="15619" width="9.85546875" style="251" customWidth="1"/>
    <col min="15620" max="15620" width="9.5703125" style="251" customWidth="1"/>
    <col min="15621" max="15621" width="4.28515625" style="251" customWidth="1"/>
    <col min="15622" max="15622" width="8.5703125" style="251" customWidth="1"/>
    <col min="15623" max="15623" width="10.42578125" style="251" customWidth="1"/>
    <col min="15624" max="15624" width="4.28515625" style="251" customWidth="1"/>
    <col min="15625" max="15625" width="9.7109375" style="251" customWidth="1"/>
    <col min="15626" max="15626" width="9.85546875" style="251" customWidth="1"/>
    <col min="15627" max="15627" width="4.42578125" style="251" customWidth="1"/>
    <col min="15628" max="15628" width="8" style="251" customWidth="1"/>
    <col min="15629" max="15629" width="9.28515625" style="251" customWidth="1"/>
    <col min="15630" max="15873" width="9.140625" style="251"/>
    <col min="15874" max="15874" width="27.140625" style="251" customWidth="1"/>
    <col min="15875" max="15875" width="9.85546875" style="251" customWidth="1"/>
    <col min="15876" max="15876" width="9.5703125" style="251" customWidth="1"/>
    <col min="15877" max="15877" width="4.28515625" style="251" customWidth="1"/>
    <col min="15878" max="15878" width="8.5703125" style="251" customWidth="1"/>
    <col min="15879" max="15879" width="10.42578125" style="251" customWidth="1"/>
    <col min="15880" max="15880" width="4.28515625" style="251" customWidth="1"/>
    <col min="15881" max="15881" width="9.7109375" style="251" customWidth="1"/>
    <col min="15882" max="15882" width="9.85546875" style="251" customWidth="1"/>
    <col min="15883" max="15883" width="4.42578125" style="251" customWidth="1"/>
    <col min="15884" max="15884" width="8" style="251" customWidth="1"/>
    <col min="15885" max="15885" width="9.28515625" style="251" customWidth="1"/>
    <col min="15886" max="16129" width="9.140625" style="251"/>
    <col min="16130" max="16130" width="27.140625" style="251" customWidth="1"/>
    <col min="16131" max="16131" width="9.85546875" style="251" customWidth="1"/>
    <col min="16132" max="16132" width="9.5703125" style="251" customWidth="1"/>
    <col min="16133" max="16133" width="4.28515625" style="251" customWidth="1"/>
    <col min="16134" max="16134" width="8.5703125" style="251" customWidth="1"/>
    <col min="16135" max="16135" width="10.42578125" style="251" customWidth="1"/>
    <col min="16136" max="16136" width="4.28515625" style="251" customWidth="1"/>
    <col min="16137" max="16137" width="9.7109375" style="251" customWidth="1"/>
    <col min="16138" max="16138" width="9.85546875" style="251" customWidth="1"/>
    <col min="16139" max="16139" width="4.42578125" style="251" customWidth="1"/>
    <col min="16140" max="16140" width="8" style="251" customWidth="1"/>
    <col min="16141" max="16141" width="9.28515625" style="251" customWidth="1"/>
    <col min="16142" max="16384" width="9.140625" style="251"/>
  </cols>
  <sheetData>
    <row r="2" spans="1:13">
      <c r="A2" s="251" t="s">
        <v>1197</v>
      </c>
      <c r="B2" s="57" t="s">
        <v>587</v>
      </c>
    </row>
    <row r="4" spans="1:13">
      <c r="B4" s="715" t="s">
        <v>496</v>
      </c>
      <c r="C4" s="931" t="s">
        <v>207</v>
      </c>
      <c r="D4" s="931"/>
      <c r="E4" s="773"/>
      <c r="F4" s="931" t="s">
        <v>208</v>
      </c>
      <c r="G4" s="931"/>
      <c r="H4" s="773"/>
      <c r="I4" s="931" t="s">
        <v>209</v>
      </c>
      <c r="J4" s="931"/>
      <c r="K4" s="773"/>
      <c r="L4" s="931" t="s">
        <v>210</v>
      </c>
      <c r="M4" s="931"/>
    </row>
    <row r="5" spans="1:13">
      <c r="B5" s="253"/>
      <c r="C5" s="433" t="s">
        <v>212</v>
      </c>
      <c r="D5" s="433" t="s">
        <v>213</v>
      </c>
      <c r="E5" s="435"/>
      <c r="F5" s="433" t="s">
        <v>212</v>
      </c>
      <c r="G5" s="433" t="s">
        <v>213</v>
      </c>
      <c r="H5" s="435"/>
      <c r="I5" s="433" t="s">
        <v>212</v>
      </c>
      <c r="J5" s="433" t="s">
        <v>213</v>
      </c>
      <c r="K5" s="435"/>
      <c r="L5" s="433" t="s">
        <v>212</v>
      </c>
      <c r="M5" s="433" t="s">
        <v>213</v>
      </c>
    </row>
    <row r="6" spans="1:13">
      <c r="B6" s="253" t="s">
        <v>284</v>
      </c>
      <c r="C6" s="737">
        <v>37.432378384389629</v>
      </c>
      <c r="D6" s="737">
        <v>35.114419338306938</v>
      </c>
      <c r="E6" s="737"/>
      <c r="F6" s="737">
        <v>65.345798999158063</v>
      </c>
      <c r="G6" s="737">
        <v>47.633871317126442</v>
      </c>
      <c r="H6" s="737"/>
      <c r="I6" s="737">
        <v>20.776852674592497</v>
      </c>
      <c r="J6" s="737">
        <v>21.011195793614608</v>
      </c>
      <c r="K6" s="737"/>
      <c r="L6" s="737">
        <v>51.947143071576754</v>
      </c>
      <c r="M6" s="737">
        <v>49.593239435408179</v>
      </c>
    </row>
    <row r="7" spans="1:13">
      <c r="B7" s="253" t="s">
        <v>588</v>
      </c>
      <c r="C7" s="737">
        <v>42.999693242988343</v>
      </c>
      <c r="D7" s="737">
        <v>49.398586161363838</v>
      </c>
      <c r="E7" s="737"/>
      <c r="F7" s="737">
        <v>26.187719308605267</v>
      </c>
      <c r="G7" s="737">
        <v>38.101199923045165</v>
      </c>
      <c r="H7" s="737"/>
      <c r="I7" s="737">
        <v>48.644984164937242</v>
      </c>
      <c r="J7" s="737">
        <v>50.572914975149288</v>
      </c>
      <c r="K7" s="737"/>
      <c r="L7" s="737">
        <v>41.186608462900018</v>
      </c>
      <c r="M7" s="737">
        <v>37.908370165836509</v>
      </c>
    </row>
    <row r="8" spans="1:13">
      <c r="B8" s="253" t="s">
        <v>589</v>
      </c>
      <c r="C8" s="737">
        <v>19.567928372622017</v>
      </c>
      <c r="D8" s="737">
        <v>15.48699450032923</v>
      </c>
      <c r="E8" s="737"/>
      <c r="F8" s="737">
        <v>8.4664816922366484</v>
      </c>
      <c r="G8" s="737">
        <v>14.264928759828402</v>
      </c>
      <c r="H8" s="737"/>
      <c r="I8" s="737">
        <v>30.578163160470258</v>
      </c>
      <c r="J8" s="737">
        <v>28.415889231236108</v>
      </c>
      <c r="K8" s="737"/>
      <c r="L8" s="737">
        <v>6.8662484655232277</v>
      </c>
      <c r="M8" s="737">
        <v>12.498390398755317</v>
      </c>
    </row>
    <row r="9" spans="1:13" ht="26.25" customHeight="1">
      <c r="B9" s="343" t="s">
        <v>590</v>
      </c>
      <c r="C9" s="738">
        <v>1.2821093785226945</v>
      </c>
      <c r="D9" s="738">
        <v>1.2687175976572349</v>
      </c>
      <c r="E9" s="737"/>
      <c r="F9" s="738">
        <v>0.61184085140392364</v>
      </c>
      <c r="G9" s="738">
        <v>0.69944920244624742</v>
      </c>
      <c r="H9" s="737"/>
      <c r="I9" s="738">
        <v>1.2866718034747378</v>
      </c>
      <c r="J9" s="738">
        <v>1.3291875986110335</v>
      </c>
      <c r="K9" s="737"/>
      <c r="L9" s="738">
        <v>0.84769614069452326</v>
      </c>
      <c r="M9" s="738">
        <v>0.94672397283961485</v>
      </c>
    </row>
    <row r="12" spans="1:13">
      <c r="B12" s="57" t="s">
        <v>843</v>
      </c>
    </row>
    <row r="13" spans="1:13">
      <c r="D13" s="348"/>
    </row>
    <row r="36" spans="2:2">
      <c r="B36" s="65" t="s">
        <v>77</v>
      </c>
    </row>
    <row r="38" spans="2:2">
      <c r="B38" s="731" t="s">
        <v>10</v>
      </c>
    </row>
  </sheetData>
  <mergeCells count="4">
    <mergeCell ref="C4:D4"/>
    <mergeCell ref="F4:G4"/>
    <mergeCell ref="I4:J4"/>
    <mergeCell ref="L4:M4"/>
  </mergeCells>
  <hyperlinks>
    <hyperlink ref="B38" location="Содержание!B56" display="к содержанию"/>
  </hyperlinks>
  <pageMargins left="0.75" right="0.75" top="1" bottom="1" header="0.5" footer="0.5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5"/>
  <sheetViews>
    <sheetView workbookViewId="0">
      <selection activeCell="B42" sqref="B42"/>
    </sheetView>
  </sheetViews>
  <sheetFormatPr defaultRowHeight="12.75"/>
  <cols>
    <col min="1" max="1" width="9.140625" style="345"/>
    <col min="2" max="2" width="42.42578125" style="345" customWidth="1"/>
    <col min="3" max="3" width="8.85546875" style="345" customWidth="1"/>
    <col min="4" max="4" width="9.5703125" style="345" customWidth="1"/>
    <col min="5" max="5" width="5.42578125" style="345" customWidth="1"/>
    <col min="6" max="6" width="10.28515625" style="345" customWidth="1"/>
    <col min="7" max="7" width="9.85546875" style="345" customWidth="1"/>
    <col min="8" max="8" width="7.42578125" style="345" customWidth="1"/>
    <col min="9" max="9" width="9.42578125" style="345" customWidth="1"/>
    <col min="10" max="10" width="9.7109375" style="345" customWidth="1"/>
    <col min="11" max="11" width="5.7109375" style="345" customWidth="1"/>
    <col min="12" max="12" width="10.5703125" style="345" customWidth="1"/>
    <col min="13" max="257" width="9.140625" style="345"/>
    <col min="258" max="258" width="42.42578125" style="345" customWidth="1"/>
    <col min="259" max="259" width="8.85546875" style="345" customWidth="1"/>
    <col min="260" max="260" width="9.5703125" style="345" customWidth="1"/>
    <col min="261" max="261" width="5.42578125" style="345" customWidth="1"/>
    <col min="262" max="262" width="10.28515625" style="345" customWidth="1"/>
    <col min="263" max="263" width="9.85546875" style="345" customWidth="1"/>
    <col min="264" max="264" width="7.42578125" style="345" customWidth="1"/>
    <col min="265" max="265" width="9.42578125" style="345" customWidth="1"/>
    <col min="266" max="266" width="9.7109375" style="345" customWidth="1"/>
    <col min="267" max="267" width="5.7109375" style="345" customWidth="1"/>
    <col min="268" max="268" width="10.5703125" style="345" customWidth="1"/>
    <col min="269" max="513" width="9.140625" style="345"/>
    <col min="514" max="514" width="42.42578125" style="345" customWidth="1"/>
    <col min="515" max="515" width="8.85546875" style="345" customWidth="1"/>
    <col min="516" max="516" width="9.5703125" style="345" customWidth="1"/>
    <col min="517" max="517" width="5.42578125" style="345" customWidth="1"/>
    <col min="518" max="518" width="10.28515625" style="345" customWidth="1"/>
    <col min="519" max="519" width="9.85546875" style="345" customWidth="1"/>
    <col min="520" max="520" width="7.42578125" style="345" customWidth="1"/>
    <col min="521" max="521" width="9.42578125" style="345" customWidth="1"/>
    <col min="522" max="522" width="9.7109375" style="345" customWidth="1"/>
    <col min="523" max="523" width="5.7109375" style="345" customWidth="1"/>
    <col min="524" max="524" width="10.5703125" style="345" customWidth="1"/>
    <col min="525" max="769" width="9.140625" style="345"/>
    <col min="770" max="770" width="42.42578125" style="345" customWidth="1"/>
    <col min="771" max="771" width="8.85546875" style="345" customWidth="1"/>
    <col min="772" max="772" width="9.5703125" style="345" customWidth="1"/>
    <col min="773" max="773" width="5.42578125" style="345" customWidth="1"/>
    <col min="774" max="774" width="10.28515625" style="345" customWidth="1"/>
    <col min="775" max="775" width="9.85546875" style="345" customWidth="1"/>
    <col min="776" max="776" width="7.42578125" style="345" customWidth="1"/>
    <col min="777" max="777" width="9.42578125" style="345" customWidth="1"/>
    <col min="778" max="778" width="9.7109375" style="345" customWidth="1"/>
    <col min="779" max="779" width="5.7109375" style="345" customWidth="1"/>
    <col min="780" max="780" width="10.5703125" style="345" customWidth="1"/>
    <col min="781" max="1025" width="9.140625" style="345"/>
    <col min="1026" max="1026" width="42.42578125" style="345" customWidth="1"/>
    <col min="1027" max="1027" width="8.85546875" style="345" customWidth="1"/>
    <col min="1028" max="1028" width="9.5703125" style="345" customWidth="1"/>
    <col min="1029" max="1029" width="5.42578125" style="345" customWidth="1"/>
    <col min="1030" max="1030" width="10.28515625" style="345" customWidth="1"/>
    <col min="1031" max="1031" width="9.85546875" style="345" customWidth="1"/>
    <col min="1032" max="1032" width="7.42578125" style="345" customWidth="1"/>
    <col min="1033" max="1033" width="9.42578125" style="345" customWidth="1"/>
    <col min="1034" max="1034" width="9.7109375" style="345" customWidth="1"/>
    <col min="1035" max="1035" width="5.7109375" style="345" customWidth="1"/>
    <col min="1036" max="1036" width="10.5703125" style="345" customWidth="1"/>
    <col min="1037" max="1281" width="9.140625" style="345"/>
    <col min="1282" max="1282" width="42.42578125" style="345" customWidth="1"/>
    <col min="1283" max="1283" width="8.85546875" style="345" customWidth="1"/>
    <col min="1284" max="1284" width="9.5703125" style="345" customWidth="1"/>
    <col min="1285" max="1285" width="5.42578125" style="345" customWidth="1"/>
    <col min="1286" max="1286" width="10.28515625" style="345" customWidth="1"/>
    <col min="1287" max="1287" width="9.85546875" style="345" customWidth="1"/>
    <col min="1288" max="1288" width="7.42578125" style="345" customWidth="1"/>
    <col min="1289" max="1289" width="9.42578125" style="345" customWidth="1"/>
    <col min="1290" max="1290" width="9.7109375" style="345" customWidth="1"/>
    <col min="1291" max="1291" width="5.7109375" style="345" customWidth="1"/>
    <col min="1292" max="1292" width="10.5703125" style="345" customWidth="1"/>
    <col min="1293" max="1537" width="9.140625" style="345"/>
    <col min="1538" max="1538" width="42.42578125" style="345" customWidth="1"/>
    <col min="1539" max="1539" width="8.85546875" style="345" customWidth="1"/>
    <col min="1540" max="1540" width="9.5703125" style="345" customWidth="1"/>
    <col min="1541" max="1541" width="5.42578125" style="345" customWidth="1"/>
    <col min="1542" max="1542" width="10.28515625" style="345" customWidth="1"/>
    <col min="1543" max="1543" width="9.85546875" style="345" customWidth="1"/>
    <col min="1544" max="1544" width="7.42578125" style="345" customWidth="1"/>
    <col min="1545" max="1545" width="9.42578125" style="345" customWidth="1"/>
    <col min="1546" max="1546" width="9.7109375" style="345" customWidth="1"/>
    <col min="1547" max="1547" width="5.7109375" style="345" customWidth="1"/>
    <col min="1548" max="1548" width="10.5703125" style="345" customWidth="1"/>
    <col min="1549" max="1793" width="9.140625" style="345"/>
    <col min="1794" max="1794" width="42.42578125" style="345" customWidth="1"/>
    <col min="1795" max="1795" width="8.85546875" style="345" customWidth="1"/>
    <col min="1796" max="1796" width="9.5703125" style="345" customWidth="1"/>
    <col min="1797" max="1797" width="5.42578125" style="345" customWidth="1"/>
    <col min="1798" max="1798" width="10.28515625" style="345" customWidth="1"/>
    <col min="1799" max="1799" width="9.85546875" style="345" customWidth="1"/>
    <col min="1800" max="1800" width="7.42578125" style="345" customWidth="1"/>
    <col min="1801" max="1801" width="9.42578125" style="345" customWidth="1"/>
    <col min="1802" max="1802" width="9.7109375" style="345" customWidth="1"/>
    <col min="1803" max="1803" width="5.7109375" style="345" customWidth="1"/>
    <col min="1804" max="1804" width="10.5703125" style="345" customWidth="1"/>
    <col min="1805" max="2049" width="9.140625" style="345"/>
    <col min="2050" max="2050" width="42.42578125" style="345" customWidth="1"/>
    <col min="2051" max="2051" width="8.85546875" style="345" customWidth="1"/>
    <col min="2052" max="2052" width="9.5703125" style="345" customWidth="1"/>
    <col min="2053" max="2053" width="5.42578125" style="345" customWidth="1"/>
    <col min="2054" max="2054" width="10.28515625" style="345" customWidth="1"/>
    <col min="2055" max="2055" width="9.85546875" style="345" customWidth="1"/>
    <col min="2056" max="2056" width="7.42578125" style="345" customWidth="1"/>
    <col min="2057" max="2057" width="9.42578125" style="345" customWidth="1"/>
    <col min="2058" max="2058" width="9.7109375" style="345" customWidth="1"/>
    <col min="2059" max="2059" width="5.7109375" style="345" customWidth="1"/>
    <col min="2060" max="2060" width="10.5703125" style="345" customWidth="1"/>
    <col min="2061" max="2305" width="9.140625" style="345"/>
    <col min="2306" max="2306" width="42.42578125" style="345" customWidth="1"/>
    <col min="2307" max="2307" width="8.85546875" style="345" customWidth="1"/>
    <col min="2308" max="2308" width="9.5703125" style="345" customWidth="1"/>
    <col min="2309" max="2309" width="5.42578125" style="345" customWidth="1"/>
    <col min="2310" max="2310" width="10.28515625" style="345" customWidth="1"/>
    <col min="2311" max="2311" width="9.85546875" style="345" customWidth="1"/>
    <col min="2312" max="2312" width="7.42578125" style="345" customWidth="1"/>
    <col min="2313" max="2313" width="9.42578125" style="345" customWidth="1"/>
    <col min="2314" max="2314" width="9.7109375" style="345" customWidth="1"/>
    <col min="2315" max="2315" width="5.7109375" style="345" customWidth="1"/>
    <col min="2316" max="2316" width="10.5703125" style="345" customWidth="1"/>
    <col min="2317" max="2561" width="9.140625" style="345"/>
    <col min="2562" max="2562" width="42.42578125" style="345" customWidth="1"/>
    <col min="2563" max="2563" width="8.85546875" style="345" customWidth="1"/>
    <col min="2564" max="2564" width="9.5703125" style="345" customWidth="1"/>
    <col min="2565" max="2565" width="5.42578125" style="345" customWidth="1"/>
    <col min="2566" max="2566" width="10.28515625" style="345" customWidth="1"/>
    <col min="2567" max="2567" width="9.85546875" style="345" customWidth="1"/>
    <col min="2568" max="2568" width="7.42578125" style="345" customWidth="1"/>
    <col min="2569" max="2569" width="9.42578125" style="345" customWidth="1"/>
    <col min="2570" max="2570" width="9.7109375" style="345" customWidth="1"/>
    <col min="2571" max="2571" width="5.7109375" style="345" customWidth="1"/>
    <col min="2572" max="2572" width="10.5703125" style="345" customWidth="1"/>
    <col min="2573" max="2817" width="9.140625" style="345"/>
    <col min="2818" max="2818" width="42.42578125" style="345" customWidth="1"/>
    <col min="2819" max="2819" width="8.85546875" style="345" customWidth="1"/>
    <col min="2820" max="2820" width="9.5703125" style="345" customWidth="1"/>
    <col min="2821" max="2821" width="5.42578125" style="345" customWidth="1"/>
    <col min="2822" max="2822" width="10.28515625" style="345" customWidth="1"/>
    <col min="2823" max="2823" width="9.85546875" style="345" customWidth="1"/>
    <col min="2824" max="2824" width="7.42578125" style="345" customWidth="1"/>
    <col min="2825" max="2825" width="9.42578125" style="345" customWidth="1"/>
    <col min="2826" max="2826" width="9.7109375" style="345" customWidth="1"/>
    <col min="2827" max="2827" width="5.7109375" style="345" customWidth="1"/>
    <col min="2828" max="2828" width="10.5703125" style="345" customWidth="1"/>
    <col min="2829" max="3073" width="9.140625" style="345"/>
    <col min="3074" max="3074" width="42.42578125" style="345" customWidth="1"/>
    <col min="3075" max="3075" width="8.85546875" style="345" customWidth="1"/>
    <col min="3076" max="3076" width="9.5703125" style="345" customWidth="1"/>
    <col min="3077" max="3077" width="5.42578125" style="345" customWidth="1"/>
    <col min="3078" max="3078" width="10.28515625" style="345" customWidth="1"/>
    <col min="3079" max="3079" width="9.85546875" style="345" customWidth="1"/>
    <col min="3080" max="3080" width="7.42578125" style="345" customWidth="1"/>
    <col min="3081" max="3081" width="9.42578125" style="345" customWidth="1"/>
    <col min="3082" max="3082" width="9.7109375" style="345" customWidth="1"/>
    <col min="3083" max="3083" width="5.7109375" style="345" customWidth="1"/>
    <col min="3084" max="3084" width="10.5703125" style="345" customWidth="1"/>
    <col min="3085" max="3329" width="9.140625" style="345"/>
    <col min="3330" max="3330" width="42.42578125" style="345" customWidth="1"/>
    <col min="3331" max="3331" width="8.85546875" style="345" customWidth="1"/>
    <col min="3332" max="3332" width="9.5703125" style="345" customWidth="1"/>
    <col min="3333" max="3333" width="5.42578125" style="345" customWidth="1"/>
    <col min="3334" max="3334" width="10.28515625" style="345" customWidth="1"/>
    <col min="3335" max="3335" width="9.85546875" style="345" customWidth="1"/>
    <col min="3336" max="3336" width="7.42578125" style="345" customWidth="1"/>
    <col min="3337" max="3337" width="9.42578125" style="345" customWidth="1"/>
    <col min="3338" max="3338" width="9.7109375" style="345" customWidth="1"/>
    <col min="3339" max="3339" width="5.7109375" style="345" customWidth="1"/>
    <col min="3340" max="3340" width="10.5703125" style="345" customWidth="1"/>
    <col min="3341" max="3585" width="9.140625" style="345"/>
    <col min="3586" max="3586" width="42.42578125" style="345" customWidth="1"/>
    <col min="3587" max="3587" width="8.85546875" style="345" customWidth="1"/>
    <col min="3588" max="3588" width="9.5703125" style="345" customWidth="1"/>
    <col min="3589" max="3589" width="5.42578125" style="345" customWidth="1"/>
    <col min="3590" max="3590" width="10.28515625" style="345" customWidth="1"/>
    <col min="3591" max="3591" width="9.85546875" style="345" customWidth="1"/>
    <col min="3592" max="3592" width="7.42578125" style="345" customWidth="1"/>
    <col min="3593" max="3593" width="9.42578125" style="345" customWidth="1"/>
    <col min="3594" max="3594" width="9.7109375" style="345" customWidth="1"/>
    <col min="3595" max="3595" width="5.7109375" style="345" customWidth="1"/>
    <col min="3596" max="3596" width="10.5703125" style="345" customWidth="1"/>
    <col min="3597" max="3841" width="9.140625" style="345"/>
    <col min="3842" max="3842" width="42.42578125" style="345" customWidth="1"/>
    <col min="3843" max="3843" width="8.85546875" style="345" customWidth="1"/>
    <col min="3844" max="3844" width="9.5703125" style="345" customWidth="1"/>
    <col min="3845" max="3845" width="5.42578125" style="345" customWidth="1"/>
    <col min="3846" max="3846" width="10.28515625" style="345" customWidth="1"/>
    <col min="3847" max="3847" width="9.85546875" style="345" customWidth="1"/>
    <col min="3848" max="3848" width="7.42578125" style="345" customWidth="1"/>
    <col min="3849" max="3849" width="9.42578125" style="345" customWidth="1"/>
    <col min="3850" max="3850" width="9.7109375" style="345" customWidth="1"/>
    <col min="3851" max="3851" width="5.7109375" style="345" customWidth="1"/>
    <col min="3852" max="3852" width="10.5703125" style="345" customWidth="1"/>
    <col min="3853" max="4097" width="9.140625" style="345"/>
    <col min="4098" max="4098" width="42.42578125" style="345" customWidth="1"/>
    <col min="4099" max="4099" width="8.85546875" style="345" customWidth="1"/>
    <col min="4100" max="4100" width="9.5703125" style="345" customWidth="1"/>
    <col min="4101" max="4101" width="5.42578125" style="345" customWidth="1"/>
    <col min="4102" max="4102" width="10.28515625" style="345" customWidth="1"/>
    <col min="4103" max="4103" width="9.85546875" style="345" customWidth="1"/>
    <col min="4104" max="4104" width="7.42578125" style="345" customWidth="1"/>
    <col min="4105" max="4105" width="9.42578125" style="345" customWidth="1"/>
    <col min="4106" max="4106" width="9.7109375" style="345" customWidth="1"/>
    <col min="4107" max="4107" width="5.7109375" style="345" customWidth="1"/>
    <col min="4108" max="4108" width="10.5703125" style="345" customWidth="1"/>
    <col min="4109" max="4353" width="9.140625" style="345"/>
    <col min="4354" max="4354" width="42.42578125" style="345" customWidth="1"/>
    <col min="4355" max="4355" width="8.85546875" style="345" customWidth="1"/>
    <col min="4356" max="4356" width="9.5703125" style="345" customWidth="1"/>
    <col min="4357" max="4357" width="5.42578125" style="345" customWidth="1"/>
    <col min="4358" max="4358" width="10.28515625" style="345" customWidth="1"/>
    <col min="4359" max="4359" width="9.85546875" style="345" customWidth="1"/>
    <col min="4360" max="4360" width="7.42578125" style="345" customWidth="1"/>
    <col min="4361" max="4361" width="9.42578125" style="345" customWidth="1"/>
    <col min="4362" max="4362" width="9.7109375" style="345" customWidth="1"/>
    <col min="4363" max="4363" width="5.7109375" style="345" customWidth="1"/>
    <col min="4364" max="4364" width="10.5703125" style="345" customWidth="1"/>
    <col min="4365" max="4609" width="9.140625" style="345"/>
    <col min="4610" max="4610" width="42.42578125" style="345" customWidth="1"/>
    <col min="4611" max="4611" width="8.85546875" style="345" customWidth="1"/>
    <col min="4612" max="4612" width="9.5703125" style="345" customWidth="1"/>
    <col min="4613" max="4613" width="5.42578125" style="345" customWidth="1"/>
    <col min="4614" max="4614" width="10.28515625" style="345" customWidth="1"/>
    <col min="4615" max="4615" width="9.85546875" style="345" customWidth="1"/>
    <col min="4616" max="4616" width="7.42578125" style="345" customWidth="1"/>
    <col min="4617" max="4617" width="9.42578125" style="345" customWidth="1"/>
    <col min="4618" max="4618" width="9.7109375" style="345" customWidth="1"/>
    <col min="4619" max="4619" width="5.7109375" style="345" customWidth="1"/>
    <col min="4620" max="4620" width="10.5703125" style="345" customWidth="1"/>
    <col min="4621" max="4865" width="9.140625" style="345"/>
    <col min="4866" max="4866" width="42.42578125" style="345" customWidth="1"/>
    <col min="4867" max="4867" width="8.85546875" style="345" customWidth="1"/>
    <col min="4868" max="4868" width="9.5703125" style="345" customWidth="1"/>
    <col min="4869" max="4869" width="5.42578125" style="345" customWidth="1"/>
    <col min="4870" max="4870" width="10.28515625" style="345" customWidth="1"/>
    <col min="4871" max="4871" width="9.85546875" style="345" customWidth="1"/>
    <col min="4872" max="4872" width="7.42578125" style="345" customWidth="1"/>
    <col min="4873" max="4873" width="9.42578125" style="345" customWidth="1"/>
    <col min="4874" max="4874" width="9.7109375" style="345" customWidth="1"/>
    <col min="4875" max="4875" width="5.7109375" style="345" customWidth="1"/>
    <col min="4876" max="4876" width="10.5703125" style="345" customWidth="1"/>
    <col min="4877" max="5121" width="9.140625" style="345"/>
    <col min="5122" max="5122" width="42.42578125" style="345" customWidth="1"/>
    <col min="5123" max="5123" width="8.85546875" style="345" customWidth="1"/>
    <col min="5124" max="5124" width="9.5703125" style="345" customWidth="1"/>
    <col min="5125" max="5125" width="5.42578125" style="345" customWidth="1"/>
    <col min="5126" max="5126" width="10.28515625" style="345" customWidth="1"/>
    <col min="5127" max="5127" width="9.85546875" style="345" customWidth="1"/>
    <col min="5128" max="5128" width="7.42578125" style="345" customWidth="1"/>
    <col min="5129" max="5129" width="9.42578125" style="345" customWidth="1"/>
    <col min="5130" max="5130" width="9.7109375" style="345" customWidth="1"/>
    <col min="5131" max="5131" width="5.7109375" style="345" customWidth="1"/>
    <col min="5132" max="5132" width="10.5703125" style="345" customWidth="1"/>
    <col min="5133" max="5377" width="9.140625" style="345"/>
    <col min="5378" max="5378" width="42.42578125" style="345" customWidth="1"/>
    <col min="5379" max="5379" width="8.85546875" style="345" customWidth="1"/>
    <col min="5380" max="5380" width="9.5703125" style="345" customWidth="1"/>
    <col min="5381" max="5381" width="5.42578125" style="345" customWidth="1"/>
    <col min="5382" max="5382" width="10.28515625" style="345" customWidth="1"/>
    <col min="5383" max="5383" width="9.85546875" style="345" customWidth="1"/>
    <col min="5384" max="5384" width="7.42578125" style="345" customWidth="1"/>
    <col min="5385" max="5385" width="9.42578125" style="345" customWidth="1"/>
    <col min="5386" max="5386" width="9.7109375" style="345" customWidth="1"/>
    <col min="5387" max="5387" width="5.7109375" style="345" customWidth="1"/>
    <col min="5388" max="5388" width="10.5703125" style="345" customWidth="1"/>
    <col min="5389" max="5633" width="9.140625" style="345"/>
    <col min="5634" max="5634" width="42.42578125" style="345" customWidth="1"/>
    <col min="5635" max="5635" width="8.85546875" style="345" customWidth="1"/>
    <col min="5636" max="5636" width="9.5703125" style="345" customWidth="1"/>
    <col min="5637" max="5637" width="5.42578125" style="345" customWidth="1"/>
    <col min="5638" max="5638" width="10.28515625" style="345" customWidth="1"/>
    <col min="5639" max="5639" width="9.85546875" style="345" customWidth="1"/>
    <col min="5640" max="5640" width="7.42578125" style="345" customWidth="1"/>
    <col min="5641" max="5641" width="9.42578125" style="345" customWidth="1"/>
    <col min="5642" max="5642" width="9.7109375" style="345" customWidth="1"/>
    <col min="5643" max="5643" width="5.7109375" style="345" customWidth="1"/>
    <col min="5644" max="5644" width="10.5703125" style="345" customWidth="1"/>
    <col min="5645" max="5889" width="9.140625" style="345"/>
    <col min="5890" max="5890" width="42.42578125" style="345" customWidth="1"/>
    <col min="5891" max="5891" width="8.85546875" style="345" customWidth="1"/>
    <col min="5892" max="5892" width="9.5703125" style="345" customWidth="1"/>
    <col min="5893" max="5893" width="5.42578125" style="345" customWidth="1"/>
    <col min="5894" max="5894" width="10.28515625" style="345" customWidth="1"/>
    <col min="5895" max="5895" width="9.85546875" style="345" customWidth="1"/>
    <col min="5896" max="5896" width="7.42578125" style="345" customWidth="1"/>
    <col min="5897" max="5897" width="9.42578125" style="345" customWidth="1"/>
    <col min="5898" max="5898" width="9.7109375" style="345" customWidth="1"/>
    <col min="5899" max="5899" width="5.7109375" style="345" customWidth="1"/>
    <col min="5900" max="5900" width="10.5703125" style="345" customWidth="1"/>
    <col min="5901" max="6145" width="9.140625" style="345"/>
    <col min="6146" max="6146" width="42.42578125" style="345" customWidth="1"/>
    <col min="6147" max="6147" width="8.85546875" style="345" customWidth="1"/>
    <col min="6148" max="6148" width="9.5703125" style="345" customWidth="1"/>
    <col min="6149" max="6149" width="5.42578125" style="345" customWidth="1"/>
    <col min="6150" max="6150" width="10.28515625" style="345" customWidth="1"/>
    <col min="6151" max="6151" width="9.85546875" style="345" customWidth="1"/>
    <col min="6152" max="6152" width="7.42578125" style="345" customWidth="1"/>
    <col min="6153" max="6153" width="9.42578125" style="345" customWidth="1"/>
    <col min="6154" max="6154" width="9.7109375" style="345" customWidth="1"/>
    <col min="6155" max="6155" width="5.7109375" style="345" customWidth="1"/>
    <col min="6156" max="6156" width="10.5703125" style="345" customWidth="1"/>
    <col min="6157" max="6401" width="9.140625" style="345"/>
    <col min="6402" max="6402" width="42.42578125" style="345" customWidth="1"/>
    <col min="6403" max="6403" width="8.85546875" style="345" customWidth="1"/>
    <col min="6404" max="6404" width="9.5703125" style="345" customWidth="1"/>
    <col min="6405" max="6405" width="5.42578125" style="345" customWidth="1"/>
    <col min="6406" max="6406" width="10.28515625" style="345" customWidth="1"/>
    <col min="6407" max="6407" width="9.85546875" style="345" customWidth="1"/>
    <col min="6408" max="6408" width="7.42578125" style="345" customWidth="1"/>
    <col min="6409" max="6409" width="9.42578125" style="345" customWidth="1"/>
    <col min="6410" max="6410" width="9.7109375" style="345" customWidth="1"/>
    <col min="6411" max="6411" width="5.7109375" style="345" customWidth="1"/>
    <col min="6412" max="6412" width="10.5703125" style="345" customWidth="1"/>
    <col min="6413" max="6657" width="9.140625" style="345"/>
    <col min="6658" max="6658" width="42.42578125" style="345" customWidth="1"/>
    <col min="6659" max="6659" width="8.85546875" style="345" customWidth="1"/>
    <col min="6660" max="6660" width="9.5703125" style="345" customWidth="1"/>
    <col min="6661" max="6661" width="5.42578125" style="345" customWidth="1"/>
    <col min="6662" max="6662" width="10.28515625" style="345" customWidth="1"/>
    <col min="6663" max="6663" width="9.85546875" style="345" customWidth="1"/>
    <col min="6664" max="6664" width="7.42578125" style="345" customWidth="1"/>
    <col min="6665" max="6665" width="9.42578125" style="345" customWidth="1"/>
    <col min="6666" max="6666" width="9.7109375" style="345" customWidth="1"/>
    <col min="6667" max="6667" width="5.7109375" style="345" customWidth="1"/>
    <col min="6668" max="6668" width="10.5703125" style="345" customWidth="1"/>
    <col min="6669" max="6913" width="9.140625" style="345"/>
    <col min="6914" max="6914" width="42.42578125" style="345" customWidth="1"/>
    <col min="6915" max="6915" width="8.85546875" style="345" customWidth="1"/>
    <col min="6916" max="6916" width="9.5703125" style="345" customWidth="1"/>
    <col min="6917" max="6917" width="5.42578125" style="345" customWidth="1"/>
    <col min="6918" max="6918" width="10.28515625" style="345" customWidth="1"/>
    <col min="6919" max="6919" width="9.85546875" style="345" customWidth="1"/>
    <col min="6920" max="6920" width="7.42578125" style="345" customWidth="1"/>
    <col min="6921" max="6921" width="9.42578125" style="345" customWidth="1"/>
    <col min="6922" max="6922" width="9.7109375" style="345" customWidth="1"/>
    <col min="6923" max="6923" width="5.7109375" style="345" customWidth="1"/>
    <col min="6924" max="6924" width="10.5703125" style="345" customWidth="1"/>
    <col min="6925" max="7169" width="9.140625" style="345"/>
    <col min="7170" max="7170" width="42.42578125" style="345" customWidth="1"/>
    <col min="7171" max="7171" width="8.85546875" style="345" customWidth="1"/>
    <col min="7172" max="7172" width="9.5703125" style="345" customWidth="1"/>
    <col min="7173" max="7173" width="5.42578125" style="345" customWidth="1"/>
    <col min="7174" max="7174" width="10.28515625" style="345" customWidth="1"/>
    <col min="7175" max="7175" width="9.85546875" style="345" customWidth="1"/>
    <col min="7176" max="7176" width="7.42578125" style="345" customWidth="1"/>
    <col min="7177" max="7177" width="9.42578125" style="345" customWidth="1"/>
    <col min="7178" max="7178" width="9.7109375" style="345" customWidth="1"/>
    <col min="7179" max="7179" width="5.7109375" style="345" customWidth="1"/>
    <col min="7180" max="7180" width="10.5703125" style="345" customWidth="1"/>
    <col min="7181" max="7425" width="9.140625" style="345"/>
    <col min="7426" max="7426" width="42.42578125" style="345" customWidth="1"/>
    <col min="7427" max="7427" width="8.85546875" style="345" customWidth="1"/>
    <col min="7428" max="7428" width="9.5703125" style="345" customWidth="1"/>
    <col min="7429" max="7429" width="5.42578125" style="345" customWidth="1"/>
    <col min="7430" max="7430" width="10.28515625" style="345" customWidth="1"/>
    <col min="7431" max="7431" width="9.85546875" style="345" customWidth="1"/>
    <col min="7432" max="7432" width="7.42578125" style="345" customWidth="1"/>
    <col min="7433" max="7433" width="9.42578125" style="345" customWidth="1"/>
    <col min="7434" max="7434" width="9.7109375" style="345" customWidth="1"/>
    <col min="7435" max="7435" width="5.7109375" style="345" customWidth="1"/>
    <col min="7436" max="7436" width="10.5703125" style="345" customWidth="1"/>
    <col min="7437" max="7681" width="9.140625" style="345"/>
    <col min="7682" max="7682" width="42.42578125" style="345" customWidth="1"/>
    <col min="7683" max="7683" width="8.85546875" style="345" customWidth="1"/>
    <col min="7684" max="7684" width="9.5703125" style="345" customWidth="1"/>
    <col min="7685" max="7685" width="5.42578125" style="345" customWidth="1"/>
    <col min="7686" max="7686" width="10.28515625" style="345" customWidth="1"/>
    <col min="7687" max="7687" width="9.85546875" style="345" customWidth="1"/>
    <col min="7688" max="7688" width="7.42578125" style="345" customWidth="1"/>
    <col min="7689" max="7689" width="9.42578125" style="345" customWidth="1"/>
    <col min="7690" max="7690" width="9.7109375" style="345" customWidth="1"/>
    <col min="7691" max="7691" width="5.7109375" style="345" customWidth="1"/>
    <col min="7692" max="7692" width="10.5703125" style="345" customWidth="1"/>
    <col min="7693" max="7937" width="9.140625" style="345"/>
    <col min="7938" max="7938" width="42.42578125" style="345" customWidth="1"/>
    <col min="7939" max="7939" width="8.85546875" style="345" customWidth="1"/>
    <col min="7940" max="7940" width="9.5703125" style="345" customWidth="1"/>
    <col min="7941" max="7941" width="5.42578125" style="345" customWidth="1"/>
    <col min="7942" max="7942" width="10.28515625" style="345" customWidth="1"/>
    <col min="7943" max="7943" width="9.85546875" style="345" customWidth="1"/>
    <col min="7944" max="7944" width="7.42578125" style="345" customWidth="1"/>
    <col min="7945" max="7945" width="9.42578125" style="345" customWidth="1"/>
    <col min="7946" max="7946" width="9.7109375" style="345" customWidth="1"/>
    <col min="7947" max="7947" width="5.7109375" style="345" customWidth="1"/>
    <col min="7948" max="7948" width="10.5703125" style="345" customWidth="1"/>
    <col min="7949" max="8193" width="9.140625" style="345"/>
    <col min="8194" max="8194" width="42.42578125" style="345" customWidth="1"/>
    <col min="8195" max="8195" width="8.85546875" style="345" customWidth="1"/>
    <col min="8196" max="8196" width="9.5703125" style="345" customWidth="1"/>
    <col min="8197" max="8197" width="5.42578125" style="345" customWidth="1"/>
    <col min="8198" max="8198" width="10.28515625" style="345" customWidth="1"/>
    <col min="8199" max="8199" width="9.85546875" style="345" customWidth="1"/>
    <col min="8200" max="8200" width="7.42578125" style="345" customWidth="1"/>
    <col min="8201" max="8201" width="9.42578125" style="345" customWidth="1"/>
    <col min="8202" max="8202" width="9.7109375" style="345" customWidth="1"/>
    <col min="8203" max="8203" width="5.7109375" style="345" customWidth="1"/>
    <col min="8204" max="8204" width="10.5703125" style="345" customWidth="1"/>
    <col min="8205" max="8449" width="9.140625" style="345"/>
    <col min="8450" max="8450" width="42.42578125" style="345" customWidth="1"/>
    <col min="8451" max="8451" width="8.85546875" style="345" customWidth="1"/>
    <col min="8452" max="8452" width="9.5703125" style="345" customWidth="1"/>
    <col min="8453" max="8453" width="5.42578125" style="345" customWidth="1"/>
    <col min="8454" max="8454" width="10.28515625" style="345" customWidth="1"/>
    <col min="8455" max="8455" width="9.85546875" style="345" customWidth="1"/>
    <col min="8456" max="8456" width="7.42578125" style="345" customWidth="1"/>
    <col min="8457" max="8457" width="9.42578125" style="345" customWidth="1"/>
    <col min="8458" max="8458" width="9.7109375" style="345" customWidth="1"/>
    <col min="8459" max="8459" width="5.7109375" style="345" customWidth="1"/>
    <col min="8460" max="8460" width="10.5703125" style="345" customWidth="1"/>
    <col min="8461" max="8705" width="9.140625" style="345"/>
    <col min="8706" max="8706" width="42.42578125" style="345" customWidth="1"/>
    <col min="8707" max="8707" width="8.85546875" style="345" customWidth="1"/>
    <col min="8708" max="8708" width="9.5703125" style="345" customWidth="1"/>
    <col min="8709" max="8709" width="5.42578125" style="345" customWidth="1"/>
    <col min="8710" max="8710" width="10.28515625" style="345" customWidth="1"/>
    <col min="8711" max="8711" width="9.85546875" style="345" customWidth="1"/>
    <col min="8712" max="8712" width="7.42578125" style="345" customWidth="1"/>
    <col min="8713" max="8713" width="9.42578125" style="345" customWidth="1"/>
    <col min="8714" max="8714" width="9.7109375" style="345" customWidth="1"/>
    <col min="8715" max="8715" width="5.7109375" style="345" customWidth="1"/>
    <col min="8716" max="8716" width="10.5703125" style="345" customWidth="1"/>
    <col min="8717" max="8961" width="9.140625" style="345"/>
    <col min="8962" max="8962" width="42.42578125" style="345" customWidth="1"/>
    <col min="8963" max="8963" width="8.85546875" style="345" customWidth="1"/>
    <col min="8964" max="8964" width="9.5703125" style="345" customWidth="1"/>
    <col min="8965" max="8965" width="5.42578125" style="345" customWidth="1"/>
    <col min="8966" max="8966" width="10.28515625" style="345" customWidth="1"/>
    <col min="8967" max="8967" width="9.85546875" style="345" customWidth="1"/>
    <col min="8968" max="8968" width="7.42578125" style="345" customWidth="1"/>
    <col min="8969" max="8969" width="9.42578125" style="345" customWidth="1"/>
    <col min="8970" max="8970" width="9.7109375" style="345" customWidth="1"/>
    <col min="8971" max="8971" width="5.7109375" style="345" customWidth="1"/>
    <col min="8972" max="8972" width="10.5703125" style="345" customWidth="1"/>
    <col min="8973" max="9217" width="9.140625" style="345"/>
    <col min="9218" max="9218" width="42.42578125" style="345" customWidth="1"/>
    <col min="9219" max="9219" width="8.85546875" style="345" customWidth="1"/>
    <col min="9220" max="9220" width="9.5703125" style="345" customWidth="1"/>
    <col min="9221" max="9221" width="5.42578125" style="345" customWidth="1"/>
    <col min="9222" max="9222" width="10.28515625" style="345" customWidth="1"/>
    <col min="9223" max="9223" width="9.85546875" style="345" customWidth="1"/>
    <col min="9224" max="9224" width="7.42578125" style="345" customWidth="1"/>
    <col min="9225" max="9225" width="9.42578125" style="345" customWidth="1"/>
    <col min="9226" max="9226" width="9.7109375" style="345" customWidth="1"/>
    <col min="9227" max="9227" width="5.7109375" style="345" customWidth="1"/>
    <col min="9228" max="9228" width="10.5703125" style="345" customWidth="1"/>
    <col min="9229" max="9473" width="9.140625" style="345"/>
    <col min="9474" max="9474" width="42.42578125" style="345" customWidth="1"/>
    <col min="9475" max="9475" width="8.85546875" style="345" customWidth="1"/>
    <col min="9476" max="9476" width="9.5703125" style="345" customWidth="1"/>
    <col min="9477" max="9477" width="5.42578125" style="345" customWidth="1"/>
    <col min="9478" max="9478" width="10.28515625" style="345" customWidth="1"/>
    <col min="9479" max="9479" width="9.85546875" style="345" customWidth="1"/>
    <col min="9480" max="9480" width="7.42578125" style="345" customWidth="1"/>
    <col min="9481" max="9481" width="9.42578125" style="345" customWidth="1"/>
    <col min="9482" max="9482" width="9.7109375" style="345" customWidth="1"/>
    <col min="9483" max="9483" width="5.7109375" style="345" customWidth="1"/>
    <col min="9484" max="9484" width="10.5703125" style="345" customWidth="1"/>
    <col min="9485" max="9729" width="9.140625" style="345"/>
    <col min="9730" max="9730" width="42.42578125" style="345" customWidth="1"/>
    <col min="9731" max="9731" width="8.85546875" style="345" customWidth="1"/>
    <col min="9732" max="9732" width="9.5703125" style="345" customWidth="1"/>
    <col min="9733" max="9733" width="5.42578125" style="345" customWidth="1"/>
    <col min="9734" max="9734" width="10.28515625" style="345" customWidth="1"/>
    <col min="9735" max="9735" width="9.85546875" style="345" customWidth="1"/>
    <col min="9736" max="9736" width="7.42578125" style="345" customWidth="1"/>
    <col min="9737" max="9737" width="9.42578125" style="345" customWidth="1"/>
    <col min="9738" max="9738" width="9.7109375" style="345" customWidth="1"/>
    <col min="9739" max="9739" width="5.7109375" style="345" customWidth="1"/>
    <col min="9740" max="9740" width="10.5703125" style="345" customWidth="1"/>
    <col min="9741" max="9985" width="9.140625" style="345"/>
    <col min="9986" max="9986" width="42.42578125" style="345" customWidth="1"/>
    <col min="9987" max="9987" width="8.85546875" style="345" customWidth="1"/>
    <col min="9988" max="9988" width="9.5703125" style="345" customWidth="1"/>
    <col min="9989" max="9989" width="5.42578125" style="345" customWidth="1"/>
    <col min="9990" max="9990" width="10.28515625" style="345" customWidth="1"/>
    <col min="9991" max="9991" width="9.85546875" style="345" customWidth="1"/>
    <col min="9992" max="9992" width="7.42578125" style="345" customWidth="1"/>
    <col min="9993" max="9993" width="9.42578125" style="345" customWidth="1"/>
    <col min="9994" max="9994" width="9.7109375" style="345" customWidth="1"/>
    <col min="9995" max="9995" width="5.7109375" style="345" customWidth="1"/>
    <col min="9996" max="9996" width="10.5703125" style="345" customWidth="1"/>
    <col min="9997" max="10241" width="9.140625" style="345"/>
    <col min="10242" max="10242" width="42.42578125" style="345" customWidth="1"/>
    <col min="10243" max="10243" width="8.85546875" style="345" customWidth="1"/>
    <col min="10244" max="10244" width="9.5703125" style="345" customWidth="1"/>
    <col min="10245" max="10245" width="5.42578125" style="345" customWidth="1"/>
    <col min="10246" max="10246" width="10.28515625" style="345" customWidth="1"/>
    <col min="10247" max="10247" width="9.85546875" style="345" customWidth="1"/>
    <col min="10248" max="10248" width="7.42578125" style="345" customWidth="1"/>
    <col min="10249" max="10249" width="9.42578125" style="345" customWidth="1"/>
    <col min="10250" max="10250" width="9.7109375" style="345" customWidth="1"/>
    <col min="10251" max="10251" width="5.7109375" style="345" customWidth="1"/>
    <col min="10252" max="10252" width="10.5703125" style="345" customWidth="1"/>
    <col min="10253" max="10497" width="9.140625" style="345"/>
    <col min="10498" max="10498" width="42.42578125" style="345" customWidth="1"/>
    <col min="10499" max="10499" width="8.85546875" style="345" customWidth="1"/>
    <col min="10500" max="10500" width="9.5703125" style="345" customWidth="1"/>
    <col min="10501" max="10501" width="5.42578125" style="345" customWidth="1"/>
    <col min="10502" max="10502" width="10.28515625" style="345" customWidth="1"/>
    <col min="10503" max="10503" width="9.85546875" style="345" customWidth="1"/>
    <col min="10504" max="10504" width="7.42578125" style="345" customWidth="1"/>
    <col min="10505" max="10505" width="9.42578125" style="345" customWidth="1"/>
    <col min="10506" max="10506" width="9.7109375" style="345" customWidth="1"/>
    <col min="10507" max="10507" width="5.7109375" style="345" customWidth="1"/>
    <col min="10508" max="10508" width="10.5703125" style="345" customWidth="1"/>
    <col min="10509" max="10753" width="9.140625" style="345"/>
    <col min="10754" max="10754" width="42.42578125" style="345" customWidth="1"/>
    <col min="10755" max="10755" width="8.85546875" style="345" customWidth="1"/>
    <col min="10756" max="10756" width="9.5703125" style="345" customWidth="1"/>
    <col min="10757" max="10757" width="5.42578125" style="345" customWidth="1"/>
    <col min="10758" max="10758" width="10.28515625" style="345" customWidth="1"/>
    <col min="10759" max="10759" width="9.85546875" style="345" customWidth="1"/>
    <col min="10760" max="10760" width="7.42578125" style="345" customWidth="1"/>
    <col min="10761" max="10761" width="9.42578125" style="345" customWidth="1"/>
    <col min="10762" max="10762" width="9.7109375" style="345" customWidth="1"/>
    <col min="10763" max="10763" width="5.7109375" style="345" customWidth="1"/>
    <col min="10764" max="10764" width="10.5703125" style="345" customWidth="1"/>
    <col min="10765" max="11009" width="9.140625" style="345"/>
    <col min="11010" max="11010" width="42.42578125" style="345" customWidth="1"/>
    <col min="11011" max="11011" width="8.85546875" style="345" customWidth="1"/>
    <col min="11012" max="11012" width="9.5703125" style="345" customWidth="1"/>
    <col min="11013" max="11013" width="5.42578125" style="345" customWidth="1"/>
    <col min="11014" max="11014" width="10.28515625" style="345" customWidth="1"/>
    <col min="11015" max="11015" width="9.85546875" style="345" customWidth="1"/>
    <col min="11016" max="11016" width="7.42578125" style="345" customWidth="1"/>
    <col min="11017" max="11017" width="9.42578125" style="345" customWidth="1"/>
    <col min="11018" max="11018" width="9.7109375" style="345" customWidth="1"/>
    <col min="11019" max="11019" width="5.7109375" style="345" customWidth="1"/>
    <col min="11020" max="11020" width="10.5703125" style="345" customWidth="1"/>
    <col min="11021" max="11265" width="9.140625" style="345"/>
    <col min="11266" max="11266" width="42.42578125" style="345" customWidth="1"/>
    <col min="11267" max="11267" width="8.85546875" style="345" customWidth="1"/>
    <col min="11268" max="11268" width="9.5703125" style="345" customWidth="1"/>
    <col min="11269" max="11269" width="5.42578125" style="345" customWidth="1"/>
    <col min="11270" max="11270" width="10.28515625" style="345" customWidth="1"/>
    <col min="11271" max="11271" width="9.85546875" style="345" customWidth="1"/>
    <col min="11272" max="11272" width="7.42578125" style="345" customWidth="1"/>
    <col min="11273" max="11273" width="9.42578125" style="345" customWidth="1"/>
    <col min="11274" max="11274" width="9.7109375" style="345" customWidth="1"/>
    <col min="11275" max="11275" width="5.7109375" style="345" customWidth="1"/>
    <col min="11276" max="11276" width="10.5703125" style="345" customWidth="1"/>
    <col min="11277" max="11521" width="9.140625" style="345"/>
    <col min="11522" max="11522" width="42.42578125" style="345" customWidth="1"/>
    <col min="11523" max="11523" width="8.85546875" style="345" customWidth="1"/>
    <col min="11524" max="11524" width="9.5703125" style="345" customWidth="1"/>
    <col min="11525" max="11525" width="5.42578125" style="345" customWidth="1"/>
    <col min="11526" max="11526" width="10.28515625" style="345" customWidth="1"/>
    <col min="11527" max="11527" width="9.85546875" style="345" customWidth="1"/>
    <col min="11528" max="11528" width="7.42578125" style="345" customWidth="1"/>
    <col min="11529" max="11529" width="9.42578125" style="345" customWidth="1"/>
    <col min="11530" max="11530" width="9.7109375" style="345" customWidth="1"/>
    <col min="11531" max="11531" width="5.7109375" style="345" customWidth="1"/>
    <col min="11532" max="11532" width="10.5703125" style="345" customWidth="1"/>
    <col min="11533" max="11777" width="9.140625" style="345"/>
    <col min="11778" max="11778" width="42.42578125" style="345" customWidth="1"/>
    <col min="11779" max="11779" width="8.85546875" style="345" customWidth="1"/>
    <col min="11780" max="11780" width="9.5703125" style="345" customWidth="1"/>
    <col min="11781" max="11781" width="5.42578125" style="345" customWidth="1"/>
    <col min="11782" max="11782" width="10.28515625" style="345" customWidth="1"/>
    <col min="11783" max="11783" width="9.85546875" style="345" customWidth="1"/>
    <col min="11784" max="11784" width="7.42578125" style="345" customWidth="1"/>
    <col min="11785" max="11785" width="9.42578125" style="345" customWidth="1"/>
    <col min="11786" max="11786" width="9.7109375" style="345" customWidth="1"/>
    <col min="11787" max="11787" width="5.7109375" style="345" customWidth="1"/>
    <col min="11788" max="11788" width="10.5703125" style="345" customWidth="1"/>
    <col min="11789" max="12033" width="9.140625" style="345"/>
    <col min="12034" max="12034" width="42.42578125" style="345" customWidth="1"/>
    <col min="12035" max="12035" width="8.85546875" style="345" customWidth="1"/>
    <col min="12036" max="12036" width="9.5703125" style="345" customWidth="1"/>
    <col min="12037" max="12037" width="5.42578125" style="345" customWidth="1"/>
    <col min="12038" max="12038" width="10.28515625" style="345" customWidth="1"/>
    <col min="12039" max="12039" width="9.85546875" style="345" customWidth="1"/>
    <col min="12040" max="12040" width="7.42578125" style="345" customWidth="1"/>
    <col min="12041" max="12041" width="9.42578125" style="345" customWidth="1"/>
    <col min="12042" max="12042" width="9.7109375" style="345" customWidth="1"/>
    <col min="12043" max="12043" width="5.7109375" style="345" customWidth="1"/>
    <col min="12044" max="12044" width="10.5703125" style="345" customWidth="1"/>
    <col min="12045" max="12289" width="9.140625" style="345"/>
    <col min="12290" max="12290" width="42.42578125" style="345" customWidth="1"/>
    <col min="12291" max="12291" width="8.85546875" style="345" customWidth="1"/>
    <col min="12292" max="12292" width="9.5703125" style="345" customWidth="1"/>
    <col min="12293" max="12293" width="5.42578125" style="345" customWidth="1"/>
    <col min="12294" max="12294" width="10.28515625" style="345" customWidth="1"/>
    <col min="12295" max="12295" width="9.85546875" style="345" customWidth="1"/>
    <col min="12296" max="12296" width="7.42578125" style="345" customWidth="1"/>
    <col min="12297" max="12297" width="9.42578125" style="345" customWidth="1"/>
    <col min="12298" max="12298" width="9.7109375" style="345" customWidth="1"/>
    <col min="12299" max="12299" width="5.7109375" style="345" customWidth="1"/>
    <col min="12300" max="12300" width="10.5703125" style="345" customWidth="1"/>
    <col min="12301" max="12545" width="9.140625" style="345"/>
    <col min="12546" max="12546" width="42.42578125" style="345" customWidth="1"/>
    <col min="12547" max="12547" width="8.85546875" style="345" customWidth="1"/>
    <col min="12548" max="12548" width="9.5703125" style="345" customWidth="1"/>
    <col min="12549" max="12549" width="5.42578125" style="345" customWidth="1"/>
    <col min="12550" max="12550" width="10.28515625" style="345" customWidth="1"/>
    <col min="12551" max="12551" width="9.85546875" style="345" customWidth="1"/>
    <col min="12552" max="12552" width="7.42578125" style="345" customWidth="1"/>
    <col min="12553" max="12553" width="9.42578125" style="345" customWidth="1"/>
    <col min="12554" max="12554" width="9.7109375" style="345" customWidth="1"/>
    <col min="12555" max="12555" width="5.7109375" style="345" customWidth="1"/>
    <col min="12556" max="12556" width="10.5703125" style="345" customWidth="1"/>
    <col min="12557" max="12801" width="9.140625" style="345"/>
    <col min="12802" max="12802" width="42.42578125" style="345" customWidth="1"/>
    <col min="12803" max="12803" width="8.85546875" style="345" customWidth="1"/>
    <col min="12804" max="12804" width="9.5703125" style="345" customWidth="1"/>
    <col min="12805" max="12805" width="5.42578125" style="345" customWidth="1"/>
    <col min="12806" max="12806" width="10.28515625" style="345" customWidth="1"/>
    <col min="12807" max="12807" width="9.85546875" style="345" customWidth="1"/>
    <col min="12808" max="12808" width="7.42578125" style="345" customWidth="1"/>
    <col min="12809" max="12809" width="9.42578125" style="345" customWidth="1"/>
    <col min="12810" max="12810" width="9.7109375" style="345" customWidth="1"/>
    <col min="12811" max="12811" width="5.7109375" style="345" customWidth="1"/>
    <col min="12812" max="12812" width="10.5703125" style="345" customWidth="1"/>
    <col min="12813" max="13057" width="9.140625" style="345"/>
    <col min="13058" max="13058" width="42.42578125" style="345" customWidth="1"/>
    <col min="13059" max="13059" width="8.85546875" style="345" customWidth="1"/>
    <col min="13060" max="13060" width="9.5703125" style="345" customWidth="1"/>
    <col min="13061" max="13061" width="5.42578125" style="345" customWidth="1"/>
    <col min="13062" max="13062" width="10.28515625" style="345" customWidth="1"/>
    <col min="13063" max="13063" width="9.85546875" style="345" customWidth="1"/>
    <col min="13064" max="13064" width="7.42578125" style="345" customWidth="1"/>
    <col min="13065" max="13065" width="9.42578125" style="345" customWidth="1"/>
    <col min="13066" max="13066" width="9.7109375" style="345" customWidth="1"/>
    <col min="13067" max="13067" width="5.7109375" style="345" customWidth="1"/>
    <col min="13068" max="13068" width="10.5703125" style="345" customWidth="1"/>
    <col min="13069" max="13313" width="9.140625" style="345"/>
    <col min="13314" max="13314" width="42.42578125" style="345" customWidth="1"/>
    <col min="13315" max="13315" width="8.85546875" style="345" customWidth="1"/>
    <col min="13316" max="13316" width="9.5703125" style="345" customWidth="1"/>
    <col min="13317" max="13317" width="5.42578125" style="345" customWidth="1"/>
    <col min="13318" max="13318" width="10.28515625" style="345" customWidth="1"/>
    <col min="13319" max="13319" width="9.85546875" style="345" customWidth="1"/>
    <col min="13320" max="13320" width="7.42578125" style="345" customWidth="1"/>
    <col min="13321" max="13321" width="9.42578125" style="345" customWidth="1"/>
    <col min="13322" max="13322" width="9.7109375" style="345" customWidth="1"/>
    <col min="13323" max="13323" width="5.7109375" style="345" customWidth="1"/>
    <col min="13324" max="13324" width="10.5703125" style="345" customWidth="1"/>
    <col min="13325" max="13569" width="9.140625" style="345"/>
    <col min="13570" max="13570" width="42.42578125" style="345" customWidth="1"/>
    <col min="13571" max="13571" width="8.85546875" style="345" customWidth="1"/>
    <col min="13572" max="13572" width="9.5703125" style="345" customWidth="1"/>
    <col min="13573" max="13573" width="5.42578125" style="345" customWidth="1"/>
    <col min="13574" max="13574" width="10.28515625" style="345" customWidth="1"/>
    <col min="13575" max="13575" width="9.85546875" style="345" customWidth="1"/>
    <col min="13576" max="13576" width="7.42578125" style="345" customWidth="1"/>
    <col min="13577" max="13577" width="9.42578125" style="345" customWidth="1"/>
    <col min="13578" max="13578" width="9.7109375" style="345" customWidth="1"/>
    <col min="13579" max="13579" width="5.7109375" style="345" customWidth="1"/>
    <col min="13580" max="13580" width="10.5703125" style="345" customWidth="1"/>
    <col min="13581" max="13825" width="9.140625" style="345"/>
    <col min="13826" max="13826" width="42.42578125" style="345" customWidth="1"/>
    <col min="13827" max="13827" width="8.85546875" style="345" customWidth="1"/>
    <col min="13828" max="13828" width="9.5703125" style="345" customWidth="1"/>
    <col min="13829" max="13829" width="5.42578125" style="345" customWidth="1"/>
    <col min="13830" max="13830" width="10.28515625" style="345" customWidth="1"/>
    <col min="13831" max="13831" width="9.85546875" style="345" customWidth="1"/>
    <col min="13832" max="13832" width="7.42578125" style="345" customWidth="1"/>
    <col min="13833" max="13833" width="9.42578125" style="345" customWidth="1"/>
    <col min="13834" max="13834" width="9.7109375" style="345" customWidth="1"/>
    <col min="13835" max="13835" width="5.7109375" style="345" customWidth="1"/>
    <col min="13836" max="13836" width="10.5703125" style="345" customWidth="1"/>
    <col min="13837" max="14081" width="9.140625" style="345"/>
    <col min="14082" max="14082" width="42.42578125" style="345" customWidth="1"/>
    <col min="14083" max="14083" width="8.85546875" style="345" customWidth="1"/>
    <col min="14084" max="14084" width="9.5703125" style="345" customWidth="1"/>
    <col min="14085" max="14085" width="5.42578125" style="345" customWidth="1"/>
    <col min="14086" max="14086" width="10.28515625" style="345" customWidth="1"/>
    <col min="14087" max="14087" width="9.85546875" style="345" customWidth="1"/>
    <col min="14088" max="14088" width="7.42578125" style="345" customWidth="1"/>
    <col min="14089" max="14089" width="9.42578125" style="345" customWidth="1"/>
    <col min="14090" max="14090" width="9.7109375" style="345" customWidth="1"/>
    <col min="14091" max="14091" width="5.7109375" style="345" customWidth="1"/>
    <col min="14092" max="14092" width="10.5703125" style="345" customWidth="1"/>
    <col min="14093" max="14337" width="9.140625" style="345"/>
    <col min="14338" max="14338" width="42.42578125" style="345" customWidth="1"/>
    <col min="14339" max="14339" width="8.85546875" style="345" customWidth="1"/>
    <col min="14340" max="14340" width="9.5703125" style="345" customWidth="1"/>
    <col min="14341" max="14341" width="5.42578125" style="345" customWidth="1"/>
    <col min="14342" max="14342" width="10.28515625" style="345" customWidth="1"/>
    <col min="14343" max="14343" width="9.85546875" style="345" customWidth="1"/>
    <col min="14344" max="14344" width="7.42578125" style="345" customWidth="1"/>
    <col min="14345" max="14345" width="9.42578125" style="345" customWidth="1"/>
    <col min="14346" max="14346" width="9.7109375" style="345" customWidth="1"/>
    <col min="14347" max="14347" width="5.7109375" style="345" customWidth="1"/>
    <col min="14348" max="14348" width="10.5703125" style="345" customWidth="1"/>
    <col min="14349" max="14593" width="9.140625" style="345"/>
    <col min="14594" max="14594" width="42.42578125" style="345" customWidth="1"/>
    <col min="14595" max="14595" width="8.85546875" style="345" customWidth="1"/>
    <col min="14596" max="14596" width="9.5703125" style="345" customWidth="1"/>
    <col min="14597" max="14597" width="5.42578125" style="345" customWidth="1"/>
    <col min="14598" max="14598" width="10.28515625" style="345" customWidth="1"/>
    <col min="14599" max="14599" width="9.85546875" style="345" customWidth="1"/>
    <col min="14600" max="14600" width="7.42578125" style="345" customWidth="1"/>
    <col min="14601" max="14601" width="9.42578125" style="345" customWidth="1"/>
    <col min="14602" max="14602" width="9.7109375" style="345" customWidth="1"/>
    <col min="14603" max="14603" width="5.7109375" style="345" customWidth="1"/>
    <col min="14604" max="14604" width="10.5703125" style="345" customWidth="1"/>
    <col min="14605" max="14849" width="9.140625" style="345"/>
    <col min="14850" max="14850" width="42.42578125" style="345" customWidth="1"/>
    <col min="14851" max="14851" width="8.85546875" style="345" customWidth="1"/>
    <col min="14852" max="14852" width="9.5703125" style="345" customWidth="1"/>
    <col min="14853" max="14853" width="5.42578125" style="345" customWidth="1"/>
    <col min="14854" max="14854" width="10.28515625" style="345" customWidth="1"/>
    <col min="14855" max="14855" width="9.85546875" style="345" customWidth="1"/>
    <col min="14856" max="14856" width="7.42578125" style="345" customWidth="1"/>
    <col min="14857" max="14857" width="9.42578125" style="345" customWidth="1"/>
    <col min="14858" max="14858" width="9.7109375" style="345" customWidth="1"/>
    <col min="14859" max="14859" width="5.7109375" style="345" customWidth="1"/>
    <col min="14860" max="14860" width="10.5703125" style="345" customWidth="1"/>
    <col min="14861" max="15105" width="9.140625" style="345"/>
    <col min="15106" max="15106" width="42.42578125" style="345" customWidth="1"/>
    <col min="15107" max="15107" width="8.85546875" style="345" customWidth="1"/>
    <col min="15108" max="15108" width="9.5703125" style="345" customWidth="1"/>
    <col min="15109" max="15109" width="5.42578125" style="345" customWidth="1"/>
    <col min="15110" max="15110" width="10.28515625" style="345" customWidth="1"/>
    <col min="15111" max="15111" width="9.85546875" style="345" customWidth="1"/>
    <col min="15112" max="15112" width="7.42578125" style="345" customWidth="1"/>
    <col min="15113" max="15113" width="9.42578125" style="345" customWidth="1"/>
    <col min="15114" max="15114" width="9.7109375" style="345" customWidth="1"/>
    <col min="15115" max="15115" width="5.7109375" style="345" customWidth="1"/>
    <col min="15116" max="15116" width="10.5703125" style="345" customWidth="1"/>
    <col min="15117" max="15361" width="9.140625" style="345"/>
    <col min="15362" max="15362" width="42.42578125" style="345" customWidth="1"/>
    <col min="15363" max="15363" width="8.85546875" style="345" customWidth="1"/>
    <col min="15364" max="15364" width="9.5703125" style="345" customWidth="1"/>
    <col min="15365" max="15365" width="5.42578125" style="345" customWidth="1"/>
    <col min="15366" max="15366" width="10.28515625" style="345" customWidth="1"/>
    <col min="15367" max="15367" width="9.85546875" style="345" customWidth="1"/>
    <col min="15368" max="15368" width="7.42578125" style="345" customWidth="1"/>
    <col min="15369" max="15369" width="9.42578125" style="345" customWidth="1"/>
    <col min="15370" max="15370" width="9.7109375" style="345" customWidth="1"/>
    <col min="15371" max="15371" width="5.7109375" style="345" customWidth="1"/>
    <col min="15372" max="15372" width="10.5703125" style="345" customWidth="1"/>
    <col min="15373" max="15617" width="9.140625" style="345"/>
    <col min="15618" max="15618" width="42.42578125" style="345" customWidth="1"/>
    <col min="15619" max="15619" width="8.85546875" style="345" customWidth="1"/>
    <col min="15620" max="15620" width="9.5703125" style="345" customWidth="1"/>
    <col min="15621" max="15621" width="5.42578125" style="345" customWidth="1"/>
    <col min="15622" max="15622" width="10.28515625" style="345" customWidth="1"/>
    <col min="15623" max="15623" width="9.85546875" style="345" customWidth="1"/>
    <col min="15624" max="15624" width="7.42578125" style="345" customWidth="1"/>
    <col min="15625" max="15625" width="9.42578125" style="345" customWidth="1"/>
    <col min="15626" max="15626" width="9.7109375" style="345" customWidth="1"/>
    <col min="15627" max="15627" width="5.7109375" style="345" customWidth="1"/>
    <col min="15628" max="15628" width="10.5703125" style="345" customWidth="1"/>
    <col min="15629" max="15873" width="9.140625" style="345"/>
    <col min="15874" max="15874" width="42.42578125" style="345" customWidth="1"/>
    <col min="15875" max="15875" width="8.85546875" style="345" customWidth="1"/>
    <col min="15876" max="15876" width="9.5703125" style="345" customWidth="1"/>
    <col min="15877" max="15877" width="5.42578125" style="345" customWidth="1"/>
    <col min="15878" max="15878" width="10.28515625" style="345" customWidth="1"/>
    <col min="15879" max="15879" width="9.85546875" style="345" customWidth="1"/>
    <col min="15880" max="15880" width="7.42578125" style="345" customWidth="1"/>
    <col min="15881" max="15881" width="9.42578125" style="345" customWidth="1"/>
    <col min="15882" max="15882" width="9.7109375" style="345" customWidth="1"/>
    <col min="15883" max="15883" width="5.7109375" style="345" customWidth="1"/>
    <col min="15884" max="15884" width="10.5703125" style="345" customWidth="1"/>
    <col min="15885" max="16129" width="9.140625" style="345"/>
    <col min="16130" max="16130" width="42.42578125" style="345" customWidth="1"/>
    <col min="16131" max="16131" width="8.85546875" style="345" customWidth="1"/>
    <col min="16132" max="16132" width="9.5703125" style="345" customWidth="1"/>
    <col min="16133" max="16133" width="5.42578125" style="345" customWidth="1"/>
    <col min="16134" max="16134" width="10.28515625" style="345" customWidth="1"/>
    <col min="16135" max="16135" width="9.85546875" style="345" customWidth="1"/>
    <col min="16136" max="16136" width="7.42578125" style="345" customWidth="1"/>
    <col min="16137" max="16137" width="9.42578125" style="345" customWidth="1"/>
    <col min="16138" max="16138" width="9.7109375" style="345" customWidth="1"/>
    <col min="16139" max="16139" width="5.7109375" style="345" customWidth="1"/>
    <col min="16140" max="16140" width="10.5703125" style="345" customWidth="1"/>
    <col min="16141" max="16384" width="9.140625" style="345"/>
  </cols>
  <sheetData>
    <row r="2" spans="1:13">
      <c r="A2" s="345" t="s">
        <v>0</v>
      </c>
      <c r="B2" s="57" t="s">
        <v>591</v>
      </c>
    </row>
    <row r="4" spans="1:13">
      <c r="B4" s="258"/>
      <c r="C4" s="931" t="s">
        <v>207</v>
      </c>
      <c r="D4" s="931"/>
      <c r="E4" s="773"/>
      <c r="F4" s="931" t="s">
        <v>208</v>
      </c>
      <c r="G4" s="931"/>
      <c r="H4" s="773"/>
      <c r="I4" s="931" t="s">
        <v>209</v>
      </c>
      <c r="J4" s="931"/>
      <c r="K4" s="773"/>
      <c r="L4" s="931" t="s">
        <v>210</v>
      </c>
      <c r="M4" s="931"/>
    </row>
    <row r="5" spans="1:13">
      <c r="B5" s="437" t="s">
        <v>145</v>
      </c>
      <c r="C5" s="433" t="s">
        <v>212</v>
      </c>
      <c r="D5" s="433" t="s">
        <v>213</v>
      </c>
      <c r="E5" s="433"/>
      <c r="F5" s="433" t="s">
        <v>212</v>
      </c>
      <c r="G5" s="433" t="s">
        <v>213</v>
      </c>
      <c r="H5" s="433"/>
      <c r="I5" s="433" t="s">
        <v>212</v>
      </c>
      <c r="J5" s="433" t="s">
        <v>213</v>
      </c>
      <c r="K5" s="433"/>
      <c r="L5" s="433" t="s">
        <v>212</v>
      </c>
      <c r="M5" s="433" t="s">
        <v>213</v>
      </c>
    </row>
    <row r="6" spans="1:13">
      <c r="B6" s="438" t="s">
        <v>592</v>
      </c>
      <c r="C6" s="739">
        <v>12.20518252258365</v>
      </c>
      <c r="D6" s="739">
        <v>11.026668913166441</v>
      </c>
      <c r="E6" s="740"/>
      <c r="F6" s="739">
        <v>28.145712227514942</v>
      </c>
      <c r="G6" s="739">
        <v>26.053449598267264</v>
      </c>
      <c r="H6" s="740"/>
      <c r="I6" s="739">
        <v>12.235003460879479</v>
      </c>
      <c r="J6" s="739">
        <v>15.611102989858788</v>
      </c>
      <c r="K6" s="740"/>
      <c r="L6" s="739">
        <v>27.094913866267191</v>
      </c>
      <c r="M6" s="739">
        <v>29.691196388678957</v>
      </c>
    </row>
    <row r="7" spans="1:13">
      <c r="B7" s="438" t="s">
        <v>593</v>
      </c>
      <c r="C7" s="740">
        <v>9.9630942706801466</v>
      </c>
      <c r="D7" s="740">
        <v>9.1364758219703557</v>
      </c>
      <c r="E7" s="740"/>
      <c r="F7" s="740">
        <v>10.012869771139865</v>
      </c>
      <c r="G7" s="740">
        <v>11.407053225331037</v>
      </c>
      <c r="H7" s="740"/>
      <c r="I7" s="740">
        <v>11.345314394897342</v>
      </c>
      <c r="J7" s="740">
        <v>11.394968278471993</v>
      </c>
      <c r="K7" s="740"/>
      <c r="L7" s="740">
        <v>15.485241412236967</v>
      </c>
      <c r="M7" s="740">
        <v>17.242021993744316</v>
      </c>
    </row>
    <row r="8" spans="1:13">
      <c r="B8" s="438" t="s">
        <v>594</v>
      </c>
      <c r="C8" s="740">
        <v>4.6633917600342585</v>
      </c>
      <c r="D8" s="740">
        <v>3.7377219843962077</v>
      </c>
      <c r="E8" s="740"/>
      <c r="F8" s="740">
        <v>1.7613909223512296</v>
      </c>
      <c r="G8" s="740">
        <v>2.0898991196207617</v>
      </c>
      <c r="H8" s="740"/>
      <c r="I8" s="740">
        <v>6.8983546328153595</v>
      </c>
      <c r="J8" s="740">
        <v>6.9816484744450751</v>
      </c>
      <c r="K8" s="740"/>
      <c r="L8" s="740">
        <v>3.1200959528884171</v>
      </c>
      <c r="M8" s="740">
        <v>3.6472116322288359</v>
      </c>
    </row>
    <row r="9" spans="1:13" ht="25.5">
      <c r="B9" s="438" t="s">
        <v>595</v>
      </c>
      <c r="C9" s="740">
        <v>5.2997025106458882</v>
      </c>
      <c r="D9" s="740">
        <v>5.398753837574148</v>
      </c>
      <c r="E9" s="740"/>
      <c r="F9" s="740">
        <v>8.2514788487886364</v>
      </c>
      <c r="G9" s="740">
        <v>9.3171541057102747</v>
      </c>
      <c r="H9" s="740"/>
      <c r="I9" s="740">
        <v>4.4469597620819821</v>
      </c>
      <c r="J9" s="740">
        <v>4.4133198040269175</v>
      </c>
      <c r="K9" s="740"/>
      <c r="L9" s="740">
        <v>12.36514545934855</v>
      </c>
      <c r="M9" s="740">
        <v>13.594810361515481</v>
      </c>
    </row>
    <row r="10" spans="1:13">
      <c r="B10" s="438" t="s">
        <v>596</v>
      </c>
      <c r="C10" s="740"/>
      <c r="D10" s="740">
        <v>5.3437181012382933</v>
      </c>
      <c r="E10" s="740"/>
      <c r="F10" s="740"/>
      <c r="G10" s="740">
        <v>5.3437181012382933</v>
      </c>
      <c r="H10" s="740"/>
      <c r="I10" s="740"/>
      <c r="J10" s="740">
        <v>5.3437181012382933</v>
      </c>
      <c r="K10" s="740"/>
      <c r="L10" s="740"/>
      <c r="M10" s="740">
        <v>5.3437181012382933</v>
      </c>
    </row>
    <row r="12" spans="1:13">
      <c r="B12" s="57" t="s">
        <v>844</v>
      </c>
    </row>
    <row r="30" ht="12.75" customHeight="1"/>
    <row r="35" spans="2:15">
      <c r="B35" s="439" t="s">
        <v>597</v>
      </c>
    </row>
    <row r="36" spans="2:15">
      <c r="B36" s="439" t="s">
        <v>598</v>
      </c>
    </row>
    <row r="37" spans="2:15">
      <c r="B37" s="439" t="s">
        <v>599</v>
      </c>
    </row>
    <row r="38" spans="2:15">
      <c r="B38" s="439" t="s">
        <v>600</v>
      </c>
    </row>
    <row r="39" spans="2:15">
      <c r="B39" s="439" t="s">
        <v>1198</v>
      </c>
      <c r="K39" s="440"/>
      <c r="L39" s="440"/>
      <c r="M39" s="440"/>
      <c r="N39" s="440"/>
      <c r="O39" s="440"/>
    </row>
    <row r="40" spans="2:15">
      <c r="B40" s="439" t="s">
        <v>601</v>
      </c>
      <c r="K40" s="440"/>
      <c r="L40" s="440"/>
      <c r="M40" s="440"/>
      <c r="N40" s="440"/>
      <c r="O40" s="440"/>
    </row>
    <row r="41" spans="2:15">
      <c r="K41" s="440"/>
      <c r="L41" s="440"/>
      <c r="M41" s="440"/>
      <c r="N41" s="440"/>
      <c r="O41" s="440"/>
    </row>
    <row r="42" spans="2:15">
      <c r="B42" s="731" t="s">
        <v>10</v>
      </c>
      <c r="K42" s="440"/>
      <c r="L42" s="440"/>
      <c r="M42" s="440"/>
      <c r="N42" s="440"/>
      <c r="O42" s="440"/>
    </row>
    <row r="43" spans="2:15">
      <c r="K43" s="440"/>
      <c r="L43" s="440"/>
      <c r="M43" s="440"/>
      <c r="N43" s="440"/>
      <c r="O43" s="440"/>
    </row>
    <row r="44" spans="2:15">
      <c r="K44" s="440"/>
      <c r="L44" s="440"/>
      <c r="M44" s="440"/>
      <c r="N44" s="440"/>
      <c r="O44" s="440"/>
    </row>
    <row r="45" spans="2:15">
      <c r="K45" s="440"/>
      <c r="L45" s="440"/>
      <c r="M45" s="440"/>
      <c r="N45" s="440"/>
      <c r="O45" s="440"/>
    </row>
  </sheetData>
  <mergeCells count="4">
    <mergeCell ref="C4:D4"/>
    <mergeCell ref="F4:G4"/>
    <mergeCell ref="I4:J4"/>
    <mergeCell ref="L4:M4"/>
  </mergeCells>
  <hyperlinks>
    <hyperlink ref="B42" location="Содержание!B5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workbookViewId="0">
      <selection activeCell="B35" sqref="B35"/>
    </sheetView>
  </sheetViews>
  <sheetFormatPr defaultRowHeight="12.75"/>
  <cols>
    <col min="1" max="1" width="9.140625" style="251"/>
    <col min="2" max="2" width="35.28515625" style="251" bestFit="1" customWidth="1"/>
    <col min="3" max="3" width="12" style="251" customWidth="1"/>
    <col min="4" max="4" width="10.7109375" style="251" customWidth="1"/>
    <col min="5" max="5" width="6.5703125" style="251" customWidth="1"/>
    <col min="6" max="6" width="13.85546875" style="251" customWidth="1"/>
    <col min="7" max="7" width="12.5703125" style="251" customWidth="1"/>
    <col min="8" max="8" width="5" style="251" customWidth="1"/>
    <col min="9" max="9" width="12.5703125" style="251" customWidth="1"/>
    <col min="10" max="10" width="11" style="251" customWidth="1"/>
    <col min="11" max="11" width="4.28515625" style="251" customWidth="1"/>
    <col min="12" max="12" width="13.5703125" style="251" customWidth="1"/>
    <col min="13" max="13" width="13" style="251" customWidth="1"/>
    <col min="14" max="14" width="15.85546875" style="251" customWidth="1"/>
    <col min="15" max="257" width="9.140625" style="251"/>
    <col min="258" max="258" width="35.28515625" style="251" bestFit="1" customWidth="1"/>
    <col min="259" max="259" width="12" style="251" customWidth="1"/>
    <col min="260" max="260" width="10.7109375" style="251" customWidth="1"/>
    <col min="261" max="261" width="6.5703125" style="251" customWidth="1"/>
    <col min="262" max="262" width="13.85546875" style="251" customWidth="1"/>
    <col min="263" max="263" width="12.5703125" style="251" customWidth="1"/>
    <col min="264" max="264" width="5" style="251" customWidth="1"/>
    <col min="265" max="265" width="12.5703125" style="251" customWidth="1"/>
    <col min="266" max="266" width="11" style="251" customWidth="1"/>
    <col min="267" max="267" width="1.85546875" style="251" customWidth="1"/>
    <col min="268" max="268" width="13.5703125" style="251" customWidth="1"/>
    <col min="269" max="269" width="13" style="251" customWidth="1"/>
    <col min="270" max="270" width="15.85546875" style="251" customWidth="1"/>
    <col min="271" max="513" width="9.140625" style="251"/>
    <col min="514" max="514" width="35.28515625" style="251" bestFit="1" customWidth="1"/>
    <col min="515" max="515" width="12" style="251" customWidth="1"/>
    <col min="516" max="516" width="10.7109375" style="251" customWidth="1"/>
    <col min="517" max="517" width="6.5703125" style="251" customWidth="1"/>
    <col min="518" max="518" width="13.85546875" style="251" customWidth="1"/>
    <col min="519" max="519" width="12.5703125" style="251" customWidth="1"/>
    <col min="520" max="520" width="5" style="251" customWidth="1"/>
    <col min="521" max="521" width="12.5703125" style="251" customWidth="1"/>
    <col min="522" max="522" width="11" style="251" customWidth="1"/>
    <col min="523" max="523" width="1.85546875" style="251" customWidth="1"/>
    <col min="524" max="524" width="13.5703125" style="251" customWidth="1"/>
    <col min="525" max="525" width="13" style="251" customWidth="1"/>
    <col min="526" max="526" width="15.85546875" style="251" customWidth="1"/>
    <col min="527" max="769" width="9.140625" style="251"/>
    <col min="770" max="770" width="35.28515625" style="251" bestFit="1" customWidth="1"/>
    <col min="771" max="771" width="12" style="251" customWidth="1"/>
    <col min="772" max="772" width="10.7109375" style="251" customWidth="1"/>
    <col min="773" max="773" width="6.5703125" style="251" customWidth="1"/>
    <col min="774" max="774" width="13.85546875" style="251" customWidth="1"/>
    <col min="775" max="775" width="12.5703125" style="251" customWidth="1"/>
    <col min="776" max="776" width="5" style="251" customWidth="1"/>
    <col min="777" max="777" width="12.5703125" style="251" customWidth="1"/>
    <col min="778" max="778" width="11" style="251" customWidth="1"/>
    <col min="779" max="779" width="1.85546875" style="251" customWidth="1"/>
    <col min="780" max="780" width="13.5703125" style="251" customWidth="1"/>
    <col min="781" max="781" width="13" style="251" customWidth="1"/>
    <col min="782" max="782" width="15.85546875" style="251" customWidth="1"/>
    <col min="783" max="1025" width="9.140625" style="251"/>
    <col min="1026" max="1026" width="35.28515625" style="251" bestFit="1" customWidth="1"/>
    <col min="1027" max="1027" width="12" style="251" customWidth="1"/>
    <col min="1028" max="1028" width="10.7109375" style="251" customWidth="1"/>
    <col min="1029" max="1029" width="6.5703125" style="251" customWidth="1"/>
    <col min="1030" max="1030" width="13.85546875" style="251" customWidth="1"/>
    <col min="1031" max="1031" width="12.5703125" style="251" customWidth="1"/>
    <col min="1032" max="1032" width="5" style="251" customWidth="1"/>
    <col min="1033" max="1033" width="12.5703125" style="251" customWidth="1"/>
    <col min="1034" max="1034" width="11" style="251" customWidth="1"/>
    <col min="1035" max="1035" width="1.85546875" style="251" customWidth="1"/>
    <col min="1036" max="1036" width="13.5703125" style="251" customWidth="1"/>
    <col min="1037" max="1037" width="13" style="251" customWidth="1"/>
    <col min="1038" max="1038" width="15.85546875" style="251" customWidth="1"/>
    <col min="1039" max="1281" width="9.140625" style="251"/>
    <col min="1282" max="1282" width="35.28515625" style="251" bestFit="1" customWidth="1"/>
    <col min="1283" max="1283" width="12" style="251" customWidth="1"/>
    <col min="1284" max="1284" width="10.7109375" style="251" customWidth="1"/>
    <col min="1285" max="1285" width="6.5703125" style="251" customWidth="1"/>
    <col min="1286" max="1286" width="13.85546875" style="251" customWidth="1"/>
    <col min="1287" max="1287" width="12.5703125" style="251" customWidth="1"/>
    <col min="1288" max="1288" width="5" style="251" customWidth="1"/>
    <col min="1289" max="1289" width="12.5703125" style="251" customWidth="1"/>
    <col min="1290" max="1290" width="11" style="251" customWidth="1"/>
    <col min="1291" max="1291" width="1.85546875" style="251" customWidth="1"/>
    <col min="1292" max="1292" width="13.5703125" style="251" customWidth="1"/>
    <col min="1293" max="1293" width="13" style="251" customWidth="1"/>
    <col min="1294" max="1294" width="15.85546875" style="251" customWidth="1"/>
    <col min="1295" max="1537" width="9.140625" style="251"/>
    <col min="1538" max="1538" width="35.28515625" style="251" bestFit="1" customWidth="1"/>
    <col min="1539" max="1539" width="12" style="251" customWidth="1"/>
    <col min="1540" max="1540" width="10.7109375" style="251" customWidth="1"/>
    <col min="1541" max="1541" width="6.5703125" style="251" customWidth="1"/>
    <col min="1542" max="1542" width="13.85546875" style="251" customWidth="1"/>
    <col min="1543" max="1543" width="12.5703125" style="251" customWidth="1"/>
    <col min="1544" max="1544" width="5" style="251" customWidth="1"/>
    <col min="1545" max="1545" width="12.5703125" style="251" customWidth="1"/>
    <col min="1546" max="1546" width="11" style="251" customWidth="1"/>
    <col min="1547" max="1547" width="1.85546875" style="251" customWidth="1"/>
    <col min="1548" max="1548" width="13.5703125" style="251" customWidth="1"/>
    <col min="1549" max="1549" width="13" style="251" customWidth="1"/>
    <col min="1550" max="1550" width="15.85546875" style="251" customWidth="1"/>
    <col min="1551" max="1793" width="9.140625" style="251"/>
    <col min="1794" max="1794" width="35.28515625" style="251" bestFit="1" customWidth="1"/>
    <col min="1795" max="1795" width="12" style="251" customWidth="1"/>
    <col min="1796" max="1796" width="10.7109375" style="251" customWidth="1"/>
    <col min="1797" max="1797" width="6.5703125" style="251" customWidth="1"/>
    <col min="1798" max="1798" width="13.85546875" style="251" customWidth="1"/>
    <col min="1799" max="1799" width="12.5703125" style="251" customWidth="1"/>
    <col min="1800" max="1800" width="5" style="251" customWidth="1"/>
    <col min="1801" max="1801" width="12.5703125" style="251" customWidth="1"/>
    <col min="1802" max="1802" width="11" style="251" customWidth="1"/>
    <col min="1803" max="1803" width="1.85546875" style="251" customWidth="1"/>
    <col min="1804" max="1804" width="13.5703125" style="251" customWidth="1"/>
    <col min="1805" max="1805" width="13" style="251" customWidth="1"/>
    <col min="1806" max="1806" width="15.85546875" style="251" customWidth="1"/>
    <col min="1807" max="2049" width="9.140625" style="251"/>
    <col min="2050" max="2050" width="35.28515625" style="251" bestFit="1" customWidth="1"/>
    <col min="2051" max="2051" width="12" style="251" customWidth="1"/>
    <col min="2052" max="2052" width="10.7109375" style="251" customWidth="1"/>
    <col min="2053" max="2053" width="6.5703125" style="251" customWidth="1"/>
    <col min="2054" max="2054" width="13.85546875" style="251" customWidth="1"/>
    <col min="2055" max="2055" width="12.5703125" style="251" customWidth="1"/>
    <col min="2056" max="2056" width="5" style="251" customWidth="1"/>
    <col min="2057" max="2057" width="12.5703125" style="251" customWidth="1"/>
    <col min="2058" max="2058" width="11" style="251" customWidth="1"/>
    <col min="2059" max="2059" width="1.85546875" style="251" customWidth="1"/>
    <col min="2060" max="2060" width="13.5703125" style="251" customWidth="1"/>
    <col min="2061" max="2061" width="13" style="251" customWidth="1"/>
    <col min="2062" max="2062" width="15.85546875" style="251" customWidth="1"/>
    <col min="2063" max="2305" width="9.140625" style="251"/>
    <col min="2306" max="2306" width="35.28515625" style="251" bestFit="1" customWidth="1"/>
    <col min="2307" max="2307" width="12" style="251" customWidth="1"/>
    <col min="2308" max="2308" width="10.7109375" style="251" customWidth="1"/>
    <col min="2309" max="2309" width="6.5703125" style="251" customWidth="1"/>
    <col min="2310" max="2310" width="13.85546875" style="251" customWidth="1"/>
    <col min="2311" max="2311" width="12.5703125" style="251" customWidth="1"/>
    <col min="2312" max="2312" width="5" style="251" customWidth="1"/>
    <col min="2313" max="2313" width="12.5703125" style="251" customWidth="1"/>
    <col min="2314" max="2314" width="11" style="251" customWidth="1"/>
    <col min="2315" max="2315" width="1.85546875" style="251" customWidth="1"/>
    <col min="2316" max="2316" width="13.5703125" style="251" customWidth="1"/>
    <col min="2317" max="2317" width="13" style="251" customWidth="1"/>
    <col min="2318" max="2318" width="15.85546875" style="251" customWidth="1"/>
    <col min="2319" max="2561" width="9.140625" style="251"/>
    <col min="2562" max="2562" width="35.28515625" style="251" bestFit="1" customWidth="1"/>
    <col min="2563" max="2563" width="12" style="251" customWidth="1"/>
    <col min="2564" max="2564" width="10.7109375" style="251" customWidth="1"/>
    <col min="2565" max="2565" width="6.5703125" style="251" customWidth="1"/>
    <col min="2566" max="2566" width="13.85546875" style="251" customWidth="1"/>
    <col min="2567" max="2567" width="12.5703125" style="251" customWidth="1"/>
    <col min="2568" max="2568" width="5" style="251" customWidth="1"/>
    <col min="2569" max="2569" width="12.5703125" style="251" customWidth="1"/>
    <col min="2570" max="2570" width="11" style="251" customWidth="1"/>
    <col min="2571" max="2571" width="1.85546875" style="251" customWidth="1"/>
    <col min="2572" max="2572" width="13.5703125" style="251" customWidth="1"/>
    <col min="2573" max="2573" width="13" style="251" customWidth="1"/>
    <col min="2574" max="2574" width="15.85546875" style="251" customWidth="1"/>
    <col min="2575" max="2817" width="9.140625" style="251"/>
    <col min="2818" max="2818" width="35.28515625" style="251" bestFit="1" customWidth="1"/>
    <col min="2819" max="2819" width="12" style="251" customWidth="1"/>
    <col min="2820" max="2820" width="10.7109375" style="251" customWidth="1"/>
    <col min="2821" max="2821" width="6.5703125" style="251" customWidth="1"/>
    <col min="2822" max="2822" width="13.85546875" style="251" customWidth="1"/>
    <col min="2823" max="2823" width="12.5703125" style="251" customWidth="1"/>
    <col min="2824" max="2824" width="5" style="251" customWidth="1"/>
    <col min="2825" max="2825" width="12.5703125" style="251" customWidth="1"/>
    <col min="2826" max="2826" width="11" style="251" customWidth="1"/>
    <col min="2827" max="2827" width="1.85546875" style="251" customWidth="1"/>
    <col min="2828" max="2828" width="13.5703125" style="251" customWidth="1"/>
    <col min="2829" max="2829" width="13" style="251" customWidth="1"/>
    <col min="2830" max="2830" width="15.85546875" style="251" customWidth="1"/>
    <col min="2831" max="3073" width="9.140625" style="251"/>
    <col min="3074" max="3074" width="35.28515625" style="251" bestFit="1" customWidth="1"/>
    <col min="3075" max="3075" width="12" style="251" customWidth="1"/>
    <col min="3076" max="3076" width="10.7109375" style="251" customWidth="1"/>
    <col min="3077" max="3077" width="6.5703125" style="251" customWidth="1"/>
    <col min="3078" max="3078" width="13.85546875" style="251" customWidth="1"/>
    <col min="3079" max="3079" width="12.5703125" style="251" customWidth="1"/>
    <col min="3080" max="3080" width="5" style="251" customWidth="1"/>
    <col min="3081" max="3081" width="12.5703125" style="251" customWidth="1"/>
    <col min="3082" max="3082" width="11" style="251" customWidth="1"/>
    <col min="3083" max="3083" width="1.85546875" style="251" customWidth="1"/>
    <col min="3084" max="3084" width="13.5703125" style="251" customWidth="1"/>
    <col min="3085" max="3085" width="13" style="251" customWidth="1"/>
    <col min="3086" max="3086" width="15.85546875" style="251" customWidth="1"/>
    <col min="3087" max="3329" width="9.140625" style="251"/>
    <col min="3330" max="3330" width="35.28515625" style="251" bestFit="1" customWidth="1"/>
    <col min="3331" max="3331" width="12" style="251" customWidth="1"/>
    <col min="3332" max="3332" width="10.7109375" style="251" customWidth="1"/>
    <col min="3333" max="3333" width="6.5703125" style="251" customWidth="1"/>
    <col min="3334" max="3334" width="13.85546875" style="251" customWidth="1"/>
    <col min="3335" max="3335" width="12.5703125" style="251" customWidth="1"/>
    <col min="3336" max="3336" width="5" style="251" customWidth="1"/>
    <col min="3337" max="3337" width="12.5703125" style="251" customWidth="1"/>
    <col min="3338" max="3338" width="11" style="251" customWidth="1"/>
    <col min="3339" max="3339" width="1.85546875" style="251" customWidth="1"/>
    <col min="3340" max="3340" width="13.5703125" style="251" customWidth="1"/>
    <col min="3341" max="3341" width="13" style="251" customWidth="1"/>
    <col min="3342" max="3342" width="15.85546875" style="251" customWidth="1"/>
    <col min="3343" max="3585" width="9.140625" style="251"/>
    <col min="3586" max="3586" width="35.28515625" style="251" bestFit="1" customWidth="1"/>
    <col min="3587" max="3587" width="12" style="251" customWidth="1"/>
    <col min="3588" max="3588" width="10.7109375" style="251" customWidth="1"/>
    <col min="3589" max="3589" width="6.5703125" style="251" customWidth="1"/>
    <col min="3590" max="3590" width="13.85546875" style="251" customWidth="1"/>
    <col min="3591" max="3591" width="12.5703125" style="251" customWidth="1"/>
    <col min="3592" max="3592" width="5" style="251" customWidth="1"/>
    <col min="3593" max="3593" width="12.5703125" style="251" customWidth="1"/>
    <col min="3594" max="3594" width="11" style="251" customWidth="1"/>
    <col min="3595" max="3595" width="1.85546875" style="251" customWidth="1"/>
    <col min="3596" max="3596" width="13.5703125" style="251" customWidth="1"/>
    <col min="3597" max="3597" width="13" style="251" customWidth="1"/>
    <col min="3598" max="3598" width="15.85546875" style="251" customWidth="1"/>
    <col min="3599" max="3841" width="9.140625" style="251"/>
    <col min="3842" max="3842" width="35.28515625" style="251" bestFit="1" customWidth="1"/>
    <col min="3843" max="3843" width="12" style="251" customWidth="1"/>
    <col min="3844" max="3844" width="10.7109375" style="251" customWidth="1"/>
    <col min="3845" max="3845" width="6.5703125" style="251" customWidth="1"/>
    <col min="3846" max="3846" width="13.85546875" style="251" customWidth="1"/>
    <col min="3847" max="3847" width="12.5703125" style="251" customWidth="1"/>
    <col min="3848" max="3848" width="5" style="251" customWidth="1"/>
    <col min="3849" max="3849" width="12.5703125" style="251" customWidth="1"/>
    <col min="3850" max="3850" width="11" style="251" customWidth="1"/>
    <col min="3851" max="3851" width="1.85546875" style="251" customWidth="1"/>
    <col min="3852" max="3852" width="13.5703125" style="251" customWidth="1"/>
    <col min="3853" max="3853" width="13" style="251" customWidth="1"/>
    <col min="3854" max="3854" width="15.85546875" style="251" customWidth="1"/>
    <col min="3855" max="4097" width="9.140625" style="251"/>
    <col min="4098" max="4098" width="35.28515625" style="251" bestFit="1" customWidth="1"/>
    <col min="4099" max="4099" width="12" style="251" customWidth="1"/>
    <col min="4100" max="4100" width="10.7109375" style="251" customWidth="1"/>
    <col min="4101" max="4101" width="6.5703125" style="251" customWidth="1"/>
    <col min="4102" max="4102" width="13.85546875" style="251" customWidth="1"/>
    <col min="4103" max="4103" width="12.5703125" style="251" customWidth="1"/>
    <col min="4104" max="4104" width="5" style="251" customWidth="1"/>
    <col min="4105" max="4105" width="12.5703125" style="251" customWidth="1"/>
    <col min="4106" max="4106" width="11" style="251" customWidth="1"/>
    <col min="4107" max="4107" width="1.85546875" style="251" customWidth="1"/>
    <col min="4108" max="4108" width="13.5703125" style="251" customWidth="1"/>
    <col min="4109" max="4109" width="13" style="251" customWidth="1"/>
    <col min="4110" max="4110" width="15.85546875" style="251" customWidth="1"/>
    <col min="4111" max="4353" width="9.140625" style="251"/>
    <col min="4354" max="4354" width="35.28515625" style="251" bestFit="1" customWidth="1"/>
    <col min="4355" max="4355" width="12" style="251" customWidth="1"/>
    <col min="4356" max="4356" width="10.7109375" style="251" customWidth="1"/>
    <col min="4357" max="4357" width="6.5703125" style="251" customWidth="1"/>
    <col min="4358" max="4358" width="13.85546875" style="251" customWidth="1"/>
    <col min="4359" max="4359" width="12.5703125" style="251" customWidth="1"/>
    <col min="4360" max="4360" width="5" style="251" customWidth="1"/>
    <col min="4361" max="4361" width="12.5703125" style="251" customWidth="1"/>
    <col min="4362" max="4362" width="11" style="251" customWidth="1"/>
    <col min="4363" max="4363" width="1.85546875" style="251" customWidth="1"/>
    <col min="4364" max="4364" width="13.5703125" style="251" customWidth="1"/>
    <col min="4365" max="4365" width="13" style="251" customWidth="1"/>
    <col min="4366" max="4366" width="15.85546875" style="251" customWidth="1"/>
    <col min="4367" max="4609" width="9.140625" style="251"/>
    <col min="4610" max="4610" width="35.28515625" style="251" bestFit="1" customWidth="1"/>
    <col min="4611" max="4611" width="12" style="251" customWidth="1"/>
    <col min="4612" max="4612" width="10.7109375" style="251" customWidth="1"/>
    <col min="4613" max="4613" width="6.5703125" style="251" customWidth="1"/>
    <col min="4614" max="4614" width="13.85546875" style="251" customWidth="1"/>
    <col min="4615" max="4615" width="12.5703125" style="251" customWidth="1"/>
    <col min="4616" max="4616" width="5" style="251" customWidth="1"/>
    <col min="4617" max="4617" width="12.5703125" style="251" customWidth="1"/>
    <col min="4618" max="4618" width="11" style="251" customWidth="1"/>
    <col min="4619" max="4619" width="1.85546875" style="251" customWidth="1"/>
    <col min="4620" max="4620" width="13.5703125" style="251" customWidth="1"/>
    <col min="4621" max="4621" width="13" style="251" customWidth="1"/>
    <col min="4622" max="4622" width="15.85546875" style="251" customWidth="1"/>
    <col min="4623" max="4865" width="9.140625" style="251"/>
    <col min="4866" max="4866" width="35.28515625" style="251" bestFit="1" customWidth="1"/>
    <col min="4867" max="4867" width="12" style="251" customWidth="1"/>
    <col min="4868" max="4868" width="10.7109375" style="251" customWidth="1"/>
    <col min="4869" max="4869" width="6.5703125" style="251" customWidth="1"/>
    <col min="4870" max="4870" width="13.85546875" style="251" customWidth="1"/>
    <col min="4871" max="4871" width="12.5703125" style="251" customWidth="1"/>
    <col min="4872" max="4872" width="5" style="251" customWidth="1"/>
    <col min="4873" max="4873" width="12.5703125" style="251" customWidth="1"/>
    <col min="4874" max="4874" width="11" style="251" customWidth="1"/>
    <col min="4875" max="4875" width="1.85546875" style="251" customWidth="1"/>
    <col min="4876" max="4876" width="13.5703125" style="251" customWidth="1"/>
    <col min="4877" max="4877" width="13" style="251" customWidth="1"/>
    <col min="4878" max="4878" width="15.85546875" style="251" customWidth="1"/>
    <col min="4879" max="5121" width="9.140625" style="251"/>
    <col min="5122" max="5122" width="35.28515625" style="251" bestFit="1" customWidth="1"/>
    <col min="5123" max="5123" width="12" style="251" customWidth="1"/>
    <col min="5124" max="5124" width="10.7109375" style="251" customWidth="1"/>
    <col min="5125" max="5125" width="6.5703125" style="251" customWidth="1"/>
    <col min="5126" max="5126" width="13.85546875" style="251" customWidth="1"/>
    <col min="5127" max="5127" width="12.5703125" style="251" customWidth="1"/>
    <col min="5128" max="5128" width="5" style="251" customWidth="1"/>
    <col min="5129" max="5129" width="12.5703125" style="251" customWidth="1"/>
    <col min="5130" max="5130" width="11" style="251" customWidth="1"/>
    <col min="5131" max="5131" width="1.85546875" style="251" customWidth="1"/>
    <col min="5132" max="5132" width="13.5703125" style="251" customWidth="1"/>
    <col min="5133" max="5133" width="13" style="251" customWidth="1"/>
    <col min="5134" max="5134" width="15.85546875" style="251" customWidth="1"/>
    <col min="5135" max="5377" width="9.140625" style="251"/>
    <col min="5378" max="5378" width="35.28515625" style="251" bestFit="1" customWidth="1"/>
    <col min="5379" max="5379" width="12" style="251" customWidth="1"/>
    <col min="5380" max="5380" width="10.7109375" style="251" customWidth="1"/>
    <col min="5381" max="5381" width="6.5703125" style="251" customWidth="1"/>
    <col min="5382" max="5382" width="13.85546875" style="251" customWidth="1"/>
    <col min="5383" max="5383" width="12.5703125" style="251" customWidth="1"/>
    <col min="5384" max="5384" width="5" style="251" customWidth="1"/>
    <col min="5385" max="5385" width="12.5703125" style="251" customWidth="1"/>
    <col min="5386" max="5386" width="11" style="251" customWidth="1"/>
    <col min="5387" max="5387" width="1.85546875" style="251" customWidth="1"/>
    <col min="5388" max="5388" width="13.5703125" style="251" customWidth="1"/>
    <col min="5389" max="5389" width="13" style="251" customWidth="1"/>
    <col min="5390" max="5390" width="15.85546875" style="251" customWidth="1"/>
    <col min="5391" max="5633" width="9.140625" style="251"/>
    <col min="5634" max="5634" width="35.28515625" style="251" bestFit="1" customWidth="1"/>
    <col min="5635" max="5635" width="12" style="251" customWidth="1"/>
    <col min="5636" max="5636" width="10.7109375" style="251" customWidth="1"/>
    <col min="5637" max="5637" width="6.5703125" style="251" customWidth="1"/>
    <col min="5638" max="5638" width="13.85546875" style="251" customWidth="1"/>
    <col min="5639" max="5639" width="12.5703125" style="251" customWidth="1"/>
    <col min="5640" max="5640" width="5" style="251" customWidth="1"/>
    <col min="5641" max="5641" width="12.5703125" style="251" customWidth="1"/>
    <col min="5642" max="5642" width="11" style="251" customWidth="1"/>
    <col min="5643" max="5643" width="1.85546875" style="251" customWidth="1"/>
    <col min="5644" max="5644" width="13.5703125" style="251" customWidth="1"/>
    <col min="5645" max="5645" width="13" style="251" customWidth="1"/>
    <col min="5646" max="5646" width="15.85546875" style="251" customWidth="1"/>
    <col min="5647" max="5889" width="9.140625" style="251"/>
    <col min="5890" max="5890" width="35.28515625" style="251" bestFit="1" customWidth="1"/>
    <col min="5891" max="5891" width="12" style="251" customWidth="1"/>
    <col min="5892" max="5892" width="10.7109375" style="251" customWidth="1"/>
    <col min="5893" max="5893" width="6.5703125" style="251" customWidth="1"/>
    <col min="5894" max="5894" width="13.85546875" style="251" customWidth="1"/>
    <col min="5895" max="5895" width="12.5703125" style="251" customWidth="1"/>
    <col min="5896" max="5896" width="5" style="251" customWidth="1"/>
    <col min="5897" max="5897" width="12.5703125" style="251" customWidth="1"/>
    <col min="5898" max="5898" width="11" style="251" customWidth="1"/>
    <col min="5899" max="5899" width="1.85546875" style="251" customWidth="1"/>
    <col min="5900" max="5900" width="13.5703125" style="251" customWidth="1"/>
    <col min="5901" max="5901" width="13" style="251" customWidth="1"/>
    <col min="5902" max="5902" width="15.85546875" style="251" customWidth="1"/>
    <col min="5903" max="6145" width="9.140625" style="251"/>
    <col min="6146" max="6146" width="35.28515625" style="251" bestFit="1" customWidth="1"/>
    <col min="6147" max="6147" width="12" style="251" customWidth="1"/>
    <col min="6148" max="6148" width="10.7109375" style="251" customWidth="1"/>
    <col min="6149" max="6149" width="6.5703125" style="251" customWidth="1"/>
    <col min="6150" max="6150" width="13.85546875" style="251" customWidth="1"/>
    <col min="6151" max="6151" width="12.5703125" style="251" customWidth="1"/>
    <col min="6152" max="6152" width="5" style="251" customWidth="1"/>
    <col min="6153" max="6153" width="12.5703125" style="251" customWidth="1"/>
    <col min="6154" max="6154" width="11" style="251" customWidth="1"/>
    <col min="6155" max="6155" width="1.85546875" style="251" customWidth="1"/>
    <col min="6156" max="6156" width="13.5703125" style="251" customWidth="1"/>
    <col min="6157" max="6157" width="13" style="251" customWidth="1"/>
    <col min="6158" max="6158" width="15.85546875" style="251" customWidth="1"/>
    <col min="6159" max="6401" width="9.140625" style="251"/>
    <col min="6402" max="6402" width="35.28515625" style="251" bestFit="1" customWidth="1"/>
    <col min="6403" max="6403" width="12" style="251" customWidth="1"/>
    <col min="6404" max="6404" width="10.7109375" style="251" customWidth="1"/>
    <col min="6405" max="6405" width="6.5703125" style="251" customWidth="1"/>
    <col min="6406" max="6406" width="13.85546875" style="251" customWidth="1"/>
    <col min="6407" max="6407" width="12.5703125" style="251" customWidth="1"/>
    <col min="6408" max="6408" width="5" style="251" customWidth="1"/>
    <col min="6409" max="6409" width="12.5703125" style="251" customWidth="1"/>
    <col min="6410" max="6410" width="11" style="251" customWidth="1"/>
    <col min="6411" max="6411" width="1.85546875" style="251" customWidth="1"/>
    <col min="6412" max="6412" width="13.5703125" style="251" customWidth="1"/>
    <col min="6413" max="6413" width="13" style="251" customWidth="1"/>
    <col min="6414" max="6414" width="15.85546875" style="251" customWidth="1"/>
    <col min="6415" max="6657" width="9.140625" style="251"/>
    <col min="6658" max="6658" width="35.28515625" style="251" bestFit="1" customWidth="1"/>
    <col min="6659" max="6659" width="12" style="251" customWidth="1"/>
    <col min="6660" max="6660" width="10.7109375" style="251" customWidth="1"/>
    <col min="6661" max="6661" width="6.5703125" style="251" customWidth="1"/>
    <col min="6662" max="6662" width="13.85546875" style="251" customWidth="1"/>
    <col min="6663" max="6663" width="12.5703125" style="251" customWidth="1"/>
    <col min="6664" max="6664" width="5" style="251" customWidth="1"/>
    <col min="6665" max="6665" width="12.5703125" style="251" customWidth="1"/>
    <col min="6666" max="6666" width="11" style="251" customWidth="1"/>
    <col min="6667" max="6667" width="1.85546875" style="251" customWidth="1"/>
    <col min="6668" max="6668" width="13.5703125" style="251" customWidth="1"/>
    <col min="6669" max="6669" width="13" style="251" customWidth="1"/>
    <col min="6670" max="6670" width="15.85546875" style="251" customWidth="1"/>
    <col min="6671" max="6913" width="9.140625" style="251"/>
    <col min="6914" max="6914" width="35.28515625" style="251" bestFit="1" customWidth="1"/>
    <col min="6915" max="6915" width="12" style="251" customWidth="1"/>
    <col min="6916" max="6916" width="10.7109375" style="251" customWidth="1"/>
    <col min="6917" max="6917" width="6.5703125" style="251" customWidth="1"/>
    <col min="6918" max="6918" width="13.85546875" style="251" customWidth="1"/>
    <col min="6919" max="6919" width="12.5703125" style="251" customWidth="1"/>
    <col min="6920" max="6920" width="5" style="251" customWidth="1"/>
    <col min="6921" max="6921" width="12.5703125" style="251" customWidth="1"/>
    <col min="6922" max="6922" width="11" style="251" customWidth="1"/>
    <col min="6923" max="6923" width="1.85546875" style="251" customWidth="1"/>
    <col min="6924" max="6924" width="13.5703125" style="251" customWidth="1"/>
    <col min="6925" max="6925" width="13" style="251" customWidth="1"/>
    <col min="6926" max="6926" width="15.85546875" style="251" customWidth="1"/>
    <col min="6927" max="7169" width="9.140625" style="251"/>
    <col min="7170" max="7170" width="35.28515625" style="251" bestFit="1" customWidth="1"/>
    <col min="7171" max="7171" width="12" style="251" customWidth="1"/>
    <col min="7172" max="7172" width="10.7109375" style="251" customWidth="1"/>
    <col min="7173" max="7173" width="6.5703125" style="251" customWidth="1"/>
    <col min="7174" max="7174" width="13.85546875" style="251" customWidth="1"/>
    <col min="7175" max="7175" width="12.5703125" style="251" customWidth="1"/>
    <col min="7176" max="7176" width="5" style="251" customWidth="1"/>
    <col min="7177" max="7177" width="12.5703125" style="251" customWidth="1"/>
    <col min="7178" max="7178" width="11" style="251" customWidth="1"/>
    <col min="7179" max="7179" width="1.85546875" style="251" customWidth="1"/>
    <col min="7180" max="7180" width="13.5703125" style="251" customWidth="1"/>
    <col min="7181" max="7181" width="13" style="251" customWidth="1"/>
    <col min="7182" max="7182" width="15.85546875" style="251" customWidth="1"/>
    <col min="7183" max="7425" width="9.140625" style="251"/>
    <col min="7426" max="7426" width="35.28515625" style="251" bestFit="1" customWidth="1"/>
    <col min="7427" max="7427" width="12" style="251" customWidth="1"/>
    <col min="7428" max="7428" width="10.7109375" style="251" customWidth="1"/>
    <col min="7429" max="7429" width="6.5703125" style="251" customWidth="1"/>
    <col min="7430" max="7430" width="13.85546875" style="251" customWidth="1"/>
    <col min="7431" max="7431" width="12.5703125" style="251" customWidth="1"/>
    <col min="7432" max="7432" width="5" style="251" customWidth="1"/>
    <col min="7433" max="7433" width="12.5703125" style="251" customWidth="1"/>
    <col min="7434" max="7434" width="11" style="251" customWidth="1"/>
    <col min="7435" max="7435" width="1.85546875" style="251" customWidth="1"/>
    <col min="7436" max="7436" width="13.5703125" style="251" customWidth="1"/>
    <col min="7437" max="7437" width="13" style="251" customWidth="1"/>
    <col min="7438" max="7438" width="15.85546875" style="251" customWidth="1"/>
    <col min="7439" max="7681" width="9.140625" style="251"/>
    <col min="7682" max="7682" width="35.28515625" style="251" bestFit="1" customWidth="1"/>
    <col min="7683" max="7683" width="12" style="251" customWidth="1"/>
    <col min="7684" max="7684" width="10.7109375" style="251" customWidth="1"/>
    <col min="7685" max="7685" width="6.5703125" style="251" customWidth="1"/>
    <col min="7686" max="7686" width="13.85546875" style="251" customWidth="1"/>
    <col min="7687" max="7687" width="12.5703125" style="251" customWidth="1"/>
    <col min="7688" max="7688" width="5" style="251" customWidth="1"/>
    <col min="7689" max="7689" width="12.5703125" style="251" customWidth="1"/>
    <col min="7690" max="7690" width="11" style="251" customWidth="1"/>
    <col min="7691" max="7691" width="1.85546875" style="251" customWidth="1"/>
    <col min="7692" max="7692" width="13.5703125" style="251" customWidth="1"/>
    <col min="7693" max="7693" width="13" style="251" customWidth="1"/>
    <col min="7694" max="7694" width="15.85546875" style="251" customWidth="1"/>
    <col min="7695" max="7937" width="9.140625" style="251"/>
    <col min="7938" max="7938" width="35.28515625" style="251" bestFit="1" customWidth="1"/>
    <col min="7939" max="7939" width="12" style="251" customWidth="1"/>
    <col min="7940" max="7940" width="10.7109375" style="251" customWidth="1"/>
    <col min="7941" max="7941" width="6.5703125" style="251" customWidth="1"/>
    <col min="7942" max="7942" width="13.85546875" style="251" customWidth="1"/>
    <col min="7943" max="7943" width="12.5703125" style="251" customWidth="1"/>
    <col min="7944" max="7944" width="5" style="251" customWidth="1"/>
    <col min="7945" max="7945" width="12.5703125" style="251" customWidth="1"/>
    <col min="7946" max="7946" width="11" style="251" customWidth="1"/>
    <col min="7947" max="7947" width="1.85546875" style="251" customWidth="1"/>
    <col min="7948" max="7948" width="13.5703125" style="251" customWidth="1"/>
    <col min="7949" max="7949" width="13" style="251" customWidth="1"/>
    <col min="7950" max="7950" width="15.85546875" style="251" customWidth="1"/>
    <col min="7951" max="8193" width="9.140625" style="251"/>
    <col min="8194" max="8194" width="35.28515625" style="251" bestFit="1" customWidth="1"/>
    <col min="8195" max="8195" width="12" style="251" customWidth="1"/>
    <col min="8196" max="8196" width="10.7109375" style="251" customWidth="1"/>
    <col min="8197" max="8197" width="6.5703125" style="251" customWidth="1"/>
    <col min="8198" max="8198" width="13.85546875" style="251" customWidth="1"/>
    <col min="8199" max="8199" width="12.5703125" style="251" customWidth="1"/>
    <col min="8200" max="8200" width="5" style="251" customWidth="1"/>
    <col min="8201" max="8201" width="12.5703125" style="251" customWidth="1"/>
    <col min="8202" max="8202" width="11" style="251" customWidth="1"/>
    <col min="8203" max="8203" width="1.85546875" style="251" customWidth="1"/>
    <col min="8204" max="8204" width="13.5703125" style="251" customWidth="1"/>
    <col min="8205" max="8205" width="13" style="251" customWidth="1"/>
    <col min="8206" max="8206" width="15.85546875" style="251" customWidth="1"/>
    <col min="8207" max="8449" width="9.140625" style="251"/>
    <col min="8450" max="8450" width="35.28515625" style="251" bestFit="1" customWidth="1"/>
    <col min="8451" max="8451" width="12" style="251" customWidth="1"/>
    <col min="8452" max="8452" width="10.7109375" style="251" customWidth="1"/>
    <col min="8453" max="8453" width="6.5703125" style="251" customWidth="1"/>
    <col min="8454" max="8454" width="13.85546875" style="251" customWidth="1"/>
    <col min="8455" max="8455" width="12.5703125" style="251" customWidth="1"/>
    <col min="8456" max="8456" width="5" style="251" customWidth="1"/>
    <col min="8457" max="8457" width="12.5703125" style="251" customWidth="1"/>
    <col min="8458" max="8458" width="11" style="251" customWidth="1"/>
    <col min="8459" max="8459" width="1.85546875" style="251" customWidth="1"/>
    <col min="8460" max="8460" width="13.5703125" style="251" customWidth="1"/>
    <col min="8461" max="8461" width="13" style="251" customWidth="1"/>
    <col min="8462" max="8462" width="15.85546875" style="251" customWidth="1"/>
    <col min="8463" max="8705" width="9.140625" style="251"/>
    <col min="8706" max="8706" width="35.28515625" style="251" bestFit="1" customWidth="1"/>
    <col min="8707" max="8707" width="12" style="251" customWidth="1"/>
    <col min="8708" max="8708" width="10.7109375" style="251" customWidth="1"/>
    <col min="8709" max="8709" width="6.5703125" style="251" customWidth="1"/>
    <col min="8710" max="8710" width="13.85546875" style="251" customWidth="1"/>
    <col min="8711" max="8711" width="12.5703125" style="251" customWidth="1"/>
    <col min="8712" max="8712" width="5" style="251" customWidth="1"/>
    <col min="8713" max="8713" width="12.5703125" style="251" customWidth="1"/>
    <col min="8714" max="8714" width="11" style="251" customWidth="1"/>
    <col min="8715" max="8715" width="1.85546875" style="251" customWidth="1"/>
    <col min="8716" max="8716" width="13.5703125" style="251" customWidth="1"/>
    <col min="8717" max="8717" width="13" style="251" customWidth="1"/>
    <col min="8718" max="8718" width="15.85546875" style="251" customWidth="1"/>
    <col min="8719" max="8961" width="9.140625" style="251"/>
    <col min="8962" max="8962" width="35.28515625" style="251" bestFit="1" customWidth="1"/>
    <col min="8963" max="8963" width="12" style="251" customWidth="1"/>
    <col min="8964" max="8964" width="10.7109375" style="251" customWidth="1"/>
    <col min="8965" max="8965" width="6.5703125" style="251" customWidth="1"/>
    <col min="8966" max="8966" width="13.85546875" style="251" customWidth="1"/>
    <col min="8967" max="8967" width="12.5703125" style="251" customWidth="1"/>
    <col min="8968" max="8968" width="5" style="251" customWidth="1"/>
    <col min="8969" max="8969" width="12.5703125" style="251" customWidth="1"/>
    <col min="8970" max="8970" width="11" style="251" customWidth="1"/>
    <col min="8971" max="8971" width="1.85546875" style="251" customWidth="1"/>
    <col min="8972" max="8972" width="13.5703125" style="251" customWidth="1"/>
    <col min="8973" max="8973" width="13" style="251" customWidth="1"/>
    <col min="8974" max="8974" width="15.85546875" style="251" customWidth="1"/>
    <col min="8975" max="9217" width="9.140625" style="251"/>
    <col min="9218" max="9218" width="35.28515625" style="251" bestFit="1" customWidth="1"/>
    <col min="9219" max="9219" width="12" style="251" customWidth="1"/>
    <col min="9220" max="9220" width="10.7109375" style="251" customWidth="1"/>
    <col min="9221" max="9221" width="6.5703125" style="251" customWidth="1"/>
    <col min="9222" max="9222" width="13.85546875" style="251" customWidth="1"/>
    <col min="9223" max="9223" width="12.5703125" style="251" customWidth="1"/>
    <col min="9224" max="9224" width="5" style="251" customWidth="1"/>
    <col min="9225" max="9225" width="12.5703125" style="251" customWidth="1"/>
    <col min="9226" max="9226" width="11" style="251" customWidth="1"/>
    <col min="9227" max="9227" width="1.85546875" style="251" customWidth="1"/>
    <col min="9228" max="9228" width="13.5703125" style="251" customWidth="1"/>
    <col min="9229" max="9229" width="13" style="251" customWidth="1"/>
    <col min="9230" max="9230" width="15.85546875" style="251" customWidth="1"/>
    <col min="9231" max="9473" width="9.140625" style="251"/>
    <col min="9474" max="9474" width="35.28515625" style="251" bestFit="1" customWidth="1"/>
    <col min="9475" max="9475" width="12" style="251" customWidth="1"/>
    <col min="9476" max="9476" width="10.7109375" style="251" customWidth="1"/>
    <col min="9477" max="9477" width="6.5703125" style="251" customWidth="1"/>
    <col min="9478" max="9478" width="13.85546875" style="251" customWidth="1"/>
    <col min="9479" max="9479" width="12.5703125" style="251" customWidth="1"/>
    <col min="9480" max="9480" width="5" style="251" customWidth="1"/>
    <col min="9481" max="9481" width="12.5703125" style="251" customWidth="1"/>
    <col min="9482" max="9482" width="11" style="251" customWidth="1"/>
    <col min="9483" max="9483" width="1.85546875" style="251" customWidth="1"/>
    <col min="9484" max="9484" width="13.5703125" style="251" customWidth="1"/>
    <col min="9485" max="9485" width="13" style="251" customWidth="1"/>
    <col min="9486" max="9486" width="15.85546875" style="251" customWidth="1"/>
    <col min="9487" max="9729" width="9.140625" style="251"/>
    <col min="9730" max="9730" width="35.28515625" style="251" bestFit="1" customWidth="1"/>
    <col min="9731" max="9731" width="12" style="251" customWidth="1"/>
    <col min="9732" max="9732" width="10.7109375" style="251" customWidth="1"/>
    <col min="9733" max="9733" width="6.5703125" style="251" customWidth="1"/>
    <col min="9734" max="9734" width="13.85546875" style="251" customWidth="1"/>
    <col min="9735" max="9735" width="12.5703125" style="251" customWidth="1"/>
    <col min="9736" max="9736" width="5" style="251" customWidth="1"/>
    <col min="9737" max="9737" width="12.5703125" style="251" customWidth="1"/>
    <col min="9738" max="9738" width="11" style="251" customWidth="1"/>
    <col min="9739" max="9739" width="1.85546875" style="251" customWidth="1"/>
    <col min="9740" max="9740" width="13.5703125" style="251" customWidth="1"/>
    <col min="9741" max="9741" width="13" style="251" customWidth="1"/>
    <col min="9742" max="9742" width="15.85546875" style="251" customWidth="1"/>
    <col min="9743" max="9985" width="9.140625" style="251"/>
    <col min="9986" max="9986" width="35.28515625" style="251" bestFit="1" customWidth="1"/>
    <col min="9987" max="9987" width="12" style="251" customWidth="1"/>
    <col min="9988" max="9988" width="10.7109375" style="251" customWidth="1"/>
    <col min="9989" max="9989" width="6.5703125" style="251" customWidth="1"/>
    <col min="9990" max="9990" width="13.85546875" style="251" customWidth="1"/>
    <col min="9991" max="9991" width="12.5703125" style="251" customWidth="1"/>
    <col min="9992" max="9992" width="5" style="251" customWidth="1"/>
    <col min="9993" max="9993" width="12.5703125" style="251" customWidth="1"/>
    <col min="9994" max="9994" width="11" style="251" customWidth="1"/>
    <col min="9995" max="9995" width="1.85546875" style="251" customWidth="1"/>
    <col min="9996" max="9996" width="13.5703125" style="251" customWidth="1"/>
    <col min="9997" max="9997" width="13" style="251" customWidth="1"/>
    <col min="9998" max="9998" width="15.85546875" style="251" customWidth="1"/>
    <col min="9999" max="10241" width="9.140625" style="251"/>
    <col min="10242" max="10242" width="35.28515625" style="251" bestFit="1" customWidth="1"/>
    <col min="10243" max="10243" width="12" style="251" customWidth="1"/>
    <col min="10244" max="10244" width="10.7109375" style="251" customWidth="1"/>
    <col min="10245" max="10245" width="6.5703125" style="251" customWidth="1"/>
    <col min="10246" max="10246" width="13.85546875" style="251" customWidth="1"/>
    <col min="10247" max="10247" width="12.5703125" style="251" customWidth="1"/>
    <col min="10248" max="10248" width="5" style="251" customWidth="1"/>
    <col min="10249" max="10249" width="12.5703125" style="251" customWidth="1"/>
    <col min="10250" max="10250" width="11" style="251" customWidth="1"/>
    <col min="10251" max="10251" width="1.85546875" style="251" customWidth="1"/>
    <col min="10252" max="10252" width="13.5703125" style="251" customWidth="1"/>
    <col min="10253" max="10253" width="13" style="251" customWidth="1"/>
    <col min="10254" max="10254" width="15.85546875" style="251" customWidth="1"/>
    <col min="10255" max="10497" width="9.140625" style="251"/>
    <col min="10498" max="10498" width="35.28515625" style="251" bestFit="1" customWidth="1"/>
    <col min="10499" max="10499" width="12" style="251" customWidth="1"/>
    <col min="10500" max="10500" width="10.7109375" style="251" customWidth="1"/>
    <col min="10501" max="10501" width="6.5703125" style="251" customWidth="1"/>
    <col min="10502" max="10502" width="13.85546875" style="251" customWidth="1"/>
    <col min="10503" max="10503" width="12.5703125" style="251" customWidth="1"/>
    <col min="10504" max="10504" width="5" style="251" customWidth="1"/>
    <col min="10505" max="10505" width="12.5703125" style="251" customWidth="1"/>
    <col min="10506" max="10506" width="11" style="251" customWidth="1"/>
    <col min="10507" max="10507" width="1.85546875" style="251" customWidth="1"/>
    <col min="10508" max="10508" width="13.5703125" style="251" customWidth="1"/>
    <col min="10509" max="10509" width="13" style="251" customWidth="1"/>
    <col min="10510" max="10510" width="15.85546875" style="251" customWidth="1"/>
    <col min="10511" max="10753" width="9.140625" style="251"/>
    <col min="10754" max="10754" width="35.28515625" style="251" bestFit="1" customWidth="1"/>
    <col min="10755" max="10755" width="12" style="251" customWidth="1"/>
    <col min="10756" max="10756" width="10.7109375" style="251" customWidth="1"/>
    <col min="10757" max="10757" width="6.5703125" style="251" customWidth="1"/>
    <col min="10758" max="10758" width="13.85546875" style="251" customWidth="1"/>
    <col min="10759" max="10759" width="12.5703125" style="251" customWidth="1"/>
    <col min="10760" max="10760" width="5" style="251" customWidth="1"/>
    <col min="10761" max="10761" width="12.5703125" style="251" customWidth="1"/>
    <col min="10762" max="10762" width="11" style="251" customWidth="1"/>
    <col min="10763" max="10763" width="1.85546875" style="251" customWidth="1"/>
    <col min="10764" max="10764" width="13.5703125" style="251" customWidth="1"/>
    <col min="10765" max="10765" width="13" style="251" customWidth="1"/>
    <col min="10766" max="10766" width="15.85546875" style="251" customWidth="1"/>
    <col min="10767" max="11009" width="9.140625" style="251"/>
    <col min="11010" max="11010" width="35.28515625" style="251" bestFit="1" customWidth="1"/>
    <col min="11011" max="11011" width="12" style="251" customWidth="1"/>
    <col min="11012" max="11012" width="10.7109375" style="251" customWidth="1"/>
    <col min="11013" max="11013" width="6.5703125" style="251" customWidth="1"/>
    <col min="11014" max="11014" width="13.85546875" style="251" customWidth="1"/>
    <col min="11015" max="11015" width="12.5703125" style="251" customWidth="1"/>
    <col min="11016" max="11016" width="5" style="251" customWidth="1"/>
    <col min="11017" max="11017" width="12.5703125" style="251" customWidth="1"/>
    <col min="11018" max="11018" width="11" style="251" customWidth="1"/>
    <col min="11019" max="11019" width="1.85546875" style="251" customWidth="1"/>
    <col min="11020" max="11020" width="13.5703125" style="251" customWidth="1"/>
    <col min="11021" max="11021" width="13" style="251" customWidth="1"/>
    <col min="11022" max="11022" width="15.85546875" style="251" customWidth="1"/>
    <col min="11023" max="11265" width="9.140625" style="251"/>
    <col min="11266" max="11266" width="35.28515625" style="251" bestFit="1" customWidth="1"/>
    <col min="11267" max="11267" width="12" style="251" customWidth="1"/>
    <col min="11268" max="11268" width="10.7109375" style="251" customWidth="1"/>
    <col min="11269" max="11269" width="6.5703125" style="251" customWidth="1"/>
    <col min="11270" max="11270" width="13.85546875" style="251" customWidth="1"/>
    <col min="11271" max="11271" width="12.5703125" style="251" customWidth="1"/>
    <col min="11272" max="11272" width="5" style="251" customWidth="1"/>
    <col min="11273" max="11273" width="12.5703125" style="251" customWidth="1"/>
    <col min="11274" max="11274" width="11" style="251" customWidth="1"/>
    <col min="11275" max="11275" width="1.85546875" style="251" customWidth="1"/>
    <col min="11276" max="11276" width="13.5703125" style="251" customWidth="1"/>
    <col min="11277" max="11277" width="13" style="251" customWidth="1"/>
    <col min="11278" max="11278" width="15.85546875" style="251" customWidth="1"/>
    <col min="11279" max="11521" width="9.140625" style="251"/>
    <col min="11522" max="11522" width="35.28515625" style="251" bestFit="1" customWidth="1"/>
    <col min="11523" max="11523" width="12" style="251" customWidth="1"/>
    <col min="11524" max="11524" width="10.7109375" style="251" customWidth="1"/>
    <col min="11525" max="11525" width="6.5703125" style="251" customWidth="1"/>
    <col min="11526" max="11526" width="13.85546875" style="251" customWidth="1"/>
    <col min="11527" max="11527" width="12.5703125" style="251" customWidth="1"/>
    <col min="11528" max="11528" width="5" style="251" customWidth="1"/>
    <col min="11529" max="11529" width="12.5703125" style="251" customWidth="1"/>
    <col min="11530" max="11530" width="11" style="251" customWidth="1"/>
    <col min="11531" max="11531" width="1.85546875" style="251" customWidth="1"/>
    <col min="11532" max="11532" width="13.5703125" style="251" customWidth="1"/>
    <col min="11533" max="11533" width="13" style="251" customWidth="1"/>
    <col min="11534" max="11534" width="15.85546875" style="251" customWidth="1"/>
    <col min="11535" max="11777" width="9.140625" style="251"/>
    <col min="11778" max="11778" width="35.28515625" style="251" bestFit="1" customWidth="1"/>
    <col min="11779" max="11779" width="12" style="251" customWidth="1"/>
    <col min="11780" max="11780" width="10.7109375" style="251" customWidth="1"/>
    <col min="11781" max="11781" width="6.5703125" style="251" customWidth="1"/>
    <col min="11782" max="11782" width="13.85546875" style="251" customWidth="1"/>
    <col min="11783" max="11783" width="12.5703125" style="251" customWidth="1"/>
    <col min="11784" max="11784" width="5" style="251" customWidth="1"/>
    <col min="11785" max="11785" width="12.5703125" style="251" customWidth="1"/>
    <col min="11786" max="11786" width="11" style="251" customWidth="1"/>
    <col min="11787" max="11787" width="1.85546875" style="251" customWidth="1"/>
    <col min="11788" max="11788" width="13.5703125" style="251" customWidth="1"/>
    <col min="11789" max="11789" width="13" style="251" customWidth="1"/>
    <col min="11790" max="11790" width="15.85546875" style="251" customWidth="1"/>
    <col min="11791" max="12033" width="9.140625" style="251"/>
    <col min="12034" max="12034" width="35.28515625" style="251" bestFit="1" customWidth="1"/>
    <col min="12035" max="12035" width="12" style="251" customWidth="1"/>
    <col min="12036" max="12036" width="10.7109375" style="251" customWidth="1"/>
    <col min="12037" max="12037" width="6.5703125" style="251" customWidth="1"/>
    <col min="12038" max="12038" width="13.85546875" style="251" customWidth="1"/>
    <col min="12039" max="12039" width="12.5703125" style="251" customWidth="1"/>
    <col min="12040" max="12040" width="5" style="251" customWidth="1"/>
    <col min="12041" max="12041" width="12.5703125" style="251" customWidth="1"/>
    <col min="12042" max="12042" width="11" style="251" customWidth="1"/>
    <col min="12043" max="12043" width="1.85546875" style="251" customWidth="1"/>
    <col min="12044" max="12044" width="13.5703125" style="251" customWidth="1"/>
    <col min="12045" max="12045" width="13" style="251" customWidth="1"/>
    <col min="12046" max="12046" width="15.85546875" style="251" customWidth="1"/>
    <col min="12047" max="12289" width="9.140625" style="251"/>
    <col min="12290" max="12290" width="35.28515625" style="251" bestFit="1" customWidth="1"/>
    <col min="12291" max="12291" width="12" style="251" customWidth="1"/>
    <col min="12292" max="12292" width="10.7109375" style="251" customWidth="1"/>
    <col min="12293" max="12293" width="6.5703125" style="251" customWidth="1"/>
    <col min="12294" max="12294" width="13.85546875" style="251" customWidth="1"/>
    <col min="12295" max="12295" width="12.5703125" style="251" customWidth="1"/>
    <col min="12296" max="12296" width="5" style="251" customWidth="1"/>
    <col min="12297" max="12297" width="12.5703125" style="251" customWidth="1"/>
    <col min="12298" max="12298" width="11" style="251" customWidth="1"/>
    <col min="12299" max="12299" width="1.85546875" style="251" customWidth="1"/>
    <col min="12300" max="12300" width="13.5703125" style="251" customWidth="1"/>
    <col min="12301" max="12301" width="13" style="251" customWidth="1"/>
    <col min="12302" max="12302" width="15.85546875" style="251" customWidth="1"/>
    <col min="12303" max="12545" width="9.140625" style="251"/>
    <col min="12546" max="12546" width="35.28515625" style="251" bestFit="1" customWidth="1"/>
    <col min="12547" max="12547" width="12" style="251" customWidth="1"/>
    <col min="12548" max="12548" width="10.7109375" style="251" customWidth="1"/>
    <col min="12549" max="12549" width="6.5703125" style="251" customWidth="1"/>
    <col min="12550" max="12550" width="13.85546875" style="251" customWidth="1"/>
    <col min="12551" max="12551" width="12.5703125" style="251" customWidth="1"/>
    <col min="12552" max="12552" width="5" style="251" customWidth="1"/>
    <col min="12553" max="12553" width="12.5703125" style="251" customWidth="1"/>
    <col min="12554" max="12554" width="11" style="251" customWidth="1"/>
    <col min="12555" max="12555" width="1.85546875" style="251" customWidth="1"/>
    <col min="12556" max="12556" width="13.5703125" style="251" customWidth="1"/>
    <col min="12557" max="12557" width="13" style="251" customWidth="1"/>
    <col min="12558" max="12558" width="15.85546875" style="251" customWidth="1"/>
    <col min="12559" max="12801" width="9.140625" style="251"/>
    <col min="12802" max="12802" width="35.28515625" style="251" bestFit="1" customWidth="1"/>
    <col min="12803" max="12803" width="12" style="251" customWidth="1"/>
    <col min="12804" max="12804" width="10.7109375" style="251" customWidth="1"/>
    <col min="12805" max="12805" width="6.5703125" style="251" customWidth="1"/>
    <col min="12806" max="12806" width="13.85546875" style="251" customWidth="1"/>
    <col min="12807" max="12807" width="12.5703125" style="251" customWidth="1"/>
    <col min="12808" max="12808" width="5" style="251" customWidth="1"/>
    <col min="12809" max="12809" width="12.5703125" style="251" customWidth="1"/>
    <col min="12810" max="12810" width="11" style="251" customWidth="1"/>
    <col min="12811" max="12811" width="1.85546875" style="251" customWidth="1"/>
    <col min="12812" max="12812" width="13.5703125" style="251" customWidth="1"/>
    <col min="12813" max="12813" width="13" style="251" customWidth="1"/>
    <col min="12814" max="12814" width="15.85546875" style="251" customWidth="1"/>
    <col min="12815" max="13057" width="9.140625" style="251"/>
    <col min="13058" max="13058" width="35.28515625" style="251" bestFit="1" customWidth="1"/>
    <col min="13059" max="13059" width="12" style="251" customWidth="1"/>
    <col min="13060" max="13060" width="10.7109375" style="251" customWidth="1"/>
    <col min="13061" max="13061" width="6.5703125" style="251" customWidth="1"/>
    <col min="13062" max="13062" width="13.85546875" style="251" customWidth="1"/>
    <col min="13063" max="13063" width="12.5703125" style="251" customWidth="1"/>
    <col min="13064" max="13064" width="5" style="251" customWidth="1"/>
    <col min="13065" max="13065" width="12.5703125" style="251" customWidth="1"/>
    <col min="13066" max="13066" width="11" style="251" customWidth="1"/>
    <col min="13067" max="13067" width="1.85546875" style="251" customWidth="1"/>
    <col min="13068" max="13068" width="13.5703125" style="251" customWidth="1"/>
    <col min="13069" max="13069" width="13" style="251" customWidth="1"/>
    <col min="13070" max="13070" width="15.85546875" style="251" customWidth="1"/>
    <col min="13071" max="13313" width="9.140625" style="251"/>
    <col min="13314" max="13314" width="35.28515625" style="251" bestFit="1" customWidth="1"/>
    <col min="13315" max="13315" width="12" style="251" customWidth="1"/>
    <col min="13316" max="13316" width="10.7109375" style="251" customWidth="1"/>
    <col min="13317" max="13317" width="6.5703125" style="251" customWidth="1"/>
    <col min="13318" max="13318" width="13.85546875" style="251" customWidth="1"/>
    <col min="13319" max="13319" width="12.5703125" style="251" customWidth="1"/>
    <col min="13320" max="13320" width="5" style="251" customWidth="1"/>
    <col min="13321" max="13321" width="12.5703125" style="251" customWidth="1"/>
    <col min="13322" max="13322" width="11" style="251" customWidth="1"/>
    <col min="13323" max="13323" width="1.85546875" style="251" customWidth="1"/>
    <col min="13324" max="13324" width="13.5703125" style="251" customWidth="1"/>
    <col min="13325" max="13325" width="13" style="251" customWidth="1"/>
    <col min="13326" max="13326" width="15.85546875" style="251" customWidth="1"/>
    <col min="13327" max="13569" width="9.140625" style="251"/>
    <col min="13570" max="13570" width="35.28515625" style="251" bestFit="1" customWidth="1"/>
    <col min="13571" max="13571" width="12" style="251" customWidth="1"/>
    <col min="13572" max="13572" width="10.7109375" style="251" customWidth="1"/>
    <col min="13573" max="13573" width="6.5703125" style="251" customWidth="1"/>
    <col min="13574" max="13574" width="13.85546875" style="251" customWidth="1"/>
    <col min="13575" max="13575" width="12.5703125" style="251" customWidth="1"/>
    <col min="13576" max="13576" width="5" style="251" customWidth="1"/>
    <col min="13577" max="13577" width="12.5703125" style="251" customWidth="1"/>
    <col min="13578" max="13578" width="11" style="251" customWidth="1"/>
    <col min="13579" max="13579" width="1.85546875" style="251" customWidth="1"/>
    <col min="13580" max="13580" width="13.5703125" style="251" customWidth="1"/>
    <col min="13581" max="13581" width="13" style="251" customWidth="1"/>
    <col min="13582" max="13582" width="15.85546875" style="251" customWidth="1"/>
    <col min="13583" max="13825" width="9.140625" style="251"/>
    <col min="13826" max="13826" width="35.28515625" style="251" bestFit="1" customWidth="1"/>
    <col min="13827" max="13827" width="12" style="251" customWidth="1"/>
    <col min="13828" max="13828" width="10.7109375" style="251" customWidth="1"/>
    <col min="13829" max="13829" width="6.5703125" style="251" customWidth="1"/>
    <col min="13830" max="13830" width="13.85546875" style="251" customWidth="1"/>
    <col min="13831" max="13831" width="12.5703125" style="251" customWidth="1"/>
    <col min="13832" max="13832" width="5" style="251" customWidth="1"/>
    <col min="13833" max="13833" width="12.5703125" style="251" customWidth="1"/>
    <col min="13834" max="13834" width="11" style="251" customWidth="1"/>
    <col min="13835" max="13835" width="1.85546875" style="251" customWidth="1"/>
    <col min="13836" max="13836" width="13.5703125" style="251" customWidth="1"/>
    <col min="13837" max="13837" width="13" style="251" customWidth="1"/>
    <col min="13838" max="13838" width="15.85546875" style="251" customWidth="1"/>
    <col min="13839" max="14081" width="9.140625" style="251"/>
    <col min="14082" max="14082" width="35.28515625" style="251" bestFit="1" customWidth="1"/>
    <col min="14083" max="14083" width="12" style="251" customWidth="1"/>
    <col min="14084" max="14084" width="10.7109375" style="251" customWidth="1"/>
    <col min="14085" max="14085" width="6.5703125" style="251" customWidth="1"/>
    <col min="14086" max="14086" width="13.85546875" style="251" customWidth="1"/>
    <col min="14087" max="14087" width="12.5703125" style="251" customWidth="1"/>
    <col min="14088" max="14088" width="5" style="251" customWidth="1"/>
    <col min="14089" max="14089" width="12.5703125" style="251" customWidth="1"/>
    <col min="14090" max="14090" width="11" style="251" customWidth="1"/>
    <col min="14091" max="14091" width="1.85546875" style="251" customWidth="1"/>
    <col min="14092" max="14092" width="13.5703125" style="251" customWidth="1"/>
    <col min="14093" max="14093" width="13" style="251" customWidth="1"/>
    <col min="14094" max="14094" width="15.85546875" style="251" customWidth="1"/>
    <col min="14095" max="14337" width="9.140625" style="251"/>
    <col min="14338" max="14338" width="35.28515625" style="251" bestFit="1" customWidth="1"/>
    <col min="14339" max="14339" width="12" style="251" customWidth="1"/>
    <col min="14340" max="14340" width="10.7109375" style="251" customWidth="1"/>
    <col min="14341" max="14341" width="6.5703125" style="251" customWidth="1"/>
    <col min="14342" max="14342" width="13.85546875" style="251" customWidth="1"/>
    <col min="14343" max="14343" width="12.5703125" style="251" customWidth="1"/>
    <col min="14344" max="14344" width="5" style="251" customWidth="1"/>
    <col min="14345" max="14345" width="12.5703125" style="251" customWidth="1"/>
    <col min="14346" max="14346" width="11" style="251" customWidth="1"/>
    <col min="14347" max="14347" width="1.85546875" style="251" customWidth="1"/>
    <col min="14348" max="14348" width="13.5703125" style="251" customWidth="1"/>
    <col min="14349" max="14349" width="13" style="251" customWidth="1"/>
    <col min="14350" max="14350" width="15.85546875" style="251" customWidth="1"/>
    <col min="14351" max="14593" width="9.140625" style="251"/>
    <col min="14594" max="14594" width="35.28515625" style="251" bestFit="1" customWidth="1"/>
    <col min="14595" max="14595" width="12" style="251" customWidth="1"/>
    <col min="14596" max="14596" width="10.7109375" style="251" customWidth="1"/>
    <col min="14597" max="14597" width="6.5703125" style="251" customWidth="1"/>
    <col min="14598" max="14598" width="13.85546875" style="251" customWidth="1"/>
    <col min="14599" max="14599" width="12.5703125" style="251" customWidth="1"/>
    <col min="14600" max="14600" width="5" style="251" customWidth="1"/>
    <col min="14601" max="14601" width="12.5703125" style="251" customWidth="1"/>
    <col min="14602" max="14602" width="11" style="251" customWidth="1"/>
    <col min="14603" max="14603" width="1.85546875" style="251" customWidth="1"/>
    <col min="14604" max="14604" width="13.5703125" style="251" customWidth="1"/>
    <col min="14605" max="14605" width="13" style="251" customWidth="1"/>
    <col min="14606" max="14606" width="15.85546875" style="251" customWidth="1"/>
    <col min="14607" max="14849" width="9.140625" style="251"/>
    <col min="14850" max="14850" width="35.28515625" style="251" bestFit="1" customWidth="1"/>
    <col min="14851" max="14851" width="12" style="251" customWidth="1"/>
    <col min="14852" max="14852" width="10.7109375" style="251" customWidth="1"/>
    <col min="14853" max="14853" width="6.5703125" style="251" customWidth="1"/>
    <col min="14854" max="14854" width="13.85546875" style="251" customWidth="1"/>
    <col min="14855" max="14855" width="12.5703125" style="251" customWidth="1"/>
    <col min="14856" max="14856" width="5" style="251" customWidth="1"/>
    <col min="14857" max="14857" width="12.5703125" style="251" customWidth="1"/>
    <col min="14858" max="14858" width="11" style="251" customWidth="1"/>
    <col min="14859" max="14859" width="1.85546875" style="251" customWidth="1"/>
    <col min="14860" max="14860" width="13.5703125" style="251" customWidth="1"/>
    <col min="14861" max="14861" width="13" style="251" customWidth="1"/>
    <col min="14862" max="14862" width="15.85546875" style="251" customWidth="1"/>
    <col min="14863" max="15105" width="9.140625" style="251"/>
    <col min="15106" max="15106" width="35.28515625" style="251" bestFit="1" customWidth="1"/>
    <col min="15107" max="15107" width="12" style="251" customWidth="1"/>
    <col min="15108" max="15108" width="10.7109375" style="251" customWidth="1"/>
    <col min="15109" max="15109" width="6.5703125" style="251" customWidth="1"/>
    <col min="15110" max="15110" width="13.85546875" style="251" customWidth="1"/>
    <col min="15111" max="15111" width="12.5703125" style="251" customWidth="1"/>
    <col min="15112" max="15112" width="5" style="251" customWidth="1"/>
    <col min="15113" max="15113" width="12.5703125" style="251" customWidth="1"/>
    <col min="15114" max="15114" width="11" style="251" customWidth="1"/>
    <col min="15115" max="15115" width="1.85546875" style="251" customWidth="1"/>
    <col min="15116" max="15116" width="13.5703125" style="251" customWidth="1"/>
    <col min="15117" max="15117" width="13" style="251" customWidth="1"/>
    <col min="15118" max="15118" width="15.85546875" style="251" customWidth="1"/>
    <col min="15119" max="15361" width="9.140625" style="251"/>
    <col min="15362" max="15362" width="35.28515625" style="251" bestFit="1" customWidth="1"/>
    <col min="15363" max="15363" width="12" style="251" customWidth="1"/>
    <col min="15364" max="15364" width="10.7109375" style="251" customWidth="1"/>
    <col min="15365" max="15365" width="6.5703125" style="251" customWidth="1"/>
    <col min="15366" max="15366" width="13.85546875" style="251" customWidth="1"/>
    <col min="15367" max="15367" width="12.5703125" style="251" customWidth="1"/>
    <col min="15368" max="15368" width="5" style="251" customWidth="1"/>
    <col min="15369" max="15369" width="12.5703125" style="251" customWidth="1"/>
    <col min="15370" max="15370" width="11" style="251" customWidth="1"/>
    <col min="15371" max="15371" width="1.85546875" style="251" customWidth="1"/>
    <col min="15372" max="15372" width="13.5703125" style="251" customWidth="1"/>
    <col min="15373" max="15373" width="13" style="251" customWidth="1"/>
    <col min="15374" max="15374" width="15.85546875" style="251" customWidth="1"/>
    <col min="15375" max="15617" width="9.140625" style="251"/>
    <col min="15618" max="15618" width="35.28515625" style="251" bestFit="1" customWidth="1"/>
    <col min="15619" max="15619" width="12" style="251" customWidth="1"/>
    <col min="15620" max="15620" width="10.7109375" style="251" customWidth="1"/>
    <col min="15621" max="15621" width="6.5703125" style="251" customWidth="1"/>
    <col min="15622" max="15622" width="13.85546875" style="251" customWidth="1"/>
    <col min="15623" max="15623" width="12.5703125" style="251" customWidth="1"/>
    <col min="15624" max="15624" width="5" style="251" customWidth="1"/>
    <col min="15625" max="15625" width="12.5703125" style="251" customWidth="1"/>
    <col min="15626" max="15626" width="11" style="251" customWidth="1"/>
    <col min="15627" max="15627" width="1.85546875" style="251" customWidth="1"/>
    <col min="15628" max="15628" width="13.5703125" style="251" customWidth="1"/>
    <col min="15629" max="15629" width="13" style="251" customWidth="1"/>
    <col min="15630" max="15630" width="15.85546875" style="251" customWidth="1"/>
    <col min="15631" max="15873" width="9.140625" style="251"/>
    <col min="15874" max="15874" width="35.28515625" style="251" bestFit="1" customWidth="1"/>
    <col min="15875" max="15875" width="12" style="251" customWidth="1"/>
    <col min="15876" max="15876" width="10.7109375" style="251" customWidth="1"/>
    <col min="15877" max="15877" width="6.5703125" style="251" customWidth="1"/>
    <col min="15878" max="15878" width="13.85546875" style="251" customWidth="1"/>
    <col min="15879" max="15879" width="12.5703125" style="251" customWidth="1"/>
    <col min="15880" max="15880" width="5" style="251" customWidth="1"/>
    <col min="15881" max="15881" width="12.5703125" style="251" customWidth="1"/>
    <col min="15882" max="15882" width="11" style="251" customWidth="1"/>
    <col min="15883" max="15883" width="1.85546875" style="251" customWidth="1"/>
    <col min="15884" max="15884" width="13.5703125" style="251" customWidth="1"/>
    <col min="15885" max="15885" width="13" style="251" customWidth="1"/>
    <col min="15886" max="15886" width="15.85546875" style="251" customWidth="1"/>
    <col min="15887" max="16129" width="9.140625" style="251"/>
    <col min="16130" max="16130" width="35.28515625" style="251" bestFit="1" customWidth="1"/>
    <col min="16131" max="16131" width="12" style="251" customWidth="1"/>
    <col min="16132" max="16132" width="10.7109375" style="251" customWidth="1"/>
    <col min="16133" max="16133" width="6.5703125" style="251" customWidth="1"/>
    <col min="16134" max="16134" width="13.85546875" style="251" customWidth="1"/>
    <col min="16135" max="16135" width="12.5703125" style="251" customWidth="1"/>
    <col min="16136" max="16136" width="5" style="251" customWidth="1"/>
    <col min="16137" max="16137" width="12.5703125" style="251" customWidth="1"/>
    <col min="16138" max="16138" width="11" style="251" customWidth="1"/>
    <col min="16139" max="16139" width="1.85546875" style="251" customWidth="1"/>
    <col min="16140" max="16140" width="13.5703125" style="251" customWidth="1"/>
    <col min="16141" max="16141" width="13" style="251" customWidth="1"/>
    <col min="16142" max="16142" width="15.85546875" style="251" customWidth="1"/>
    <col min="16143" max="16384" width="9.140625" style="251"/>
  </cols>
  <sheetData>
    <row r="2" spans="1:13">
      <c r="A2" s="251" t="s">
        <v>0</v>
      </c>
      <c r="B2" s="57" t="s">
        <v>1132</v>
      </c>
    </row>
    <row r="4" spans="1:13">
      <c r="B4" s="253"/>
      <c r="C4" s="931" t="s">
        <v>207</v>
      </c>
      <c r="D4" s="931"/>
      <c r="E4" s="253"/>
      <c r="F4" s="931" t="s">
        <v>208</v>
      </c>
      <c r="G4" s="931"/>
      <c r="H4" s="253"/>
      <c r="I4" s="931" t="s">
        <v>209</v>
      </c>
      <c r="J4" s="931"/>
      <c r="K4" s="253"/>
      <c r="L4" s="931" t="s">
        <v>210</v>
      </c>
      <c r="M4" s="931"/>
    </row>
    <row r="5" spans="1:13" s="57" customFormat="1">
      <c r="B5" s="254"/>
      <c r="C5" s="443" t="s">
        <v>212</v>
      </c>
      <c r="D5" s="443" t="s">
        <v>213</v>
      </c>
      <c r="E5" s="441"/>
      <c r="F5" s="443" t="s">
        <v>212</v>
      </c>
      <c r="G5" s="443" t="s">
        <v>213</v>
      </c>
      <c r="H5" s="441"/>
      <c r="I5" s="443" t="s">
        <v>212</v>
      </c>
      <c r="J5" s="443" t="s">
        <v>213</v>
      </c>
      <c r="K5" s="441"/>
      <c r="L5" s="443" t="s">
        <v>212</v>
      </c>
      <c r="M5" s="443" t="s">
        <v>213</v>
      </c>
    </row>
    <row r="6" spans="1:13" ht="27" customHeight="1">
      <c r="B6" s="444" t="s">
        <v>602</v>
      </c>
      <c r="C6" s="741">
        <v>0.91153700701377505</v>
      </c>
      <c r="D6" s="741">
        <v>0.91047969041847099</v>
      </c>
      <c r="E6" s="737"/>
      <c r="F6" s="741">
        <v>0.71884554972297809</v>
      </c>
      <c r="G6" s="741">
        <v>0.74826305353393052</v>
      </c>
      <c r="H6" s="741"/>
      <c r="I6" s="741">
        <v>0.88332313531538387</v>
      </c>
      <c r="J6" s="741">
        <v>0.90750047111216858</v>
      </c>
      <c r="K6" s="741"/>
      <c r="L6" s="741">
        <v>0.69415871516002958</v>
      </c>
      <c r="M6" s="741">
        <v>0.70907596362325065</v>
      </c>
    </row>
    <row r="7" spans="1:13" ht="28.5" customHeight="1">
      <c r="B7" s="444" t="s">
        <v>1195</v>
      </c>
      <c r="C7" s="741">
        <v>0.15647910236920612</v>
      </c>
      <c r="D7" s="741">
        <v>0.15747389490426147</v>
      </c>
      <c r="E7" s="741"/>
      <c r="F7" s="741">
        <v>0.17683336829324295</v>
      </c>
      <c r="G7" s="741">
        <v>0.17387110341943421</v>
      </c>
      <c r="H7" s="741"/>
      <c r="I7" s="741">
        <v>0.14900455218890821</v>
      </c>
      <c r="J7" s="741">
        <v>0.14487960716324905</v>
      </c>
      <c r="K7" s="741"/>
      <c r="L7" s="741">
        <v>0.42940898940841066</v>
      </c>
      <c r="M7" s="741">
        <v>0.37686441791426739</v>
      </c>
    </row>
    <row r="8" spans="1:13" ht="25.5">
      <c r="B8" s="343" t="s">
        <v>603</v>
      </c>
      <c r="C8" s="737">
        <v>0.12</v>
      </c>
      <c r="D8" s="737">
        <v>0.12</v>
      </c>
      <c r="E8" s="737">
        <v>0.12</v>
      </c>
      <c r="F8" s="737">
        <v>0.12</v>
      </c>
      <c r="G8" s="737">
        <v>0.12</v>
      </c>
      <c r="H8" s="737">
        <v>0.12</v>
      </c>
      <c r="I8" s="737">
        <v>0.12</v>
      </c>
      <c r="J8" s="737">
        <v>0.12</v>
      </c>
      <c r="K8" s="737">
        <v>0.12</v>
      </c>
      <c r="L8" s="737">
        <v>0.12</v>
      </c>
      <c r="M8" s="737">
        <v>0.12</v>
      </c>
    </row>
    <row r="10" spans="1:13">
      <c r="B10" s="57" t="s">
        <v>845</v>
      </c>
    </row>
    <row r="33" spans="2:2">
      <c r="B33" s="65" t="s">
        <v>77</v>
      </c>
    </row>
    <row r="35" spans="2:2">
      <c r="B35" s="731" t="s">
        <v>10</v>
      </c>
    </row>
  </sheetData>
  <mergeCells count="4">
    <mergeCell ref="C4:D4"/>
    <mergeCell ref="F4:G4"/>
    <mergeCell ref="I4:J4"/>
    <mergeCell ref="L4:M4"/>
  </mergeCells>
  <hyperlinks>
    <hyperlink ref="B35" location="Содержание!B58" display="к содержанию"/>
  </hyperlinks>
  <pageMargins left="0.75" right="0.75" top="1" bottom="1" header="0.5" footer="0.5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zoomScaleNormal="100" workbookViewId="0">
      <selection activeCell="B30" sqref="B30"/>
    </sheetView>
  </sheetViews>
  <sheetFormatPr defaultRowHeight="12.75"/>
  <cols>
    <col min="1" max="1" width="13.5703125" style="251" customWidth="1"/>
    <col min="2" max="2" width="40.5703125" style="251" customWidth="1"/>
    <col min="3" max="3" width="17.42578125" style="251" bestFit="1" customWidth="1"/>
    <col min="4" max="4" width="15.140625" style="251" customWidth="1"/>
    <col min="5" max="6" width="16.28515625" style="251" customWidth="1"/>
    <col min="7" max="7" width="16.28515625" style="251" bestFit="1" customWidth="1"/>
    <col min="8" max="9" width="20.140625" style="251" bestFit="1" customWidth="1"/>
    <col min="10" max="10" width="19.85546875" style="251" bestFit="1" customWidth="1"/>
    <col min="11" max="11" width="20.140625" style="251" bestFit="1" customWidth="1"/>
    <col min="12" max="12" width="19.85546875" style="251" bestFit="1" customWidth="1"/>
    <col min="13" max="13" width="20.7109375" style="251" customWidth="1"/>
    <col min="14" max="14" width="16.5703125" style="251" customWidth="1"/>
    <col min="15" max="19" width="16.42578125" style="251" customWidth="1"/>
    <col min="20" max="256" width="9.140625" style="251"/>
    <col min="257" max="257" width="13.5703125" style="251" customWidth="1"/>
    <col min="258" max="258" width="40.5703125" style="251" customWidth="1"/>
    <col min="259" max="259" width="17.42578125" style="251" bestFit="1" customWidth="1"/>
    <col min="260" max="260" width="15.140625" style="251" customWidth="1"/>
    <col min="261" max="262" width="16.28515625" style="251" customWidth="1"/>
    <col min="263" max="263" width="16.28515625" style="251" bestFit="1" customWidth="1"/>
    <col min="264" max="265" width="20.140625" style="251" bestFit="1" customWidth="1"/>
    <col min="266" max="266" width="19.85546875" style="251" bestFit="1" customWidth="1"/>
    <col min="267" max="267" width="20.140625" style="251" bestFit="1" customWidth="1"/>
    <col min="268" max="268" width="19.85546875" style="251" bestFit="1" customWidth="1"/>
    <col min="269" max="269" width="20.7109375" style="251" customWidth="1"/>
    <col min="270" max="270" width="16.5703125" style="251" customWidth="1"/>
    <col min="271" max="275" width="16.42578125" style="251" customWidth="1"/>
    <col min="276" max="512" width="9.140625" style="251"/>
    <col min="513" max="513" width="13.5703125" style="251" customWidth="1"/>
    <col min="514" max="514" width="40.5703125" style="251" customWidth="1"/>
    <col min="515" max="515" width="17.42578125" style="251" bestFit="1" customWidth="1"/>
    <col min="516" max="516" width="15.140625" style="251" customWidth="1"/>
    <col min="517" max="518" width="16.28515625" style="251" customWidth="1"/>
    <col min="519" max="519" width="16.28515625" style="251" bestFit="1" customWidth="1"/>
    <col min="520" max="521" width="20.140625" style="251" bestFit="1" customWidth="1"/>
    <col min="522" max="522" width="19.85546875" style="251" bestFit="1" customWidth="1"/>
    <col min="523" max="523" width="20.140625" style="251" bestFit="1" customWidth="1"/>
    <col min="524" max="524" width="19.85546875" style="251" bestFit="1" customWidth="1"/>
    <col min="525" max="525" width="20.7109375" style="251" customWidth="1"/>
    <col min="526" max="526" width="16.5703125" style="251" customWidth="1"/>
    <col min="527" max="531" width="16.42578125" style="251" customWidth="1"/>
    <col min="532" max="768" width="9.140625" style="251"/>
    <col min="769" max="769" width="13.5703125" style="251" customWidth="1"/>
    <col min="770" max="770" width="40.5703125" style="251" customWidth="1"/>
    <col min="771" max="771" width="17.42578125" style="251" bestFit="1" customWidth="1"/>
    <col min="772" max="772" width="15.140625" style="251" customWidth="1"/>
    <col min="773" max="774" width="16.28515625" style="251" customWidth="1"/>
    <col min="775" max="775" width="16.28515625" style="251" bestFit="1" customWidth="1"/>
    <col min="776" max="777" width="20.140625" style="251" bestFit="1" customWidth="1"/>
    <col min="778" max="778" width="19.85546875" style="251" bestFit="1" customWidth="1"/>
    <col min="779" max="779" width="20.140625" style="251" bestFit="1" customWidth="1"/>
    <col min="780" max="780" width="19.85546875" style="251" bestFit="1" customWidth="1"/>
    <col min="781" max="781" width="20.7109375" style="251" customWidth="1"/>
    <col min="782" max="782" width="16.5703125" style="251" customWidth="1"/>
    <col min="783" max="787" width="16.42578125" style="251" customWidth="1"/>
    <col min="788" max="1024" width="9.140625" style="251"/>
    <col min="1025" max="1025" width="13.5703125" style="251" customWidth="1"/>
    <col min="1026" max="1026" width="40.5703125" style="251" customWidth="1"/>
    <col min="1027" max="1027" width="17.42578125" style="251" bestFit="1" customWidth="1"/>
    <col min="1028" max="1028" width="15.140625" style="251" customWidth="1"/>
    <col min="1029" max="1030" width="16.28515625" style="251" customWidth="1"/>
    <col min="1031" max="1031" width="16.28515625" style="251" bestFit="1" customWidth="1"/>
    <col min="1032" max="1033" width="20.140625" style="251" bestFit="1" customWidth="1"/>
    <col min="1034" max="1034" width="19.85546875" style="251" bestFit="1" customWidth="1"/>
    <col min="1035" max="1035" width="20.140625" style="251" bestFit="1" customWidth="1"/>
    <col min="1036" max="1036" width="19.85546875" style="251" bestFit="1" customWidth="1"/>
    <col min="1037" max="1037" width="20.7109375" style="251" customWidth="1"/>
    <col min="1038" max="1038" width="16.5703125" style="251" customWidth="1"/>
    <col min="1039" max="1043" width="16.42578125" style="251" customWidth="1"/>
    <col min="1044" max="1280" width="9.140625" style="251"/>
    <col min="1281" max="1281" width="13.5703125" style="251" customWidth="1"/>
    <col min="1282" max="1282" width="40.5703125" style="251" customWidth="1"/>
    <col min="1283" max="1283" width="17.42578125" style="251" bestFit="1" customWidth="1"/>
    <col min="1284" max="1284" width="15.140625" style="251" customWidth="1"/>
    <col min="1285" max="1286" width="16.28515625" style="251" customWidth="1"/>
    <col min="1287" max="1287" width="16.28515625" style="251" bestFit="1" customWidth="1"/>
    <col min="1288" max="1289" width="20.140625" style="251" bestFit="1" customWidth="1"/>
    <col min="1290" max="1290" width="19.85546875" style="251" bestFit="1" customWidth="1"/>
    <col min="1291" max="1291" width="20.140625" style="251" bestFit="1" customWidth="1"/>
    <col min="1292" max="1292" width="19.85546875" style="251" bestFit="1" customWidth="1"/>
    <col min="1293" max="1293" width="20.7109375" style="251" customWidth="1"/>
    <col min="1294" max="1294" width="16.5703125" style="251" customWidth="1"/>
    <col min="1295" max="1299" width="16.42578125" style="251" customWidth="1"/>
    <col min="1300" max="1536" width="9.140625" style="251"/>
    <col min="1537" max="1537" width="13.5703125" style="251" customWidth="1"/>
    <col min="1538" max="1538" width="40.5703125" style="251" customWidth="1"/>
    <col min="1539" max="1539" width="17.42578125" style="251" bestFit="1" customWidth="1"/>
    <col min="1540" max="1540" width="15.140625" style="251" customWidth="1"/>
    <col min="1541" max="1542" width="16.28515625" style="251" customWidth="1"/>
    <col min="1543" max="1543" width="16.28515625" style="251" bestFit="1" customWidth="1"/>
    <col min="1544" max="1545" width="20.140625" style="251" bestFit="1" customWidth="1"/>
    <col min="1546" max="1546" width="19.85546875" style="251" bestFit="1" customWidth="1"/>
    <col min="1547" max="1547" width="20.140625" style="251" bestFit="1" customWidth="1"/>
    <col min="1548" max="1548" width="19.85546875" style="251" bestFit="1" customWidth="1"/>
    <col min="1549" max="1549" width="20.7109375" style="251" customWidth="1"/>
    <col min="1550" max="1550" width="16.5703125" style="251" customWidth="1"/>
    <col min="1551" max="1555" width="16.42578125" style="251" customWidth="1"/>
    <col min="1556" max="1792" width="9.140625" style="251"/>
    <col min="1793" max="1793" width="13.5703125" style="251" customWidth="1"/>
    <col min="1794" max="1794" width="40.5703125" style="251" customWidth="1"/>
    <col min="1795" max="1795" width="17.42578125" style="251" bestFit="1" customWidth="1"/>
    <col min="1796" max="1796" width="15.140625" style="251" customWidth="1"/>
    <col min="1797" max="1798" width="16.28515625" style="251" customWidth="1"/>
    <col min="1799" max="1799" width="16.28515625" style="251" bestFit="1" customWidth="1"/>
    <col min="1800" max="1801" width="20.140625" style="251" bestFit="1" customWidth="1"/>
    <col min="1802" max="1802" width="19.85546875" style="251" bestFit="1" customWidth="1"/>
    <col min="1803" max="1803" width="20.140625" style="251" bestFit="1" customWidth="1"/>
    <col min="1804" max="1804" width="19.85546875" style="251" bestFit="1" customWidth="1"/>
    <col min="1805" max="1805" width="20.7109375" style="251" customWidth="1"/>
    <col min="1806" max="1806" width="16.5703125" style="251" customWidth="1"/>
    <col min="1807" max="1811" width="16.42578125" style="251" customWidth="1"/>
    <col min="1812" max="2048" width="9.140625" style="251"/>
    <col min="2049" max="2049" width="13.5703125" style="251" customWidth="1"/>
    <col min="2050" max="2050" width="40.5703125" style="251" customWidth="1"/>
    <col min="2051" max="2051" width="17.42578125" style="251" bestFit="1" customWidth="1"/>
    <col min="2052" max="2052" width="15.140625" style="251" customWidth="1"/>
    <col min="2053" max="2054" width="16.28515625" style="251" customWidth="1"/>
    <col min="2055" max="2055" width="16.28515625" style="251" bestFit="1" customWidth="1"/>
    <col min="2056" max="2057" width="20.140625" style="251" bestFit="1" customWidth="1"/>
    <col min="2058" max="2058" width="19.85546875" style="251" bestFit="1" customWidth="1"/>
    <col min="2059" max="2059" width="20.140625" style="251" bestFit="1" customWidth="1"/>
    <col min="2060" max="2060" width="19.85546875" style="251" bestFit="1" customWidth="1"/>
    <col min="2061" max="2061" width="20.7109375" style="251" customWidth="1"/>
    <col min="2062" max="2062" width="16.5703125" style="251" customWidth="1"/>
    <col min="2063" max="2067" width="16.42578125" style="251" customWidth="1"/>
    <col min="2068" max="2304" width="9.140625" style="251"/>
    <col min="2305" max="2305" width="13.5703125" style="251" customWidth="1"/>
    <col min="2306" max="2306" width="40.5703125" style="251" customWidth="1"/>
    <col min="2307" max="2307" width="17.42578125" style="251" bestFit="1" customWidth="1"/>
    <col min="2308" max="2308" width="15.140625" style="251" customWidth="1"/>
    <col min="2309" max="2310" width="16.28515625" style="251" customWidth="1"/>
    <col min="2311" max="2311" width="16.28515625" style="251" bestFit="1" customWidth="1"/>
    <col min="2312" max="2313" width="20.140625" style="251" bestFit="1" customWidth="1"/>
    <col min="2314" max="2314" width="19.85546875" style="251" bestFit="1" customWidth="1"/>
    <col min="2315" max="2315" width="20.140625" style="251" bestFit="1" customWidth="1"/>
    <col min="2316" max="2316" width="19.85546875" style="251" bestFit="1" customWidth="1"/>
    <col min="2317" max="2317" width="20.7109375" style="251" customWidth="1"/>
    <col min="2318" max="2318" width="16.5703125" style="251" customWidth="1"/>
    <col min="2319" max="2323" width="16.42578125" style="251" customWidth="1"/>
    <col min="2324" max="2560" width="9.140625" style="251"/>
    <col min="2561" max="2561" width="13.5703125" style="251" customWidth="1"/>
    <col min="2562" max="2562" width="40.5703125" style="251" customWidth="1"/>
    <col min="2563" max="2563" width="17.42578125" style="251" bestFit="1" customWidth="1"/>
    <col min="2564" max="2564" width="15.140625" style="251" customWidth="1"/>
    <col min="2565" max="2566" width="16.28515625" style="251" customWidth="1"/>
    <col min="2567" max="2567" width="16.28515625" style="251" bestFit="1" customWidth="1"/>
    <col min="2568" max="2569" width="20.140625" style="251" bestFit="1" customWidth="1"/>
    <col min="2570" max="2570" width="19.85546875" style="251" bestFit="1" customWidth="1"/>
    <col min="2571" max="2571" width="20.140625" style="251" bestFit="1" customWidth="1"/>
    <col min="2572" max="2572" width="19.85546875" style="251" bestFit="1" customWidth="1"/>
    <col min="2573" max="2573" width="20.7109375" style="251" customWidth="1"/>
    <col min="2574" max="2574" width="16.5703125" style="251" customWidth="1"/>
    <col min="2575" max="2579" width="16.42578125" style="251" customWidth="1"/>
    <col min="2580" max="2816" width="9.140625" style="251"/>
    <col min="2817" max="2817" width="13.5703125" style="251" customWidth="1"/>
    <col min="2818" max="2818" width="40.5703125" style="251" customWidth="1"/>
    <col min="2819" max="2819" width="17.42578125" style="251" bestFit="1" customWidth="1"/>
    <col min="2820" max="2820" width="15.140625" style="251" customWidth="1"/>
    <col min="2821" max="2822" width="16.28515625" style="251" customWidth="1"/>
    <col min="2823" max="2823" width="16.28515625" style="251" bestFit="1" customWidth="1"/>
    <col min="2824" max="2825" width="20.140625" style="251" bestFit="1" customWidth="1"/>
    <col min="2826" max="2826" width="19.85546875" style="251" bestFit="1" customWidth="1"/>
    <col min="2827" max="2827" width="20.140625" style="251" bestFit="1" customWidth="1"/>
    <col min="2828" max="2828" width="19.85546875" style="251" bestFit="1" customWidth="1"/>
    <col min="2829" max="2829" width="20.7109375" style="251" customWidth="1"/>
    <col min="2830" max="2830" width="16.5703125" style="251" customWidth="1"/>
    <col min="2831" max="2835" width="16.42578125" style="251" customWidth="1"/>
    <col min="2836" max="3072" width="9.140625" style="251"/>
    <col min="3073" max="3073" width="13.5703125" style="251" customWidth="1"/>
    <col min="3074" max="3074" width="40.5703125" style="251" customWidth="1"/>
    <col min="3075" max="3075" width="17.42578125" style="251" bestFit="1" customWidth="1"/>
    <col min="3076" max="3076" width="15.140625" style="251" customWidth="1"/>
    <col min="3077" max="3078" width="16.28515625" style="251" customWidth="1"/>
    <col min="3079" max="3079" width="16.28515625" style="251" bestFit="1" customWidth="1"/>
    <col min="3080" max="3081" width="20.140625" style="251" bestFit="1" customWidth="1"/>
    <col min="3082" max="3082" width="19.85546875" style="251" bestFit="1" customWidth="1"/>
    <col min="3083" max="3083" width="20.140625" style="251" bestFit="1" customWidth="1"/>
    <col min="3084" max="3084" width="19.85546875" style="251" bestFit="1" customWidth="1"/>
    <col min="3085" max="3085" width="20.7109375" style="251" customWidth="1"/>
    <col min="3086" max="3086" width="16.5703125" style="251" customWidth="1"/>
    <col min="3087" max="3091" width="16.42578125" style="251" customWidth="1"/>
    <col min="3092" max="3328" width="9.140625" style="251"/>
    <col min="3329" max="3329" width="13.5703125" style="251" customWidth="1"/>
    <col min="3330" max="3330" width="40.5703125" style="251" customWidth="1"/>
    <col min="3331" max="3331" width="17.42578125" style="251" bestFit="1" customWidth="1"/>
    <col min="3332" max="3332" width="15.140625" style="251" customWidth="1"/>
    <col min="3333" max="3334" width="16.28515625" style="251" customWidth="1"/>
    <col min="3335" max="3335" width="16.28515625" style="251" bestFit="1" customWidth="1"/>
    <col min="3336" max="3337" width="20.140625" style="251" bestFit="1" customWidth="1"/>
    <col min="3338" max="3338" width="19.85546875" style="251" bestFit="1" customWidth="1"/>
    <col min="3339" max="3339" width="20.140625" style="251" bestFit="1" customWidth="1"/>
    <col min="3340" max="3340" width="19.85546875" style="251" bestFit="1" customWidth="1"/>
    <col min="3341" max="3341" width="20.7109375" style="251" customWidth="1"/>
    <col min="3342" max="3342" width="16.5703125" style="251" customWidth="1"/>
    <col min="3343" max="3347" width="16.42578125" style="251" customWidth="1"/>
    <col min="3348" max="3584" width="9.140625" style="251"/>
    <col min="3585" max="3585" width="13.5703125" style="251" customWidth="1"/>
    <col min="3586" max="3586" width="40.5703125" style="251" customWidth="1"/>
    <col min="3587" max="3587" width="17.42578125" style="251" bestFit="1" customWidth="1"/>
    <col min="3588" max="3588" width="15.140625" style="251" customWidth="1"/>
    <col min="3589" max="3590" width="16.28515625" style="251" customWidth="1"/>
    <col min="3591" max="3591" width="16.28515625" style="251" bestFit="1" customWidth="1"/>
    <col min="3592" max="3593" width="20.140625" style="251" bestFit="1" customWidth="1"/>
    <col min="3594" max="3594" width="19.85546875" style="251" bestFit="1" customWidth="1"/>
    <col min="3595" max="3595" width="20.140625" style="251" bestFit="1" customWidth="1"/>
    <col min="3596" max="3596" width="19.85546875" style="251" bestFit="1" customWidth="1"/>
    <col min="3597" max="3597" width="20.7109375" style="251" customWidth="1"/>
    <col min="3598" max="3598" width="16.5703125" style="251" customWidth="1"/>
    <col min="3599" max="3603" width="16.42578125" style="251" customWidth="1"/>
    <col min="3604" max="3840" width="9.140625" style="251"/>
    <col min="3841" max="3841" width="13.5703125" style="251" customWidth="1"/>
    <col min="3842" max="3842" width="40.5703125" style="251" customWidth="1"/>
    <col min="3843" max="3843" width="17.42578125" style="251" bestFit="1" customWidth="1"/>
    <col min="3844" max="3844" width="15.140625" style="251" customWidth="1"/>
    <col min="3845" max="3846" width="16.28515625" style="251" customWidth="1"/>
    <col min="3847" max="3847" width="16.28515625" style="251" bestFit="1" customWidth="1"/>
    <col min="3848" max="3849" width="20.140625" style="251" bestFit="1" customWidth="1"/>
    <col min="3850" max="3850" width="19.85546875" style="251" bestFit="1" customWidth="1"/>
    <col min="3851" max="3851" width="20.140625" style="251" bestFit="1" customWidth="1"/>
    <col min="3852" max="3852" width="19.85546875" style="251" bestFit="1" customWidth="1"/>
    <col min="3853" max="3853" width="20.7109375" style="251" customWidth="1"/>
    <col min="3854" max="3854" width="16.5703125" style="251" customWidth="1"/>
    <col min="3855" max="3859" width="16.42578125" style="251" customWidth="1"/>
    <col min="3860" max="4096" width="9.140625" style="251"/>
    <col min="4097" max="4097" width="13.5703125" style="251" customWidth="1"/>
    <col min="4098" max="4098" width="40.5703125" style="251" customWidth="1"/>
    <col min="4099" max="4099" width="17.42578125" style="251" bestFit="1" customWidth="1"/>
    <col min="4100" max="4100" width="15.140625" style="251" customWidth="1"/>
    <col min="4101" max="4102" width="16.28515625" style="251" customWidth="1"/>
    <col min="4103" max="4103" width="16.28515625" style="251" bestFit="1" customWidth="1"/>
    <col min="4104" max="4105" width="20.140625" style="251" bestFit="1" customWidth="1"/>
    <col min="4106" max="4106" width="19.85546875" style="251" bestFit="1" customWidth="1"/>
    <col min="4107" max="4107" width="20.140625" style="251" bestFit="1" customWidth="1"/>
    <col min="4108" max="4108" width="19.85546875" style="251" bestFit="1" customWidth="1"/>
    <col min="4109" max="4109" width="20.7109375" style="251" customWidth="1"/>
    <col min="4110" max="4110" width="16.5703125" style="251" customWidth="1"/>
    <col min="4111" max="4115" width="16.42578125" style="251" customWidth="1"/>
    <col min="4116" max="4352" width="9.140625" style="251"/>
    <col min="4353" max="4353" width="13.5703125" style="251" customWidth="1"/>
    <col min="4354" max="4354" width="40.5703125" style="251" customWidth="1"/>
    <col min="4355" max="4355" width="17.42578125" style="251" bestFit="1" customWidth="1"/>
    <col min="4356" max="4356" width="15.140625" style="251" customWidth="1"/>
    <col min="4357" max="4358" width="16.28515625" style="251" customWidth="1"/>
    <col min="4359" max="4359" width="16.28515625" style="251" bestFit="1" customWidth="1"/>
    <col min="4360" max="4361" width="20.140625" style="251" bestFit="1" customWidth="1"/>
    <col min="4362" max="4362" width="19.85546875" style="251" bestFit="1" customWidth="1"/>
    <col min="4363" max="4363" width="20.140625" style="251" bestFit="1" customWidth="1"/>
    <col min="4364" max="4364" width="19.85546875" style="251" bestFit="1" customWidth="1"/>
    <col min="4365" max="4365" width="20.7109375" style="251" customWidth="1"/>
    <col min="4366" max="4366" width="16.5703125" style="251" customWidth="1"/>
    <col min="4367" max="4371" width="16.42578125" style="251" customWidth="1"/>
    <col min="4372" max="4608" width="9.140625" style="251"/>
    <col min="4609" max="4609" width="13.5703125" style="251" customWidth="1"/>
    <col min="4610" max="4610" width="40.5703125" style="251" customWidth="1"/>
    <col min="4611" max="4611" width="17.42578125" style="251" bestFit="1" customWidth="1"/>
    <col min="4612" max="4612" width="15.140625" style="251" customWidth="1"/>
    <col min="4613" max="4614" width="16.28515625" style="251" customWidth="1"/>
    <col min="4615" max="4615" width="16.28515625" style="251" bestFit="1" customWidth="1"/>
    <col min="4616" max="4617" width="20.140625" style="251" bestFit="1" customWidth="1"/>
    <col min="4618" max="4618" width="19.85546875" style="251" bestFit="1" customWidth="1"/>
    <col min="4619" max="4619" width="20.140625" style="251" bestFit="1" customWidth="1"/>
    <col min="4620" max="4620" width="19.85546875" style="251" bestFit="1" customWidth="1"/>
    <col min="4621" max="4621" width="20.7109375" style="251" customWidth="1"/>
    <col min="4622" max="4622" width="16.5703125" style="251" customWidth="1"/>
    <col min="4623" max="4627" width="16.42578125" style="251" customWidth="1"/>
    <col min="4628" max="4864" width="9.140625" style="251"/>
    <col min="4865" max="4865" width="13.5703125" style="251" customWidth="1"/>
    <col min="4866" max="4866" width="40.5703125" style="251" customWidth="1"/>
    <col min="4867" max="4867" width="17.42578125" style="251" bestFit="1" customWidth="1"/>
    <col min="4868" max="4868" width="15.140625" style="251" customWidth="1"/>
    <col min="4869" max="4870" width="16.28515625" style="251" customWidth="1"/>
    <col min="4871" max="4871" width="16.28515625" style="251" bestFit="1" customWidth="1"/>
    <col min="4872" max="4873" width="20.140625" style="251" bestFit="1" customWidth="1"/>
    <col min="4874" max="4874" width="19.85546875" style="251" bestFit="1" customWidth="1"/>
    <col min="4875" max="4875" width="20.140625" style="251" bestFit="1" customWidth="1"/>
    <col min="4876" max="4876" width="19.85546875" style="251" bestFit="1" customWidth="1"/>
    <col min="4877" max="4877" width="20.7109375" style="251" customWidth="1"/>
    <col min="4878" max="4878" width="16.5703125" style="251" customWidth="1"/>
    <col min="4879" max="4883" width="16.42578125" style="251" customWidth="1"/>
    <col min="4884" max="5120" width="9.140625" style="251"/>
    <col min="5121" max="5121" width="13.5703125" style="251" customWidth="1"/>
    <col min="5122" max="5122" width="40.5703125" style="251" customWidth="1"/>
    <col min="5123" max="5123" width="17.42578125" style="251" bestFit="1" customWidth="1"/>
    <col min="5124" max="5124" width="15.140625" style="251" customWidth="1"/>
    <col min="5125" max="5126" width="16.28515625" style="251" customWidth="1"/>
    <col min="5127" max="5127" width="16.28515625" style="251" bestFit="1" customWidth="1"/>
    <col min="5128" max="5129" width="20.140625" style="251" bestFit="1" customWidth="1"/>
    <col min="5130" max="5130" width="19.85546875" style="251" bestFit="1" customWidth="1"/>
    <col min="5131" max="5131" width="20.140625" style="251" bestFit="1" customWidth="1"/>
    <col min="5132" max="5132" width="19.85546875" style="251" bestFit="1" customWidth="1"/>
    <col min="5133" max="5133" width="20.7109375" style="251" customWidth="1"/>
    <col min="5134" max="5134" width="16.5703125" style="251" customWidth="1"/>
    <col min="5135" max="5139" width="16.42578125" style="251" customWidth="1"/>
    <col min="5140" max="5376" width="9.140625" style="251"/>
    <col min="5377" max="5377" width="13.5703125" style="251" customWidth="1"/>
    <col min="5378" max="5378" width="40.5703125" style="251" customWidth="1"/>
    <col min="5379" max="5379" width="17.42578125" style="251" bestFit="1" customWidth="1"/>
    <col min="5380" max="5380" width="15.140625" style="251" customWidth="1"/>
    <col min="5381" max="5382" width="16.28515625" style="251" customWidth="1"/>
    <col min="5383" max="5383" width="16.28515625" style="251" bestFit="1" customWidth="1"/>
    <col min="5384" max="5385" width="20.140625" style="251" bestFit="1" customWidth="1"/>
    <col min="5386" max="5386" width="19.85546875" style="251" bestFit="1" customWidth="1"/>
    <col min="5387" max="5387" width="20.140625" style="251" bestFit="1" customWidth="1"/>
    <col min="5388" max="5388" width="19.85546875" style="251" bestFit="1" customWidth="1"/>
    <col min="5389" max="5389" width="20.7109375" style="251" customWidth="1"/>
    <col min="5390" max="5390" width="16.5703125" style="251" customWidth="1"/>
    <col min="5391" max="5395" width="16.42578125" style="251" customWidth="1"/>
    <col min="5396" max="5632" width="9.140625" style="251"/>
    <col min="5633" max="5633" width="13.5703125" style="251" customWidth="1"/>
    <col min="5634" max="5634" width="40.5703125" style="251" customWidth="1"/>
    <col min="5635" max="5635" width="17.42578125" style="251" bestFit="1" customWidth="1"/>
    <col min="5636" max="5636" width="15.140625" style="251" customWidth="1"/>
    <col min="5637" max="5638" width="16.28515625" style="251" customWidth="1"/>
    <col min="5639" max="5639" width="16.28515625" style="251" bestFit="1" customWidth="1"/>
    <col min="5640" max="5641" width="20.140625" style="251" bestFit="1" customWidth="1"/>
    <col min="5642" max="5642" width="19.85546875" style="251" bestFit="1" customWidth="1"/>
    <col min="5643" max="5643" width="20.140625" style="251" bestFit="1" customWidth="1"/>
    <col min="5644" max="5644" width="19.85546875" style="251" bestFit="1" customWidth="1"/>
    <col min="5645" max="5645" width="20.7109375" style="251" customWidth="1"/>
    <col min="5646" max="5646" width="16.5703125" style="251" customWidth="1"/>
    <col min="5647" max="5651" width="16.42578125" style="251" customWidth="1"/>
    <col min="5652" max="5888" width="9.140625" style="251"/>
    <col min="5889" max="5889" width="13.5703125" style="251" customWidth="1"/>
    <col min="5890" max="5890" width="40.5703125" style="251" customWidth="1"/>
    <col min="5891" max="5891" width="17.42578125" style="251" bestFit="1" customWidth="1"/>
    <col min="5892" max="5892" width="15.140625" style="251" customWidth="1"/>
    <col min="5893" max="5894" width="16.28515625" style="251" customWidth="1"/>
    <col min="5895" max="5895" width="16.28515625" style="251" bestFit="1" customWidth="1"/>
    <col min="5896" max="5897" width="20.140625" style="251" bestFit="1" customWidth="1"/>
    <col min="5898" max="5898" width="19.85546875" style="251" bestFit="1" customWidth="1"/>
    <col min="5899" max="5899" width="20.140625" style="251" bestFit="1" customWidth="1"/>
    <col min="5900" max="5900" width="19.85546875" style="251" bestFit="1" customWidth="1"/>
    <col min="5901" max="5901" width="20.7109375" style="251" customWidth="1"/>
    <col min="5902" max="5902" width="16.5703125" style="251" customWidth="1"/>
    <col min="5903" max="5907" width="16.42578125" style="251" customWidth="1"/>
    <col min="5908" max="6144" width="9.140625" style="251"/>
    <col min="6145" max="6145" width="13.5703125" style="251" customWidth="1"/>
    <col min="6146" max="6146" width="40.5703125" style="251" customWidth="1"/>
    <col min="6147" max="6147" width="17.42578125" style="251" bestFit="1" customWidth="1"/>
    <col min="6148" max="6148" width="15.140625" style="251" customWidth="1"/>
    <col min="6149" max="6150" width="16.28515625" style="251" customWidth="1"/>
    <col min="6151" max="6151" width="16.28515625" style="251" bestFit="1" customWidth="1"/>
    <col min="6152" max="6153" width="20.140625" style="251" bestFit="1" customWidth="1"/>
    <col min="6154" max="6154" width="19.85546875" style="251" bestFit="1" customWidth="1"/>
    <col min="6155" max="6155" width="20.140625" style="251" bestFit="1" customWidth="1"/>
    <col min="6156" max="6156" width="19.85546875" style="251" bestFit="1" customWidth="1"/>
    <col min="6157" max="6157" width="20.7109375" style="251" customWidth="1"/>
    <col min="6158" max="6158" width="16.5703125" style="251" customWidth="1"/>
    <col min="6159" max="6163" width="16.42578125" style="251" customWidth="1"/>
    <col min="6164" max="6400" width="9.140625" style="251"/>
    <col min="6401" max="6401" width="13.5703125" style="251" customWidth="1"/>
    <col min="6402" max="6402" width="40.5703125" style="251" customWidth="1"/>
    <col min="6403" max="6403" width="17.42578125" style="251" bestFit="1" customWidth="1"/>
    <col min="6404" max="6404" width="15.140625" style="251" customWidth="1"/>
    <col min="6405" max="6406" width="16.28515625" style="251" customWidth="1"/>
    <col min="6407" max="6407" width="16.28515625" style="251" bestFit="1" customWidth="1"/>
    <col min="6408" max="6409" width="20.140625" style="251" bestFit="1" customWidth="1"/>
    <col min="6410" max="6410" width="19.85546875" style="251" bestFit="1" customWidth="1"/>
    <col min="6411" max="6411" width="20.140625" style="251" bestFit="1" customWidth="1"/>
    <col min="6412" max="6412" width="19.85546875" style="251" bestFit="1" customWidth="1"/>
    <col min="6413" max="6413" width="20.7109375" style="251" customWidth="1"/>
    <col min="6414" max="6414" width="16.5703125" style="251" customWidth="1"/>
    <col min="6415" max="6419" width="16.42578125" style="251" customWidth="1"/>
    <col min="6420" max="6656" width="9.140625" style="251"/>
    <col min="6657" max="6657" width="13.5703125" style="251" customWidth="1"/>
    <col min="6658" max="6658" width="40.5703125" style="251" customWidth="1"/>
    <col min="6659" max="6659" width="17.42578125" style="251" bestFit="1" customWidth="1"/>
    <col min="6660" max="6660" width="15.140625" style="251" customWidth="1"/>
    <col min="6661" max="6662" width="16.28515625" style="251" customWidth="1"/>
    <col min="6663" max="6663" width="16.28515625" style="251" bestFit="1" customWidth="1"/>
    <col min="6664" max="6665" width="20.140625" style="251" bestFit="1" customWidth="1"/>
    <col min="6666" max="6666" width="19.85546875" style="251" bestFit="1" customWidth="1"/>
    <col min="6667" max="6667" width="20.140625" style="251" bestFit="1" customWidth="1"/>
    <col min="6668" max="6668" width="19.85546875" style="251" bestFit="1" customWidth="1"/>
    <col min="6669" max="6669" width="20.7109375" style="251" customWidth="1"/>
    <col min="6670" max="6670" width="16.5703125" style="251" customWidth="1"/>
    <col min="6671" max="6675" width="16.42578125" style="251" customWidth="1"/>
    <col min="6676" max="6912" width="9.140625" style="251"/>
    <col min="6913" max="6913" width="13.5703125" style="251" customWidth="1"/>
    <col min="6914" max="6914" width="40.5703125" style="251" customWidth="1"/>
    <col min="6915" max="6915" width="17.42578125" style="251" bestFit="1" customWidth="1"/>
    <col min="6916" max="6916" width="15.140625" style="251" customWidth="1"/>
    <col min="6917" max="6918" width="16.28515625" style="251" customWidth="1"/>
    <col min="6919" max="6919" width="16.28515625" style="251" bestFit="1" customWidth="1"/>
    <col min="6920" max="6921" width="20.140625" style="251" bestFit="1" customWidth="1"/>
    <col min="6922" max="6922" width="19.85546875" style="251" bestFit="1" customWidth="1"/>
    <col min="6923" max="6923" width="20.140625" style="251" bestFit="1" customWidth="1"/>
    <col min="6924" max="6924" width="19.85546875" style="251" bestFit="1" customWidth="1"/>
    <col min="6925" max="6925" width="20.7109375" style="251" customWidth="1"/>
    <col min="6926" max="6926" width="16.5703125" style="251" customWidth="1"/>
    <col min="6927" max="6931" width="16.42578125" style="251" customWidth="1"/>
    <col min="6932" max="7168" width="9.140625" style="251"/>
    <col min="7169" max="7169" width="13.5703125" style="251" customWidth="1"/>
    <col min="7170" max="7170" width="40.5703125" style="251" customWidth="1"/>
    <col min="7171" max="7171" width="17.42578125" style="251" bestFit="1" customWidth="1"/>
    <col min="7172" max="7172" width="15.140625" style="251" customWidth="1"/>
    <col min="7173" max="7174" width="16.28515625" style="251" customWidth="1"/>
    <col min="7175" max="7175" width="16.28515625" style="251" bestFit="1" customWidth="1"/>
    <col min="7176" max="7177" width="20.140625" style="251" bestFit="1" customWidth="1"/>
    <col min="7178" max="7178" width="19.85546875" style="251" bestFit="1" customWidth="1"/>
    <col min="7179" max="7179" width="20.140625" style="251" bestFit="1" customWidth="1"/>
    <col min="7180" max="7180" width="19.85546875" style="251" bestFit="1" customWidth="1"/>
    <col min="7181" max="7181" width="20.7109375" style="251" customWidth="1"/>
    <col min="7182" max="7182" width="16.5703125" style="251" customWidth="1"/>
    <col min="7183" max="7187" width="16.42578125" style="251" customWidth="1"/>
    <col min="7188" max="7424" width="9.140625" style="251"/>
    <col min="7425" max="7425" width="13.5703125" style="251" customWidth="1"/>
    <col min="7426" max="7426" width="40.5703125" style="251" customWidth="1"/>
    <col min="7427" max="7427" width="17.42578125" style="251" bestFit="1" customWidth="1"/>
    <col min="7428" max="7428" width="15.140625" style="251" customWidth="1"/>
    <col min="7429" max="7430" width="16.28515625" style="251" customWidth="1"/>
    <col min="7431" max="7431" width="16.28515625" style="251" bestFit="1" customWidth="1"/>
    <col min="7432" max="7433" width="20.140625" style="251" bestFit="1" customWidth="1"/>
    <col min="7434" max="7434" width="19.85546875" style="251" bestFit="1" customWidth="1"/>
    <col min="7435" max="7435" width="20.140625" style="251" bestFit="1" customWidth="1"/>
    <col min="7436" max="7436" width="19.85546875" style="251" bestFit="1" customWidth="1"/>
    <col min="7437" max="7437" width="20.7109375" style="251" customWidth="1"/>
    <col min="7438" max="7438" width="16.5703125" style="251" customWidth="1"/>
    <col min="7439" max="7443" width="16.42578125" style="251" customWidth="1"/>
    <col min="7444" max="7680" width="9.140625" style="251"/>
    <col min="7681" max="7681" width="13.5703125" style="251" customWidth="1"/>
    <col min="7682" max="7682" width="40.5703125" style="251" customWidth="1"/>
    <col min="7683" max="7683" width="17.42578125" style="251" bestFit="1" customWidth="1"/>
    <col min="7684" max="7684" width="15.140625" style="251" customWidth="1"/>
    <col min="7685" max="7686" width="16.28515625" style="251" customWidth="1"/>
    <col min="7687" max="7687" width="16.28515625" style="251" bestFit="1" customWidth="1"/>
    <col min="7688" max="7689" width="20.140625" style="251" bestFit="1" customWidth="1"/>
    <col min="7690" max="7690" width="19.85546875" style="251" bestFit="1" customWidth="1"/>
    <col min="7691" max="7691" width="20.140625" style="251" bestFit="1" customWidth="1"/>
    <col min="7692" max="7692" width="19.85546875" style="251" bestFit="1" customWidth="1"/>
    <col min="7693" max="7693" width="20.7109375" style="251" customWidth="1"/>
    <col min="7694" max="7694" width="16.5703125" style="251" customWidth="1"/>
    <col min="7695" max="7699" width="16.42578125" style="251" customWidth="1"/>
    <col min="7700" max="7936" width="9.140625" style="251"/>
    <col min="7937" max="7937" width="13.5703125" style="251" customWidth="1"/>
    <col min="7938" max="7938" width="40.5703125" style="251" customWidth="1"/>
    <col min="7939" max="7939" width="17.42578125" style="251" bestFit="1" customWidth="1"/>
    <col min="7940" max="7940" width="15.140625" style="251" customWidth="1"/>
    <col min="7941" max="7942" width="16.28515625" style="251" customWidth="1"/>
    <col min="7943" max="7943" width="16.28515625" style="251" bestFit="1" customWidth="1"/>
    <col min="7944" max="7945" width="20.140625" style="251" bestFit="1" customWidth="1"/>
    <col min="7946" max="7946" width="19.85546875" style="251" bestFit="1" customWidth="1"/>
    <col min="7947" max="7947" width="20.140625" style="251" bestFit="1" customWidth="1"/>
    <col min="7948" max="7948" width="19.85546875" style="251" bestFit="1" customWidth="1"/>
    <col min="7949" max="7949" width="20.7109375" style="251" customWidth="1"/>
    <col min="7950" max="7950" width="16.5703125" style="251" customWidth="1"/>
    <col min="7951" max="7955" width="16.42578125" style="251" customWidth="1"/>
    <col min="7956" max="8192" width="9.140625" style="251"/>
    <col min="8193" max="8193" width="13.5703125" style="251" customWidth="1"/>
    <col min="8194" max="8194" width="40.5703125" style="251" customWidth="1"/>
    <col min="8195" max="8195" width="17.42578125" style="251" bestFit="1" customWidth="1"/>
    <col min="8196" max="8196" width="15.140625" style="251" customWidth="1"/>
    <col min="8197" max="8198" width="16.28515625" style="251" customWidth="1"/>
    <col min="8199" max="8199" width="16.28515625" style="251" bestFit="1" customWidth="1"/>
    <col min="8200" max="8201" width="20.140625" style="251" bestFit="1" customWidth="1"/>
    <col min="8202" max="8202" width="19.85546875" style="251" bestFit="1" customWidth="1"/>
    <col min="8203" max="8203" width="20.140625" style="251" bestFit="1" customWidth="1"/>
    <col min="8204" max="8204" width="19.85546875" style="251" bestFit="1" customWidth="1"/>
    <col min="8205" max="8205" width="20.7109375" style="251" customWidth="1"/>
    <col min="8206" max="8206" width="16.5703125" style="251" customWidth="1"/>
    <col min="8207" max="8211" width="16.42578125" style="251" customWidth="1"/>
    <col min="8212" max="8448" width="9.140625" style="251"/>
    <col min="8449" max="8449" width="13.5703125" style="251" customWidth="1"/>
    <col min="8450" max="8450" width="40.5703125" style="251" customWidth="1"/>
    <col min="8451" max="8451" width="17.42578125" style="251" bestFit="1" customWidth="1"/>
    <col min="8452" max="8452" width="15.140625" style="251" customWidth="1"/>
    <col min="8453" max="8454" width="16.28515625" style="251" customWidth="1"/>
    <col min="8455" max="8455" width="16.28515625" style="251" bestFit="1" customWidth="1"/>
    <col min="8456" max="8457" width="20.140625" style="251" bestFit="1" customWidth="1"/>
    <col min="8458" max="8458" width="19.85546875" style="251" bestFit="1" customWidth="1"/>
    <col min="8459" max="8459" width="20.140625" style="251" bestFit="1" customWidth="1"/>
    <col min="8460" max="8460" width="19.85546875" style="251" bestFit="1" customWidth="1"/>
    <col min="8461" max="8461" width="20.7109375" style="251" customWidth="1"/>
    <col min="8462" max="8462" width="16.5703125" style="251" customWidth="1"/>
    <col min="8463" max="8467" width="16.42578125" style="251" customWidth="1"/>
    <col min="8468" max="8704" width="9.140625" style="251"/>
    <col min="8705" max="8705" width="13.5703125" style="251" customWidth="1"/>
    <col min="8706" max="8706" width="40.5703125" style="251" customWidth="1"/>
    <col min="8707" max="8707" width="17.42578125" style="251" bestFit="1" customWidth="1"/>
    <col min="8708" max="8708" width="15.140625" style="251" customWidth="1"/>
    <col min="8709" max="8710" width="16.28515625" style="251" customWidth="1"/>
    <col min="8711" max="8711" width="16.28515625" style="251" bestFit="1" customWidth="1"/>
    <col min="8712" max="8713" width="20.140625" style="251" bestFit="1" customWidth="1"/>
    <col min="8714" max="8714" width="19.85546875" style="251" bestFit="1" customWidth="1"/>
    <col min="8715" max="8715" width="20.140625" style="251" bestFit="1" customWidth="1"/>
    <col min="8716" max="8716" width="19.85546875" style="251" bestFit="1" customWidth="1"/>
    <col min="8717" max="8717" width="20.7109375" style="251" customWidth="1"/>
    <col min="8718" max="8718" width="16.5703125" style="251" customWidth="1"/>
    <col min="8719" max="8723" width="16.42578125" style="251" customWidth="1"/>
    <col min="8724" max="8960" width="9.140625" style="251"/>
    <col min="8961" max="8961" width="13.5703125" style="251" customWidth="1"/>
    <col min="8962" max="8962" width="40.5703125" style="251" customWidth="1"/>
    <col min="8963" max="8963" width="17.42578125" style="251" bestFit="1" customWidth="1"/>
    <col min="8964" max="8964" width="15.140625" style="251" customWidth="1"/>
    <col min="8965" max="8966" width="16.28515625" style="251" customWidth="1"/>
    <col min="8967" max="8967" width="16.28515625" style="251" bestFit="1" customWidth="1"/>
    <col min="8968" max="8969" width="20.140625" style="251" bestFit="1" customWidth="1"/>
    <col min="8970" max="8970" width="19.85546875" style="251" bestFit="1" customWidth="1"/>
    <col min="8971" max="8971" width="20.140625" style="251" bestFit="1" customWidth="1"/>
    <col min="8972" max="8972" width="19.85546875" style="251" bestFit="1" customWidth="1"/>
    <col min="8973" max="8973" width="20.7109375" style="251" customWidth="1"/>
    <col min="8974" max="8974" width="16.5703125" style="251" customWidth="1"/>
    <col min="8975" max="8979" width="16.42578125" style="251" customWidth="1"/>
    <col min="8980" max="9216" width="9.140625" style="251"/>
    <col min="9217" max="9217" width="13.5703125" style="251" customWidth="1"/>
    <col min="9218" max="9218" width="40.5703125" style="251" customWidth="1"/>
    <col min="9219" max="9219" width="17.42578125" style="251" bestFit="1" customWidth="1"/>
    <col min="9220" max="9220" width="15.140625" style="251" customWidth="1"/>
    <col min="9221" max="9222" width="16.28515625" style="251" customWidth="1"/>
    <col min="9223" max="9223" width="16.28515625" style="251" bestFit="1" customWidth="1"/>
    <col min="9224" max="9225" width="20.140625" style="251" bestFit="1" customWidth="1"/>
    <col min="9226" max="9226" width="19.85546875" style="251" bestFit="1" customWidth="1"/>
    <col min="9227" max="9227" width="20.140625" style="251" bestFit="1" customWidth="1"/>
    <col min="9228" max="9228" width="19.85546875" style="251" bestFit="1" customWidth="1"/>
    <col min="9229" max="9229" width="20.7109375" style="251" customWidth="1"/>
    <col min="9230" max="9230" width="16.5703125" style="251" customWidth="1"/>
    <col min="9231" max="9235" width="16.42578125" style="251" customWidth="1"/>
    <col min="9236" max="9472" width="9.140625" style="251"/>
    <col min="9473" max="9473" width="13.5703125" style="251" customWidth="1"/>
    <col min="9474" max="9474" width="40.5703125" style="251" customWidth="1"/>
    <col min="9475" max="9475" width="17.42578125" style="251" bestFit="1" customWidth="1"/>
    <col min="9476" max="9476" width="15.140625" style="251" customWidth="1"/>
    <col min="9477" max="9478" width="16.28515625" style="251" customWidth="1"/>
    <col min="9479" max="9479" width="16.28515625" style="251" bestFit="1" customWidth="1"/>
    <col min="9480" max="9481" width="20.140625" style="251" bestFit="1" customWidth="1"/>
    <col min="9482" max="9482" width="19.85546875" style="251" bestFit="1" customWidth="1"/>
    <col min="9483" max="9483" width="20.140625" style="251" bestFit="1" customWidth="1"/>
    <col min="9484" max="9484" width="19.85546875" style="251" bestFit="1" customWidth="1"/>
    <col min="9485" max="9485" width="20.7109375" style="251" customWidth="1"/>
    <col min="9486" max="9486" width="16.5703125" style="251" customWidth="1"/>
    <col min="9487" max="9491" width="16.42578125" style="251" customWidth="1"/>
    <col min="9492" max="9728" width="9.140625" style="251"/>
    <col min="9729" max="9729" width="13.5703125" style="251" customWidth="1"/>
    <col min="9730" max="9730" width="40.5703125" style="251" customWidth="1"/>
    <col min="9731" max="9731" width="17.42578125" style="251" bestFit="1" customWidth="1"/>
    <col min="9732" max="9732" width="15.140625" style="251" customWidth="1"/>
    <col min="9733" max="9734" width="16.28515625" style="251" customWidth="1"/>
    <col min="9735" max="9735" width="16.28515625" style="251" bestFit="1" customWidth="1"/>
    <col min="9736" max="9737" width="20.140625" style="251" bestFit="1" customWidth="1"/>
    <col min="9738" max="9738" width="19.85546875" style="251" bestFit="1" customWidth="1"/>
    <col min="9739" max="9739" width="20.140625" style="251" bestFit="1" customWidth="1"/>
    <col min="9740" max="9740" width="19.85546875" style="251" bestFit="1" customWidth="1"/>
    <col min="9741" max="9741" width="20.7109375" style="251" customWidth="1"/>
    <col min="9742" max="9742" width="16.5703125" style="251" customWidth="1"/>
    <col min="9743" max="9747" width="16.42578125" style="251" customWidth="1"/>
    <col min="9748" max="9984" width="9.140625" style="251"/>
    <col min="9985" max="9985" width="13.5703125" style="251" customWidth="1"/>
    <col min="9986" max="9986" width="40.5703125" style="251" customWidth="1"/>
    <col min="9987" max="9987" width="17.42578125" style="251" bestFit="1" customWidth="1"/>
    <col min="9988" max="9988" width="15.140625" style="251" customWidth="1"/>
    <col min="9989" max="9990" width="16.28515625" style="251" customWidth="1"/>
    <col min="9991" max="9991" width="16.28515625" style="251" bestFit="1" customWidth="1"/>
    <col min="9992" max="9993" width="20.140625" style="251" bestFit="1" customWidth="1"/>
    <col min="9994" max="9994" width="19.85546875" style="251" bestFit="1" customWidth="1"/>
    <col min="9995" max="9995" width="20.140625" style="251" bestFit="1" customWidth="1"/>
    <col min="9996" max="9996" width="19.85546875" style="251" bestFit="1" customWidth="1"/>
    <col min="9997" max="9997" width="20.7109375" style="251" customWidth="1"/>
    <col min="9998" max="9998" width="16.5703125" style="251" customWidth="1"/>
    <col min="9999" max="10003" width="16.42578125" style="251" customWidth="1"/>
    <col min="10004" max="10240" width="9.140625" style="251"/>
    <col min="10241" max="10241" width="13.5703125" style="251" customWidth="1"/>
    <col min="10242" max="10242" width="40.5703125" style="251" customWidth="1"/>
    <col min="10243" max="10243" width="17.42578125" style="251" bestFit="1" customWidth="1"/>
    <col min="10244" max="10244" width="15.140625" style="251" customWidth="1"/>
    <col min="10245" max="10246" width="16.28515625" style="251" customWidth="1"/>
    <col min="10247" max="10247" width="16.28515625" style="251" bestFit="1" customWidth="1"/>
    <col min="10248" max="10249" width="20.140625" style="251" bestFit="1" customWidth="1"/>
    <col min="10250" max="10250" width="19.85546875" style="251" bestFit="1" customWidth="1"/>
    <col min="10251" max="10251" width="20.140625" style="251" bestFit="1" customWidth="1"/>
    <col min="10252" max="10252" width="19.85546875" style="251" bestFit="1" customWidth="1"/>
    <col min="10253" max="10253" width="20.7109375" style="251" customWidth="1"/>
    <col min="10254" max="10254" width="16.5703125" style="251" customWidth="1"/>
    <col min="10255" max="10259" width="16.42578125" style="251" customWidth="1"/>
    <col min="10260" max="10496" width="9.140625" style="251"/>
    <col min="10497" max="10497" width="13.5703125" style="251" customWidth="1"/>
    <col min="10498" max="10498" width="40.5703125" style="251" customWidth="1"/>
    <col min="10499" max="10499" width="17.42578125" style="251" bestFit="1" customWidth="1"/>
    <col min="10500" max="10500" width="15.140625" style="251" customWidth="1"/>
    <col min="10501" max="10502" width="16.28515625" style="251" customWidth="1"/>
    <col min="10503" max="10503" width="16.28515625" style="251" bestFit="1" customWidth="1"/>
    <col min="10504" max="10505" width="20.140625" style="251" bestFit="1" customWidth="1"/>
    <col min="10506" max="10506" width="19.85546875" style="251" bestFit="1" customWidth="1"/>
    <col min="10507" max="10507" width="20.140625" style="251" bestFit="1" customWidth="1"/>
    <col min="10508" max="10508" width="19.85546875" style="251" bestFit="1" customWidth="1"/>
    <col min="10509" max="10509" width="20.7109375" style="251" customWidth="1"/>
    <col min="10510" max="10510" width="16.5703125" style="251" customWidth="1"/>
    <col min="10511" max="10515" width="16.42578125" style="251" customWidth="1"/>
    <col min="10516" max="10752" width="9.140625" style="251"/>
    <col min="10753" max="10753" width="13.5703125" style="251" customWidth="1"/>
    <col min="10754" max="10754" width="40.5703125" style="251" customWidth="1"/>
    <col min="10755" max="10755" width="17.42578125" style="251" bestFit="1" customWidth="1"/>
    <col min="10756" max="10756" width="15.140625" style="251" customWidth="1"/>
    <col min="10757" max="10758" width="16.28515625" style="251" customWidth="1"/>
    <col min="10759" max="10759" width="16.28515625" style="251" bestFit="1" customWidth="1"/>
    <col min="10760" max="10761" width="20.140625" style="251" bestFit="1" customWidth="1"/>
    <col min="10762" max="10762" width="19.85546875" style="251" bestFit="1" customWidth="1"/>
    <col min="10763" max="10763" width="20.140625" style="251" bestFit="1" customWidth="1"/>
    <col min="10764" max="10764" width="19.85546875" style="251" bestFit="1" customWidth="1"/>
    <col min="10765" max="10765" width="20.7109375" style="251" customWidth="1"/>
    <col min="10766" max="10766" width="16.5703125" style="251" customWidth="1"/>
    <col min="10767" max="10771" width="16.42578125" style="251" customWidth="1"/>
    <col min="10772" max="11008" width="9.140625" style="251"/>
    <col min="11009" max="11009" width="13.5703125" style="251" customWidth="1"/>
    <col min="11010" max="11010" width="40.5703125" style="251" customWidth="1"/>
    <col min="11011" max="11011" width="17.42578125" style="251" bestFit="1" customWidth="1"/>
    <col min="11012" max="11012" width="15.140625" style="251" customWidth="1"/>
    <col min="11013" max="11014" width="16.28515625" style="251" customWidth="1"/>
    <col min="11015" max="11015" width="16.28515625" style="251" bestFit="1" customWidth="1"/>
    <col min="11016" max="11017" width="20.140625" style="251" bestFit="1" customWidth="1"/>
    <col min="11018" max="11018" width="19.85546875" style="251" bestFit="1" customWidth="1"/>
    <col min="11019" max="11019" width="20.140625" style="251" bestFit="1" customWidth="1"/>
    <col min="11020" max="11020" width="19.85546875" style="251" bestFit="1" customWidth="1"/>
    <col min="11021" max="11021" width="20.7109375" style="251" customWidth="1"/>
    <col min="11022" max="11022" width="16.5703125" style="251" customWidth="1"/>
    <col min="11023" max="11027" width="16.42578125" style="251" customWidth="1"/>
    <col min="11028" max="11264" width="9.140625" style="251"/>
    <col min="11265" max="11265" width="13.5703125" style="251" customWidth="1"/>
    <col min="11266" max="11266" width="40.5703125" style="251" customWidth="1"/>
    <col min="11267" max="11267" width="17.42578125" style="251" bestFit="1" customWidth="1"/>
    <col min="11268" max="11268" width="15.140625" style="251" customWidth="1"/>
    <col min="11269" max="11270" width="16.28515625" style="251" customWidth="1"/>
    <col min="11271" max="11271" width="16.28515625" style="251" bestFit="1" customWidth="1"/>
    <col min="11272" max="11273" width="20.140625" style="251" bestFit="1" customWidth="1"/>
    <col min="11274" max="11274" width="19.85546875" style="251" bestFit="1" customWidth="1"/>
    <col min="11275" max="11275" width="20.140625" style="251" bestFit="1" customWidth="1"/>
    <col min="11276" max="11276" width="19.85546875" style="251" bestFit="1" customWidth="1"/>
    <col min="11277" max="11277" width="20.7109375" style="251" customWidth="1"/>
    <col min="11278" max="11278" width="16.5703125" style="251" customWidth="1"/>
    <col min="11279" max="11283" width="16.42578125" style="251" customWidth="1"/>
    <col min="11284" max="11520" width="9.140625" style="251"/>
    <col min="11521" max="11521" width="13.5703125" style="251" customWidth="1"/>
    <col min="11522" max="11522" width="40.5703125" style="251" customWidth="1"/>
    <col min="11523" max="11523" width="17.42578125" style="251" bestFit="1" customWidth="1"/>
    <col min="11524" max="11524" width="15.140625" style="251" customWidth="1"/>
    <col min="11525" max="11526" width="16.28515625" style="251" customWidth="1"/>
    <col min="11527" max="11527" width="16.28515625" style="251" bestFit="1" customWidth="1"/>
    <col min="11528" max="11529" width="20.140625" style="251" bestFit="1" customWidth="1"/>
    <col min="11530" max="11530" width="19.85546875" style="251" bestFit="1" customWidth="1"/>
    <col min="11531" max="11531" width="20.140625" style="251" bestFit="1" customWidth="1"/>
    <col min="11532" max="11532" width="19.85546875" style="251" bestFit="1" customWidth="1"/>
    <col min="11533" max="11533" width="20.7109375" style="251" customWidth="1"/>
    <col min="11534" max="11534" width="16.5703125" style="251" customWidth="1"/>
    <col min="11535" max="11539" width="16.42578125" style="251" customWidth="1"/>
    <col min="11540" max="11776" width="9.140625" style="251"/>
    <col min="11777" max="11777" width="13.5703125" style="251" customWidth="1"/>
    <col min="11778" max="11778" width="40.5703125" style="251" customWidth="1"/>
    <col min="11779" max="11779" width="17.42578125" style="251" bestFit="1" customWidth="1"/>
    <col min="11780" max="11780" width="15.140625" style="251" customWidth="1"/>
    <col min="11781" max="11782" width="16.28515625" style="251" customWidth="1"/>
    <col min="11783" max="11783" width="16.28515625" style="251" bestFit="1" customWidth="1"/>
    <col min="11784" max="11785" width="20.140625" style="251" bestFit="1" customWidth="1"/>
    <col min="11786" max="11786" width="19.85546875" style="251" bestFit="1" customWidth="1"/>
    <col min="11787" max="11787" width="20.140625" style="251" bestFit="1" customWidth="1"/>
    <col min="11788" max="11788" width="19.85546875" style="251" bestFit="1" customWidth="1"/>
    <col min="11789" max="11789" width="20.7109375" style="251" customWidth="1"/>
    <col min="11790" max="11790" width="16.5703125" style="251" customWidth="1"/>
    <col min="11791" max="11795" width="16.42578125" style="251" customWidth="1"/>
    <col min="11796" max="12032" width="9.140625" style="251"/>
    <col min="12033" max="12033" width="13.5703125" style="251" customWidth="1"/>
    <col min="12034" max="12034" width="40.5703125" style="251" customWidth="1"/>
    <col min="12035" max="12035" width="17.42578125" style="251" bestFit="1" customWidth="1"/>
    <col min="12036" max="12036" width="15.140625" style="251" customWidth="1"/>
    <col min="12037" max="12038" width="16.28515625" style="251" customWidth="1"/>
    <col min="12039" max="12039" width="16.28515625" style="251" bestFit="1" customWidth="1"/>
    <col min="12040" max="12041" width="20.140625" style="251" bestFit="1" customWidth="1"/>
    <col min="12042" max="12042" width="19.85546875" style="251" bestFit="1" customWidth="1"/>
    <col min="12043" max="12043" width="20.140625" style="251" bestFit="1" customWidth="1"/>
    <col min="12044" max="12044" width="19.85546875" style="251" bestFit="1" customWidth="1"/>
    <col min="12045" max="12045" width="20.7109375" style="251" customWidth="1"/>
    <col min="12046" max="12046" width="16.5703125" style="251" customWidth="1"/>
    <col min="12047" max="12051" width="16.42578125" style="251" customWidth="1"/>
    <col min="12052" max="12288" width="9.140625" style="251"/>
    <col min="12289" max="12289" width="13.5703125" style="251" customWidth="1"/>
    <col min="12290" max="12290" width="40.5703125" style="251" customWidth="1"/>
    <col min="12291" max="12291" width="17.42578125" style="251" bestFit="1" customWidth="1"/>
    <col min="12292" max="12292" width="15.140625" style="251" customWidth="1"/>
    <col min="12293" max="12294" width="16.28515625" style="251" customWidth="1"/>
    <col min="12295" max="12295" width="16.28515625" style="251" bestFit="1" customWidth="1"/>
    <col min="12296" max="12297" width="20.140625" style="251" bestFit="1" customWidth="1"/>
    <col min="12298" max="12298" width="19.85546875" style="251" bestFit="1" customWidth="1"/>
    <col min="12299" max="12299" width="20.140625" style="251" bestFit="1" customWidth="1"/>
    <col min="12300" max="12300" width="19.85546875" style="251" bestFit="1" customWidth="1"/>
    <col min="12301" max="12301" width="20.7109375" style="251" customWidth="1"/>
    <col min="12302" max="12302" width="16.5703125" style="251" customWidth="1"/>
    <col min="12303" max="12307" width="16.42578125" style="251" customWidth="1"/>
    <col min="12308" max="12544" width="9.140625" style="251"/>
    <col min="12545" max="12545" width="13.5703125" style="251" customWidth="1"/>
    <col min="12546" max="12546" width="40.5703125" style="251" customWidth="1"/>
    <col min="12547" max="12547" width="17.42578125" style="251" bestFit="1" customWidth="1"/>
    <col min="12548" max="12548" width="15.140625" style="251" customWidth="1"/>
    <col min="12549" max="12550" width="16.28515625" style="251" customWidth="1"/>
    <col min="12551" max="12551" width="16.28515625" style="251" bestFit="1" customWidth="1"/>
    <col min="12552" max="12553" width="20.140625" style="251" bestFit="1" customWidth="1"/>
    <col min="12554" max="12554" width="19.85546875" style="251" bestFit="1" customWidth="1"/>
    <col min="12555" max="12555" width="20.140625" style="251" bestFit="1" customWidth="1"/>
    <col min="12556" max="12556" width="19.85546875" style="251" bestFit="1" customWidth="1"/>
    <col min="12557" max="12557" width="20.7109375" style="251" customWidth="1"/>
    <col min="12558" max="12558" width="16.5703125" style="251" customWidth="1"/>
    <col min="12559" max="12563" width="16.42578125" style="251" customWidth="1"/>
    <col min="12564" max="12800" width="9.140625" style="251"/>
    <col min="12801" max="12801" width="13.5703125" style="251" customWidth="1"/>
    <col min="12802" max="12802" width="40.5703125" style="251" customWidth="1"/>
    <col min="12803" max="12803" width="17.42578125" style="251" bestFit="1" customWidth="1"/>
    <col min="12804" max="12804" width="15.140625" style="251" customWidth="1"/>
    <col min="12805" max="12806" width="16.28515625" style="251" customWidth="1"/>
    <col min="12807" max="12807" width="16.28515625" style="251" bestFit="1" customWidth="1"/>
    <col min="12808" max="12809" width="20.140625" style="251" bestFit="1" customWidth="1"/>
    <col min="12810" max="12810" width="19.85546875" style="251" bestFit="1" customWidth="1"/>
    <col min="12811" max="12811" width="20.140625" style="251" bestFit="1" customWidth="1"/>
    <col min="12812" max="12812" width="19.85546875" style="251" bestFit="1" customWidth="1"/>
    <col min="12813" max="12813" width="20.7109375" style="251" customWidth="1"/>
    <col min="12814" max="12814" width="16.5703125" style="251" customWidth="1"/>
    <col min="12815" max="12819" width="16.42578125" style="251" customWidth="1"/>
    <col min="12820" max="13056" width="9.140625" style="251"/>
    <col min="13057" max="13057" width="13.5703125" style="251" customWidth="1"/>
    <col min="13058" max="13058" width="40.5703125" style="251" customWidth="1"/>
    <col min="13059" max="13059" width="17.42578125" style="251" bestFit="1" customWidth="1"/>
    <col min="13060" max="13060" width="15.140625" style="251" customWidth="1"/>
    <col min="13061" max="13062" width="16.28515625" style="251" customWidth="1"/>
    <col min="13063" max="13063" width="16.28515625" style="251" bestFit="1" customWidth="1"/>
    <col min="13064" max="13065" width="20.140625" style="251" bestFit="1" customWidth="1"/>
    <col min="13066" max="13066" width="19.85546875" style="251" bestFit="1" customWidth="1"/>
    <col min="13067" max="13067" width="20.140625" style="251" bestFit="1" customWidth="1"/>
    <col min="13068" max="13068" width="19.85546875" style="251" bestFit="1" customWidth="1"/>
    <col min="13069" max="13069" width="20.7109375" style="251" customWidth="1"/>
    <col min="13070" max="13070" width="16.5703125" style="251" customWidth="1"/>
    <col min="13071" max="13075" width="16.42578125" style="251" customWidth="1"/>
    <col min="13076" max="13312" width="9.140625" style="251"/>
    <col min="13313" max="13313" width="13.5703125" style="251" customWidth="1"/>
    <col min="13314" max="13314" width="40.5703125" style="251" customWidth="1"/>
    <col min="13315" max="13315" width="17.42578125" style="251" bestFit="1" customWidth="1"/>
    <col min="13316" max="13316" width="15.140625" style="251" customWidth="1"/>
    <col min="13317" max="13318" width="16.28515625" style="251" customWidth="1"/>
    <col min="13319" max="13319" width="16.28515625" style="251" bestFit="1" customWidth="1"/>
    <col min="13320" max="13321" width="20.140625" style="251" bestFit="1" customWidth="1"/>
    <col min="13322" max="13322" width="19.85546875" style="251" bestFit="1" customWidth="1"/>
    <col min="13323" max="13323" width="20.140625" style="251" bestFit="1" customWidth="1"/>
    <col min="13324" max="13324" width="19.85546875" style="251" bestFit="1" customWidth="1"/>
    <col min="13325" max="13325" width="20.7109375" style="251" customWidth="1"/>
    <col min="13326" max="13326" width="16.5703125" style="251" customWidth="1"/>
    <col min="13327" max="13331" width="16.42578125" style="251" customWidth="1"/>
    <col min="13332" max="13568" width="9.140625" style="251"/>
    <col min="13569" max="13569" width="13.5703125" style="251" customWidth="1"/>
    <col min="13570" max="13570" width="40.5703125" style="251" customWidth="1"/>
    <col min="13571" max="13571" width="17.42578125" style="251" bestFit="1" customWidth="1"/>
    <col min="13572" max="13572" width="15.140625" style="251" customWidth="1"/>
    <col min="13573" max="13574" width="16.28515625" style="251" customWidth="1"/>
    <col min="13575" max="13575" width="16.28515625" style="251" bestFit="1" customWidth="1"/>
    <col min="13576" max="13577" width="20.140625" style="251" bestFit="1" customWidth="1"/>
    <col min="13578" max="13578" width="19.85546875" style="251" bestFit="1" customWidth="1"/>
    <col min="13579" max="13579" width="20.140625" style="251" bestFit="1" customWidth="1"/>
    <col min="13580" max="13580" width="19.85546875" style="251" bestFit="1" customWidth="1"/>
    <col min="13581" max="13581" width="20.7109375" style="251" customWidth="1"/>
    <col min="13582" max="13582" width="16.5703125" style="251" customWidth="1"/>
    <col min="13583" max="13587" width="16.42578125" style="251" customWidth="1"/>
    <col min="13588" max="13824" width="9.140625" style="251"/>
    <col min="13825" max="13825" width="13.5703125" style="251" customWidth="1"/>
    <col min="13826" max="13826" width="40.5703125" style="251" customWidth="1"/>
    <col min="13827" max="13827" width="17.42578125" style="251" bestFit="1" customWidth="1"/>
    <col min="13828" max="13828" width="15.140625" style="251" customWidth="1"/>
    <col min="13829" max="13830" width="16.28515625" style="251" customWidth="1"/>
    <col min="13831" max="13831" width="16.28515625" style="251" bestFit="1" customWidth="1"/>
    <col min="13832" max="13833" width="20.140625" style="251" bestFit="1" customWidth="1"/>
    <col min="13834" max="13834" width="19.85546875" style="251" bestFit="1" customWidth="1"/>
    <col min="13835" max="13835" width="20.140625" style="251" bestFit="1" customWidth="1"/>
    <col min="13836" max="13836" width="19.85546875" style="251" bestFit="1" customWidth="1"/>
    <col min="13837" max="13837" width="20.7109375" style="251" customWidth="1"/>
    <col min="13838" max="13838" width="16.5703125" style="251" customWidth="1"/>
    <col min="13839" max="13843" width="16.42578125" style="251" customWidth="1"/>
    <col min="13844" max="14080" width="9.140625" style="251"/>
    <col min="14081" max="14081" width="13.5703125" style="251" customWidth="1"/>
    <col min="14082" max="14082" width="40.5703125" style="251" customWidth="1"/>
    <col min="14083" max="14083" width="17.42578125" style="251" bestFit="1" customWidth="1"/>
    <col min="14084" max="14084" width="15.140625" style="251" customWidth="1"/>
    <col min="14085" max="14086" width="16.28515625" style="251" customWidth="1"/>
    <col min="14087" max="14087" width="16.28515625" style="251" bestFit="1" customWidth="1"/>
    <col min="14088" max="14089" width="20.140625" style="251" bestFit="1" customWidth="1"/>
    <col min="14090" max="14090" width="19.85546875" style="251" bestFit="1" customWidth="1"/>
    <col min="14091" max="14091" width="20.140625" style="251" bestFit="1" customWidth="1"/>
    <col min="14092" max="14092" width="19.85546875" style="251" bestFit="1" customWidth="1"/>
    <col min="14093" max="14093" width="20.7109375" style="251" customWidth="1"/>
    <col min="14094" max="14094" width="16.5703125" style="251" customWidth="1"/>
    <col min="14095" max="14099" width="16.42578125" style="251" customWidth="1"/>
    <col min="14100" max="14336" width="9.140625" style="251"/>
    <col min="14337" max="14337" width="13.5703125" style="251" customWidth="1"/>
    <col min="14338" max="14338" width="40.5703125" style="251" customWidth="1"/>
    <col min="14339" max="14339" width="17.42578125" style="251" bestFit="1" customWidth="1"/>
    <col min="14340" max="14340" width="15.140625" style="251" customWidth="1"/>
    <col min="14341" max="14342" width="16.28515625" style="251" customWidth="1"/>
    <col min="14343" max="14343" width="16.28515625" style="251" bestFit="1" customWidth="1"/>
    <col min="14344" max="14345" width="20.140625" style="251" bestFit="1" customWidth="1"/>
    <col min="14346" max="14346" width="19.85546875" style="251" bestFit="1" customWidth="1"/>
    <col min="14347" max="14347" width="20.140625" style="251" bestFit="1" customWidth="1"/>
    <col min="14348" max="14348" width="19.85546875" style="251" bestFit="1" customWidth="1"/>
    <col min="14349" max="14349" width="20.7109375" style="251" customWidth="1"/>
    <col min="14350" max="14350" width="16.5703125" style="251" customWidth="1"/>
    <col min="14351" max="14355" width="16.42578125" style="251" customWidth="1"/>
    <col min="14356" max="14592" width="9.140625" style="251"/>
    <col min="14593" max="14593" width="13.5703125" style="251" customWidth="1"/>
    <col min="14594" max="14594" width="40.5703125" style="251" customWidth="1"/>
    <col min="14595" max="14595" width="17.42578125" style="251" bestFit="1" customWidth="1"/>
    <col min="14596" max="14596" width="15.140625" style="251" customWidth="1"/>
    <col min="14597" max="14598" width="16.28515625" style="251" customWidth="1"/>
    <col min="14599" max="14599" width="16.28515625" style="251" bestFit="1" customWidth="1"/>
    <col min="14600" max="14601" width="20.140625" style="251" bestFit="1" customWidth="1"/>
    <col min="14602" max="14602" width="19.85546875" style="251" bestFit="1" customWidth="1"/>
    <col min="14603" max="14603" width="20.140625" style="251" bestFit="1" customWidth="1"/>
    <col min="14604" max="14604" width="19.85546875" style="251" bestFit="1" customWidth="1"/>
    <col min="14605" max="14605" width="20.7109375" style="251" customWidth="1"/>
    <col min="14606" max="14606" width="16.5703125" style="251" customWidth="1"/>
    <col min="14607" max="14611" width="16.42578125" style="251" customWidth="1"/>
    <col min="14612" max="14848" width="9.140625" style="251"/>
    <col min="14849" max="14849" width="13.5703125" style="251" customWidth="1"/>
    <col min="14850" max="14850" width="40.5703125" style="251" customWidth="1"/>
    <col min="14851" max="14851" width="17.42578125" style="251" bestFit="1" customWidth="1"/>
    <col min="14852" max="14852" width="15.140625" style="251" customWidth="1"/>
    <col min="14853" max="14854" width="16.28515625" style="251" customWidth="1"/>
    <col min="14855" max="14855" width="16.28515625" style="251" bestFit="1" customWidth="1"/>
    <col min="14856" max="14857" width="20.140625" style="251" bestFit="1" customWidth="1"/>
    <col min="14858" max="14858" width="19.85546875" style="251" bestFit="1" customWidth="1"/>
    <col min="14859" max="14859" width="20.140625" style="251" bestFit="1" customWidth="1"/>
    <col min="14860" max="14860" width="19.85546875" style="251" bestFit="1" customWidth="1"/>
    <col min="14861" max="14861" width="20.7109375" style="251" customWidth="1"/>
    <col min="14862" max="14862" width="16.5703125" style="251" customWidth="1"/>
    <col min="14863" max="14867" width="16.42578125" style="251" customWidth="1"/>
    <col min="14868" max="15104" width="9.140625" style="251"/>
    <col min="15105" max="15105" width="13.5703125" style="251" customWidth="1"/>
    <col min="15106" max="15106" width="40.5703125" style="251" customWidth="1"/>
    <col min="15107" max="15107" width="17.42578125" style="251" bestFit="1" customWidth="1"/>
    <col min="15108" max="15108" width="15.140625" style="251" customWidth="1"/>
    <col min="15109" max="15110" width="16.28515625" style="251" customWidth="1"/>
    <col min="15111" max="15111" width="16.28515625" style="251" bestFit="1" customWidth="1"/>
    <col min="15112" max="15113" width="20.140625" style="251" bestFit="1" customWidth="1"/>
    <col min="15114" max="15114" width="19.85546875" style="251" bestFit="1" customWidth="1"/>
    <col min="15115" max="15115" width="20.140625" style="251" bestFit="1" customWidth="1"/>
    <col min="15116" max="15116" width="19.85546875" style="251" bestFit="1" customWidth="1"/>
    <col min="15117" max="15117" width="20.7109375" style="251" customWidth="1"/>
    <col min="15118" max="15118" width="16.5703125" style="251" customWidth="1"/>
    <col min="15119" max="15123" width="16.42578125" style="251" customWidth="1"/>
    <col min="15124" max="15360" width="9.140625" style="251"/>
    <col min="15361" max="15361" width="13.5703125" style="251" customWidth="1"/>
    <col min="15362" max="15362" width="40.5703125" style="251" customWidth="1"/>
    <col min="15363" max="15363" width="17.42578125" style="251" bestFit="1" customWidth="1"/>
    <col min="15364" max="15364" width="15.140625" style="251" customWidth="1"/>
    <col min="15365" max="15366" width="16.28515625" style="251" customWidth="1"/>
    <col min="15367" max="15367" width="16.28515625" style="251" bestFit="1" customWidth="1"/>
    <col min="15368" max="15369" width="20.140625" style="251" bestFit="1" customWidth="1"/>
    <col min="15370" max="15370" width="19.85546875" style="251" bestFit="1" customWidth="1"/>
    <col min="15371" max="15371" width="20.140625" style="251" bestFit="1" customWidth="1"/>
    <col min="15372" max="15372" width="19.85546875" style="251" bestFit="1" customWidth="1"/>
    <col min="15373" max="15373" width="20.7109375" style="251" customWidth="1"/>
    <col min="15374" max="15374" width="16.5703125" style="251" customWidth="1"/>
    <col min="15375" max="15379" width="16.42578125" style="251" customWidth="1"/>
    <col min="15380" max="15616" width="9.140625" style="251"/>
    <col min="15617" max="15617" width="13.5703125" style="251" customWidth="1"/>
    <col min="15618" max="15618" width="40.5703125" style="251" customWidth="1"/>
    <col min="15619" max="15619" width="17.42578125" style="251" bestFit="1" customWidth="1"/>
    <col min="15620" max="15620" width="15.140625" style="251" customWidth="1"/>
    <col min="15621" max="15622" width="16.28515625" style="251" customWidth="1"/>
    <col min="15623" max="15623" width="16.28515625" style="251" bestFit="1" customWidth="1"/>
    <col min="15624" max="15625" width="20.140625" style="251" bestFit="1" customWidth="1"/>
    <col min="15626" max="15626" width="19.85546875" style="251" bestFit="1" customWidth="1"/>
    <col min="15627" max="15627" width="20.140625" style="251" bestFit="1" customWidth="1"/>
    <col min="15628" max="15628" width="19.85546875" style="251" bestFit="1" customWidth="1"/>
    <col min="15629" max="15629" width="20.7109375" style="251" customWidth="1"/>
    <col min="15630" max="15630" width="16.5703125" style="251" customWidth="1"/>
    <col min="15631" max="15635" width="16.42578125" style="251" customWidth="1"/>
    <col min="15636" max="15872" width="9.140625" style="251"/>
    <col min="15873" max="15873" width="13.5703125" style="251" customWidth="1"/>
    <col min="15874" max="15874" width="40.5703125" style="251" customWidth="1"/>
    <col min="15875" max="15875" width="17.42578125" style="251" bestFit="1" customWidth="1"/>
    <col min="15876" max="15876" width="15.140625" style="251" customWidth="1"/>
    <col min="15877" max="15878" width="16.28515625" style="251" customWidth="1"/>
    <col min="15879" max="15879" width="16.28515625" style="251" bestFit="1" customWidth="1"/>
    <col min="15880" max="15881" width="20.140625" style="251" bestFit="1" customWidth="1"/>
    <col min="15882" max="15882" width="19.85546875" style="251" bestFit="1" customWidth="1"/>
    <col min="15883" max="15883" width="20.140625" style="251" bestFit="1" customWidth="1"/>
    <col min="15884" max="15884" width="19.85546875" style="251" bestFit="1" customWidth="1"/>
    <col min="15885" max="15885" width="20.7109375" style="251" customWidth="1"/>
    <col min="15886" max="15886" width="16.5703125" style="251" customWidth="1"/>
    <col min="15887" max="15891" width="16.42578125" style="251" customWidth="1"/>
    <col min="15892" max="16128" width="9.140625" style="251"/>
    <col min="16129" max="16129" width="13.5703125" style="251" customWidth="1"/>
    <col min="16130" max="16130" width="40.5703125" style="251" customWidth="1"/>
    <col min="16131" max="16131" width="17.42578125" style="251" bestFit="1" customWidth="1"/>
    <col min="16132" max="16132" width="15.140625" style="251" customWidth="1"/>
    <col min="16133" max="16134" width="16.28515625" style="251" customWidth="1"/>
    <col min="16135" max="16135" width="16.28515625" style="251" bestFit="1" customWidth="1"/>
    <col min="16136" max="16137" width="20.140625" style="251" bestFit="1" customWidth="1"/>
    <col min="16138" max="16138" width="19.85546875" style="251" bestFit="1" customWidth="1"/>
    <col min="16139" max="16139" width="20.140625" style="251" bestFit="1" customWidth="1"/>
    <col min="16140" max="16140" width="19.85546875" style="251" bestFit="1" customWidth="1"/>
    <col min="16141" max="16141" width="20.7109375" style="251" customWidth="1"/>
    <col min="16142" max="16142" width="16.5703125" style="251" customWidth="1"/>
    <col min="16143" max="16147" width="16.42578125" style="251" customWidth="1"/>
    <col min="16148" max="16384" width="9.140625" style="251"/>
  </cols>
  <sheetData>
    <row r="2" spans="1:15">
      <c r="A2" s="251" t="s">
        <v>0</v>
      </c>
      <c r="B2" s="57" t="s">
        <v>604</v>
      </c>
    </row>
    <row r="3" spans="1:15" s="578" customFormat="1"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</row>
    <row r="4" spans="1:15">
      <c r="B4" s="715" t="s">
        <v>496</v>
      </c>
      <c r="C4" s="445" t="s">
        <v>230</v>
      </c>
      <c r="D4" s="445" t="s">
        <v>376</v>
      </c>
      <c r="E4" s="445" t="s">
        <v>377</v>
      </c>
      <c r="F4" s="445" t="s">
        <v>256</v>
      </c>
      <c r="G4" s="445" t="s">
        <v>212</v>
      </c>
      <c r="H4" s="445" t="s">
        <v>243</v>
      </c>
      <c r="I4" s="445" t="s">
        <v>244</v>
      </c>
      <c r="J4" s="445" t="s">
        <v>213</v>
      </c>
    </row>
    <row r="5" spans="1:15" ht="25.5">
      <c r="B5" s="343" t="s">
        <v>605</v>
      </c>
      <c r="C5" s="446">
        <v>0.26707536461172576</v>
      </c>
      <c r="D5" s="446">
        <v>0.27402310003112751</v>
      </c>
      <c r="E5" s="446">
        <v>0.27544334916570573</v>
      </c>
      <c r="F5" s="446">
        <v>0.2731631627488329</v>
      </c>
      <c r="G5" s="446">
        <v>0.26760230469450708</v>
      </c>
      <c r="H5" s="446">
        <v>0.27126280181125367</v>
      </c>
      <c r="I5" s="446">
        <v>0.26521364501537009</v>
      </c>
      <c r="J5" s="446">
        <v>0.2604189408704366</v>
      </c>
    </row>
    <row r="6" spans="1:15" ht="25.5">
      <c r="B6" s="343" t="s">
        <v>606</v>
      </c>
      <c r="C6" s="446">
        <v>0.19497777799144811</v>
      </c>
      <c r="D6" s="446">
        <v>0.16936353705584573</v>
      </c>
      <c r="E6" s="446">
        <v>0.20084131751403489</v>
      </c>
      <c r="F6" s="446">
        <v>0.20320398756607094</v>
      </c>
      <c r="G6" s="446">
        <v>0.13174566059722292</v>
      </c>
      <c r="H6" s="446">
        <v>0.1272078800840668</v>
      </c>
      <c r="I6" s="446">
        <v>0.11429302774831673</v>
      </c>
      <c r="J6" s="446">
        <v>8.2225342954533431E-2</v>
      </c>
    </row>
    <row r="7" spans="1:15" ht="25.5">
      <c r="B7" s="343" t="s">
        <v>607</v>
      </c>
      <c r="C7" s="446">
        <v>4.3114329115691463E-2</v>
      </c>
      <c r="D7" s="446">
        <v>4.0278885925609353E-2</v>
      </c>
      <c r="E7" s="446">
        <v>7.2119274289876856E-2</v>
      </c>
      <c r="F7" s="446">
        <v>9.5682672026427884E-2</v>
      </c>
      <c r="G7" s="446">
        <v>0.12951712167352691</v>
      </c>
      <c r="H7" s="446">
        <v>0.1386780480689449</v>
      </c>
      <c r="I7" s="446">
        <v>0.15727304866687253</v>
      </c>
      <c r="J7" s="446">
        <v>0.13518662083599908</v>
      </c>
    </row>
    <row r="9" spans="1:15" ht="15.75">
      <c r="B9" s="57" t="s">
        <v>604</v>
      </c>
      <c r="C9" s="447"/>
    </row>
    <row r="26" spans="2:2" ht="48" customHeight="1"/>
    <row r="27" spans="2:2">
      <c r="B27" s="65" t="s">
        <v>828</v>
      </c>
    </row>
    <row r="28" spans="2:2">
      <c r="B28" s="65" t="s">
        <v>77</v>
      </c>
    </row>
    <row r="29" spans="2:2">
      <c r="B29" s="65"/>
    </row>
    <row r="30" spans="2:2">
      <c r="B30" s="731" t="s">
        <v>10</v>
      </c>
    </row>
    <row r="32" spans="2:2">
      <c r="B32" s="65"/>
    </row>
    <row r="34" spans="2:2">
      <c r="B34" s="65"/>
    </row>
    <row r="35" spans="2:2">
      <c r="B35" s="65"/>
    </row>
  </sheetData>
  <hyperlinks>
    <hyperlink ref="B30" location="Содержание!B6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B38" sqref="B38"/>
    </sheetView>
  </sheetViews>
  <sheetFormatPr defaultRowHeight="12.75"/>
  <cols>
    <col min="1" max="1" width="10.5703125" style="3" bestFit="1" customWidth="1"/>
    <col min="2" max="2" width="19.42578125" style="3" customWidth="1"/>
    <col min="3" max="6" width="5" style="3" bestFit="1" customWidth="1"/>
    <col min="7" max="7" width="4.42578125" style="3" customWidth="1"/>
    <col min="8" max="9" width="7.42578125" style="3" bestFit="1" customWidth="1"/>
    <col min="10" max="16384" width="9.140625" style="3"/>
  </cols>
  <sheetData>
    <row r="2" spans="1:9">
      <c r="A2" s="1" t="s">
        <v>0</v>
      </c>
      <c r="B2" s="2" t="s">
        <v>1187</v>
      </c>
      <c r="C2" s="22"/>
    </row>
    <row r="4" spans="1:9">
      <c r="B4" s="23"/>
      <c r="C4" s="667">
        <v>39448</v>
      </c>
      <c r="D4" s="667">
        <v>39814</v>
      </c>
      <c r="E4" s="667">
        <v>40179</v>
      </c>
      <c r="F4" s="667">
        <v>40544</v>
      </c>
      <c r="G4" s="668"/>
      <c r="H4" s="669">
        <v>40695</v>
      </c>
      <c r="I4" s="669">
        <v>41061</v>
      </c>
    </row>
    <row r="5" spans="1:9" ht="25.5">
      <c r="B5" s="561" t="s">
        <v>25</v>
      </c>
      <c r="C5" s="614">
        <v>4.4151018735413263</v>
      </c>
      <c r="D5" s="614">
        <v>0.32152332126817917</v>
      </c>
      <c r="E5" s="614">
        <v>6.9018016610968695</v>
      </c>
      <c r="F5" s="614">
        <v>5.9933070735842326</v>
      </c>
      <c r="G5" s="766"/>
      <c r="H5" s="614">
        <v>5.3527063687263254</v>
      </c>
      <c r="I5" s="614">
        <v>5.7772798868756352</v>
      </c>
    </row>
    <row r="6" spans="1:9" ht="25.5">
      <c r="B6" s="561" t="s">
        <v>26</v>
      </c>
      <c r="C6" s="614">
        <v>0.16298900951217155</v>
      </c>
      <c r="D6" s="614">
        <v>0.12212137434844991</v>
      </c>
      <c r="E6" s="614">
        <v>0.24986959132129294</v>
      </c>
      <c r="F6" s="614">
        <v>0.72573083580670184</v>
      </c>
      <c r="G6" s="766"/>
      <c r="H6" s="614">
        <v>0.78299951704658599</v>
      </c>
      <c r="I6" s="614">
        <v>0.43349807726883666</v>
      </c>
    </row>
    <row r="7" spans="1:9" ht="25.5">
      <c r="B7" s="561" t="s">
        <v>27</v>
      </c>
      <c r="C7" s="614">
        <v>0.24031123363368645</v>
      </c>
      <c r="D7" s="614">
        <v>-0.19095647971360072</v>
      </c>
      <c r="E7" s="614">
        <v>0.86672125210023976</v>
      </c>
      <c r="F7" s="614">
        <v>0.71491681062047829</v>
      </c>
      <c r="G7" s="766"/>
      <c r="H7" s="614">
        <v>5.0248887193305544E-2</v>
      </c>
      <c r="I7" s="614">
        <v>0.25248939994812819</v>
      </c>
    </row>
    <row r="8" spans="1:9">
      <c r="B8" s="561" t="s">
        <v>28</v>
      </c>
      <c r="C8" s="614">
        <v>-5.2463715069876384</v>
      </c>
      <c r="D8" s="614">
        <v>0.61403262215158294</v>
      </c>
      <c r="E8" s="614">
        <v>-1.3125991174974416</v>
      </c>
      <c r="F8" s="614">
        <v>0.4644241394379478</v>
      </c>
      <c r="G8" s="766"/>
      <c r="H8" s="614">
        <v>-3.2017553240927414E-2</v>
      </c>
      <c r="I8" s="614">
        <v>-0.1037740718083878</v>
      </c>
    </row>
    <row r="9" spans="1:9">
      <c r="B9" s="562" t="s">
        <v>29</v>
      </c>
      <c r="C9" s="614">
        <v>4.1879508260470235</v>
      </c>
      <c r="D9" s="614">
        <v>0.25614765582195398</v>
      </c>
      <c r="E9" s="614">
        <v>0.6124566045033345</v>
      </c>
      <c r="F9" s="614">
        <v>-0.46488048348815131</v>
      </c>
      <c r="G9" s="766"/>
      <c r="H9" s="614">
        <v>0.72059141744013666</v>
      </c>
      <c r="I9" s="614">
        <v>-0.93920910861990714</v>
      </c>
    </row>
    <row r="10" spans="1:9">
      <c r="B10" s="24" t="s">
        <v>7</v>
      </c>
      <c r="C10" s="614">
        <v>3.3154583957229136</v>
      </c>
      <c r="D10" s="614">
        <v>1.179799547635966</v>
      </c>
      <c r="E10" s="614">
        <v>7.3575329729994081</v>
      </c>
      <c r="F10" s="614">
        <v>7.5</v>
      </c>
      <c r="G10" s="614"/>
      <c r="H10" s="614">
        <v>7</v>
      </c>
      <c r="I10" s="614">
        <v>5.5000000000000009</v>
      </c>
    </row>
    <row r="11" spans="1:9">
      <c r="C11" s="25"/>
      <c r="D11" s="25"/>
      <c r="E11" s="25"/>
      <c r="F11" s="25"/>
      <c r="G11" s="25"/>
      <c r="H11" s="25"/>
      <c r="I11" s="25"/>
    </row>
    <row r="13" spans="1:9">
      <c r="B13" s="2" t="s">
        <v>1187</v>
      </c>
    </row>
    <row r="35" spans="2:2">
      <c r="B35" s="12" t="s">
        <v>30</v>
      </c>
    </row>
    <row r="36" spans="2:2">
      <c r="B36" s="12" t="s">
        <v>9</v>
      </c>
    </row>
    <row r="38" spans="2:2">
      <c r="B38" s="731" t="s">
        <v>10</v>
      </c>
    </row>
  </sheetData>
  <hyperlinks>
    <hyperlink ref="B38" location="Содержание!B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workbookViewId="0">
      <selection activeCell="B42" sqref="B42"/>
    </sheetView>
  </sheetViews>
  <sheetFormatPr defaultRowHeight="12.75"/>
  <cols>
    <col min="1" max="1" width="10.7109375" style="345" customWidth="1"/>
    <col min="2" max="2" width="11.7109375" style="345" customWidth="1"/>
    <col min="3" max="4" width="14.85546875" style="345" bestFit="1" customWidth="1"/>
    <col min="5" max="7" width="15.85546875" style="345" bestFit="1" customWidth="1"/>
    <col min="8" max="8" width="14.85546875" style="345" bestFit="1" customWidth="1"/>
    <col min="9" max="9" width="18.28515625" style="345" bestFit="1" customWidth="1"/>
    <col min="10" max="10" width="16.5703125" style="345" bestFit="1" customWidth="1"/>
    <col min="11" max="14" width="14.85546875" style="345" bestFit="1" customWidth="1"/>
    <col min="15" max="19" width="15.85546875" style="345" bestFit="1" customWidth="1"/>
    <col min="20" max="20" width="10.85546875" style="345" customWidth="1"/>
    <col min="21" max="25" width="9.140625" style="345"/>
    <col min="26" max="26" width="9.85546875" style="345" bestFit="1" customWidth="1"/>
    <col min="27" max="256" width="9.140625" style="345"/>
    <col min="257" max="257" width="10.7109375" style="345" customWidth="1"/>
    <col min="258" max="258" width="11.7109375" style="345" customWidth="1"/>
    <col min="259" max="260" width="14.85546875" style="345" bestFit="1" customWidth="1"/>
    <col min="261" max="263" width="15.85546875" style="345" bestFit="1" customWidth="1"/>
    <col min="264" max="264" width="14.85546875" style="345" bestFit="1" customWidth="1"/>
    <col min="265" max="265" width="18.28515625" style="345" bestFit="1" customWidth="1"/>
    <col min="266" max="266" width="16.5703125" style="345" bestFit="1" customWidth="1"/>
    <col min="267" max="270" width="14.85546875" style="345" bestFit="1" customWidth="1"/>
    <col min="271" max="275" width="15.85546875" style="345" bestFit="1" customWidth="1"/>
    <col min="276" max="276" width="10.85546875" style="345" customWidth="1"/>
    <col min="277" max="281" width="9.140625" style="345"/>
    <col min="282" max="282" width="9.85546875" style="345" bestFit="1" customWidth="1"/>
    <col min="283" max="512" width="9.140625" style="345"/>
    <col min="513" max="513" width="10.7109375" style="345" customWidth="1"/>
    <col min="514" max="514" width="11.7109375" style="345" customWidth="1"/>
    <col min="515" max="516" width="14.85546875" style="345" bestFit="1" customWidth="1"/>
    <col min="517" max="519" width="15.85546875" style="345" bestFit="1" customWidth="1"/>
    <col min="520" max="520" width="14.85546875" style="345" bestFit="1" customWidth="1"/>
    <col min="521" max="521" width="18.28515625" style="345" bestFit="1" customWidth="1"/>
    <col min="522" max="522" width="16.5703125" style="345" bestFit="1" customWidth="1"/>
    <col min="523" max="526" width="14.85546875" style="345" bestFit="1" customWidth="1"/>
    <col min="527" max="531" width="15.85546875" style="345" bestFit="1" customWidth="1"/>
    <col min="532" max="532" width="10.85546875" style="345" customWidth="1"/>
    <col min="533" max="537" width="9.140625" style="345"/>
    <col min="538" max="538" width="9.85546875" style="345" bestFit="1" customWidth="1"/>
    <col min="539" max="768" width="9.140625" style="345"/>
    <col min="769" max="769" width="10.7109375" style="345" customWidth="1"/>
    <col min="770" max="770" width="11.7109375" style="345" customWidth="1"/>
    <col min="771" max="772" width="14.85546875" style="345" bestFit="1" customWidth="1"/>
    <col min="773" max="775" width="15.85546875" style="345" bestFit="1" customWidth="1"/>
    <col min="776" max="776" width="14.85546875" style="345" bestFit="1" customWidth="1"/>
    <col min="777" max="777" width="18.28515625" style="345" bestFit="1" customWidth="1"/>
    <col min="778" max="778" width="16.5703125" style="345" bestFit="1" customWidth="1"/>
    <col min="779" max="782" width="14.85546875" style="345" bestFit="1" customWidth="1"/>
    <col min="783" max="787" width="15.85546875" style="345" bestFit="1" customWidth="1"/>
    <col min="788" max="788" width="10.85546875" style="345" customWidth="1"/>
    <col min="789" max="793" width="9.140625" style="345"/>
    <col min="794" max="794" width="9.85546875" style="345" bestFit="1" customWidth="1"/>
    <col min="795" max="1024" width="9.140625" style="345"/>
    <col min="1025" max="1025" width="10.7109375" style="345" customWidth="1"/>
    <col min="1026" max="1026" width="11.7109375" style="345" customWidth="1"/>
    <col min="1027" max="1028" width="14.85546875" style="345" bestFit="1" customWidth="1"/>
    <col min="1029" max="1031" width="15.85546875" style="345" bestFit="1" customWidth="1"/>
    <col min="1032" max="1032" width="14.85546875" style="345" bestFit="1" customWidth="1"/>
    <col min="1033" max="1033" width="18.28515625" style="345" bestFit="1" customWidth="1"/>
    <col min="1034" max="1034" width="16.5703125" style="345" bestFit="1" customWidth="1"/>
    <col min="1035" max="1038" width="14.85546875" style="345" bestFit="1" customWidth="1"/>
    <col min="1039" max="1043" width="15.85546875" style="345" bestFit="1" customWidth="1"/>
    <col min="1044" max="1044" width="10.85546875" style="345" customWidth="1"/>
    <col min="1045" max="1049" width="9.140625" style="345"/>
    <col min="1050" max="1050" width="9.85546875" style="345" bestFit="1" customWidth="1"/>
    <col min="1051" max="1280" width="9.140625" style="345"/>
    <col min="1281" max="1281" width="10.7109375" style="345" customWidth="1"/>
    <col min="1282" max="1282" width="11.7109375" style="345" customWidth="1"/>
    <col min="1283" max="1284" width="14.85546875" style="345" bestFit="1" customWidth="1"/>
    <col min="1285" max="1287" width="15.85546875" style="345" bestFit="1" customWidth="1"/>
    <col min="1288" max="1288" width="14.85546875" style="345" bestFit="1" customWidth="1"/>
    <col min="1289" max="1289" width="18.28515625" style="345" bestFit="1" customWidth="1"/>
    <col min="1290" max="1290" width="16.5703125" style="345" bestFit="1" customWidth="1"/>
    <col min="1291" max="1294" width="14.85546875" style="345" bestFit="1" customWidth="1"/>
    <col min="1295" max="1299" width="15.85546875" style="345" bestFit="1" customWidth="1"/>
    <col min="1300" max="1300" width="10.85546875" style="345" customWidth="1"/>
    <col min="1301" max="1305" width="9.140625" style="345"/>
    <col min="1306" max="1306" width="9.85546875" style="345" bestFit="1" customWidth="1"/>
    <col min="1307" max="1536" width="9.140625" style="345"/>
    <col min="1537" max="1537" width="10.7109375" style="345" customWidth="1"/>
    <col min="1538" max="1538" width="11.7109375" style="345" customWidth="1"/>
    <col min="1539" max="1540" width="14.85546875" style="345" bestFit="1" customWidth="1"/>
    <col min="1541" max="1543" width="15.85546875" style="345" bestFit="1" customWidth="1"/>
    <col min="1544" max="1544" width="14.85546875" style="345" bestFit="1" customWidth="1"/>
    <col min="1545" max="1545" width="18.28515625" style="345" bestFit="1" customWidth="1"/>
    <col min="1546" max="1546" width="16.5703125" style="345" bestFit="1" customWidth="1"/>
    <col min="1547" max="1550" width="14.85546875" style="345" bestFit="1" customWidth="1"/>
    <col min="1551" max="1555" width="15.85546875" style="345" bestFit="1" customWidth="1"/>
    <col min="1556" max="1556" width="10.85546875" style="345" customWidth="1"/>
    <col min="1557" max="1561" width="9.140625" style="345"/>
    <col min="1562" max="1562" width="9.85546875" style="345" bestFit="1" customWidth="1"/>
    <col min="1563" max="1792" width="9.140625" style="345"/>
    <col min="1793" max="1793" width="10.7109375" style="345" customWidth="1"/>
    <col min="1794" max="1794" width="11.7109375" style="345" customWidth="1"/>
    <col min="1795" max="1796" width="14.85546875" style="345" bestFit="1" customWidth="1"/>
    <col min="1797" max="1799" width="15.85546875" style="345" bestFit="1" customWidth="1"/>
    <col min="1800" max="1800" width="14.85546875" style="345" bestFit="1" customWidth="1"/>
    <col min="1801" max="1801" width="18.28515625" style="345" bestFit="1" customWidth="1"/>
    <col min="1802" max="1802" width="16.5703125" style="345" bestFit="1" customWidth="1"/>
    <col min="1803" max="1806" width="14.85546875" style="345" bestFit="1" customWidth="1"/>
    <col min="1807" max="1811" width="15.85546875" style="345" bestFit="1" customWidth="1"/>
    <col min="1812" max="1812" width="10.85546875" style="345" customWidth="1"/>
    <col min="1813" max="1817" width="9.140625" style="345"/>
    <col min="1818" max="1818" width="9.85546875" style="345" bestFit="1" customWidth="1"/>
    <col min="1819" max="2048" width="9.140625" style="345"/>
    <col min="2049" max="2049" width="10.7109375" style="345" customWidth="1"/>
    <col min="2050" max="2050" width="11.7109375" style="345" customWidth="1"/>
    <col min="2051" max="2052" width="14.85546875" style="345" bestFit="1" customWidth="1"/>
    <col min="2053" max="2055" width="15.85546875" style="345" bestFit="1" customWidth="1"/>
    <col min="2056" max="2056" width="14.85546875" style="345" bestFit="1" customWidth="1"/>
    <col min="2057" max="2057" width="18.28515625" style="345" bestFit="1" customWidth="1"/>
    <col min="2058" max="2058" width="16.5703125" style="345" bestFit="1" customWidth="1"/>
    <col min="2059" max="2062" width="14.85546875" style="345" bestFit="1" customWidth="1"/>
    <col min="2063" max="2067" width="15.85546875" style="345" bestFit="1" customWidth="1"/>
    <col min="2068" max="2068" width="10.85546875" style="345" customWidth="1"/>
    <col min="2069" max="2073" width="9.140625" style="345"/>
    <col min="2074" max="2074" width="9.85546875" style="345" bestFit="1" customWidth="1"/>
    <col min="2075" max="2304" width="9.140625" style="345"/>
    <col min="2305" max="2305" width="10.7109375" style="345" customWidth="1"/>
    <col min="2306" max="2306" width="11.7109375" style="345" customWidth="1"/>
    <col min="2307" max="2308" width="14.85546875" style="345" bestFit="1" customWidth="1"/>
    <col min="2309" max="2311" width="15.85546875" style="345" bestFit="1" customWidth="1"/>
    <col min="2312" max="2312" width="14.85546875" style="345" bestFit="1" customWidth="1"/>
    <col min="2313" max="2313" width="18.28515625" style="345" bestFit="1" customWidth="1"/>
    <col min="2314" max="2314" width="16.5703125" style="345" bestFit="1" customWidth="1"/>
    <col min="2315" max="2318" width="14.85546875" style="345" bestFit="1" customWidth="1"/>
    <col min="2319" max="2323" width="15.85546875" style="345" bestFit="1" customWidth="1"/>
    <col min="2324" max="2324" width="10.85546875" style="345" customWidth="1"/>
    <col min="2325" max="2329" width="9.140625" style="345"/>
    <col min="2330" max="2330" width="9.85546875" style="345" bestFit="1" customWidth="1"/>
    <col min="2331" max="2560" width="9.140625" style="345"/>
    <col min="2561" max="2561" width="10.7109375" style="345" customWidth="1"/>
    <col min="2562" max="2562" width="11.7109375" style="345" customWidth="1"/>
    <col min="2563" max="2564" width="14.85546875" style="345" bestFit="1" customWidth="1"/>
    <col min="2565" max="2567" width="15.85546875" style="345" bestFit="1" customWidth="1"/>
    <col min="2568" max="2568" width="14.85546875" style="345" bestFit="1" customWidth="1"/>
    <col min="2569" max="2569" width="18.28515625" style="345" bestFit="1" customWidth="1"/>
    <col min="2570" max="2570" width="16.5703125" style="345" bestFit="1" customWidth="1"/>
    <col min="2571" max="2574" width="14.85546875" style="345" bestFit="1" customWidth="1"/>
    <col min="2575" max="2579" width="15.85546875" style="345" bestFit="1" customWidth="1"/>
    <col min="2580" max="2580" width="10.85546875" style="345" customWidth="1"/>
    <col min="2581" max="2585" width="9.140625" style="345"/>
    <col min="2586" max="2586" width="9.85546875" style="345" bestFit="1" customWidth="1"/>
    <col min="2587" max="2816" width="9.140625" style="345"/>
    <col min="2817" max="2817" width="10.7109375" style="345" customWidth="1"/>
    <col min="2818" max="2818" width="11.7109375" style="345" customWidth="1"/>
    <col min="2819" max="2820" width="14.85546875" style="345" bestFit="1" customWidth="1"/>
    <col min="2821" max="2823" width="15.85546875" style="345" bestFit="1" customWidth="1"/>
    <col min="2824" max="2824" width="14.85546875" style="345" bestFit="1" customWidth="1"/>
    <col min="2825" max="2825" width="18.28515625" style="345" bestFit="1" customWidth="1"/>
    <col min="2826" max="2826" width="16.5703125" style="345" bestFit="1" customWidth="1"/>
    <col min="2827" max="2830" width="14.85546875" style="345" bestFit="1" customWidth="1"/>
    <col min="2831" max="2835" width="15.85546875" style="345" bestFit="1" customWidth="1"/>
    <col min="2836" max="2836" width="10.85546875" style="345" customWidth="1"/>
    <col min="2837" max="2841" width="9.140625" style="345"/>
    <col min="2842" max="2842" width="9.85546875" style="345" bestFit="1" customWidth="1"/>
    <col min="2843" max="3072" width="9.140625" style="345"/>
    <col min="3073" max="3073" width="10.7109375" style="345" customWidth="1"/>
    <col min="3074" max="3074" width="11.7109375" style="345" customWidth="1"/>
    <col min="3075" max="3076" width="14.85546875" style="345" bestFit="1" customWidth="1"/>
    <col min="3077" max="3079" width="15.85546875" style="345" bestFit="1" customWidth="1"/>
    <col min="3080" max="3080" width="14.85546875" style="345" bestFit="1" customWidth="1"/>
    <col min="3081" max="3081" width="18.28515625" style="345" bestFit="1" customWidth="1"/>
    <col min="3082" max="3082" width="16.5703125" style="345" bestFit="1" customWidth="1"/>
    <col min="3083" max="3086" width="14.85546875" style="345" bestFit="1" customWidth="1"/>
    <col min="3087" max="3091" width="15.85546875" style="345" bestFit="1" customWidth="1"/>
    <col min="3092" max="3092" width="10.85546875" style="345" customWidth="1"/>
    <col min="3093" max="3097" width="9.140625" style="345"/>
    <col min="3098" max="3098" width="9.85546875" style="345" bestFit="1" customWidth="1"/>
    <col min="3099" max="3328" width="9.140625" style="345"/>
    <col min="3329" max="3329" width="10.7109375" style="345" customWidth="1"/>
    <col min="3330" max="3330" width="11.7109375" style="345" customWidth="1"/>
    <col min="3331" max="3332" width="14.85546875" style="345" bestFit="1" customWidth="1"/>
    <col min="3333" max="3335" width="15.85546875" style="345" bestFit="1" customWidth="1"/>
    <col min="3336" max="3336" width="14.85546875" style="345" bestFit="1" customWidth="1"/>
    <col min="3337" max="3337" width="18.28515625" style="345" bestFit="1" customWidth="1"/>
    <col min="3338" max="3338" width="16.5703125" style="345" bestFit="1" customWidth="1"/>
    <col min="3339" max="3342" width="14.85546875" style="345" bestFit="1" customWidth="1"/>
    <col min="3343" max="3347" width="15.85546875" style="345" bestFit="1" customWidth="1"/>
    <col min="3348" max="3348" width="10.85546875" style="345" customWidth="1"/>
    <col min="3349" max="3353" width="9.140625" style="345"/>
    <col min="3354" max="3354" width="9.85546875" style="345" bestFit="1" customWidth="1"/>
    <col min="3355" max="3584" width="9.140625" style="345"/>
    <col min="3585" max="3585" width="10.7109375" style="345" customWidth="1"/>
    <col min="3586" max="3586" width="11.7109375" style="345" customWidth="1"/>
    <col min="3587" max="3588" width="14.85546875" style="345" bestFit="1" customWidth="1"/>
    <col min="3589" max="3591" width="15.85546875" style="345" bestFit="1" customWidth="1"/>
    <col min="3592" max="3592" width="14.85546875" style="345" bestFit="1" customWidth="1"/>
    <col min="3593" max="3593" width="18.28515625" style="345" bestFit="1" customWidth="1"/>
    <col min="3594" max="3594" width="16.5703125" style="345" bestFit="1" customWidth="1"/>
    <col min="3595" max="3598" width="14.85546875" style="345" bestFit="1" customWidth="1"/>
    <col min="3599" max="3603" width="15.85546875" style="345" bestFit="1" customWidth="1"/>
    <col min="3604" max="3604" width="10.85546875" style="345" customWidth="1"/>
    <col min="3605" max="3609" width="9.140625" style="345"/>
    <col min="3610" max="3610" width="9.85546875" style="345" bestFit="1" customWidth="1"/>
    <col min="3611" max="3840" width="9.140625" style="345"/>
    <col min="3841" max="3841" width="10.7109375" style="345" customWidth="1"/>
    <col min="3842" max="3842" width="11.7109375" style="345" customWidth="1"/>
    <col min="3843" max="3844" width="14.85546875" style="345" bestFit="1" customWidth="1"/>
    <col min="3845" max="3847" width="15.85546875" style="345" bestFit="1" customWidth="1"/>
    <col min="3848" max="3848" width="14.85546875" style="345" bestFit="1" customWidth="1"/>
    <col min="3849" max="3849" width="18.28515625" style="345" bestFit="1" customWidth="1"/>
    <col min="3850" max="3850" width="16.5703125" style="345" bestFit="1" customWidth="1"/>
    <col min="3851" max="3854" width="14.85546875" style="345" bestFit="1" customWidth="1"/>
    <col min="3855" max="3859" width="15.85546875" style="345" bestFit="1" customWidth="1"/>
    <col min="3860" max="3860" width="10.85546875" style="345" customWidth="1"/>
    <col min="3861" max="3865" width="9.140625" style="345"/>
    <col min="3866" max="3866" width="9.85546875" style="345" bestFit="1" customWidth="1"/>
    <col min="3867" max="4096" width="9.140625" style="345"/>
    <col min="4097" max="4097" width="10.7109375" style="345" customWidth="1"/>
    <col min="4098" max="4098" width="11.7109375" style="345" customWidth="1"/>
    <col min="4099" max="4100" width="14.85546875" style="345" bestFit="1" customWidth="1"/>
    <col min="4101" max="4103" width="15.85546875" style="345" bestFit="1" customWidth="1"/>
    <col min="4104" max="4104" width="14.85546875" style="345" bestFit="1" customWidth="1"/>
    <col min="4105" max="4105" width="18.28515625" style="345" bestFit="1" customWidth="1"/>
    <col min="4106" max="4106" width="16.5703125" style="345" bestFit="1" customWidth="1"/>
    <col min="4107" max="4110" width="14.85546875" style="345" bestFit="1" customWidth="1"/>
    <col min="4111" max="4115" width="15.85546875" style="345" bestFit="1" customWidth="1"/>
    <col min="4116" max="4116" width="10.85546875" style="345" customWidth="1"/>
    <col min="4117" max="4121" width="9.140625" style="345"/>
    <col min="4122" max="4122" width="9.85546875" style="345" bestFit="1" customWidth="1"/>
    <col min="4123" max="4352" width="9.140625" style="345"/>
    <col min="4353" max="4353" width="10.7109375" style="345" customWidth="1"/>
    <col min="4354" max="4354" width="11.7109375" style="345" customWidth="1"/>
    <col min="4355" max="4356" width="14.85546875" style="345" bestFit="1" customWidth="1"/>
    <col min="4357" max="4359" width="15.85546875" style="345" bestFit="1" customWidth="1"/>
    <col min="4360" max="4360" width="14.85546875" style="345" bestFit="1" customWidth="1"/>
    <col min="4361" max="4361" width="18.28515625" style="345" bestFit="1" customWidth="1"/>
    <col min="4362" max="4362" width="16.5703125" style="345" bestFit="1" customWidth="1"/>
    <col min="4363" max="4366" width="14.85546875" style="345" bestFit="1" customWidth="1"/>
    <col min="4367" max="4371" width="15.85546875" style="345" bestFit="1" customWidth="1"/>
    <col min="4372" max="4372" width="10.85546875" style="345" customWidth="1"/>
    <col min="4373" max="4377" width="9.140625" style="345"/>
    <col min="4378" max="4378" width="9.85546875" style="345" bestFit="1" customWidth="1"/>
    <col min="4379" max="4608" width="9.140625" style="345"/>
    <col min="4609" max="4609" width="10.7109375" style="345" customWidth="1"/>
    <col min="4610" max="4610" width="11.7109375" style="345" customWidth="1"/>
    <col min="4611" max="4612" width="14.85546875" style="345" bestFit="1" customWidth="1"/>
    <col min="4613" max="4615" width="15.85546875" style="345" bestFit="1" customWidth="1"/>
    <col min="4616" max="4616" width="14.85546875" style="345" bestFit="1" customWidth="1"/>
    <col min="4617" max="4617" width="18.28515625" style="345" bestFit="1" customWidth="1"/>
    <col min="4618" max="4618" width="16.5703125" style="345" bestFit="1" customWidth="1"/>
    <col min="4619" max="4622" width="14.85546875" style="345" bestFit="1" customWidth="1"/>
    <col min="4623" max="4627" width="15.85546875" style="345" bestFit="1" customWidth="1"/>
    <col min="4628" max="4628" width="10.85546875" style="345" customWidth="1"/>
    <col min="4629" max="4633" width="9.140625" style="345"/>
    <col min="4634" max="4634" width="9.85546875" style="345" bestFit="1" customWidth="1"/>
    <col min="4635" max="4864" width="9.140625" style="345"/>
    <col min="4865" max="4865" width="10.7109375" style="345" customWidth="1"/>
    <col min="4866" max="4866" width="11.7109375" style="345" customWidth="1"/>
    <col min="4867" max="4868" width="14.85546875" style="345" bestFit="1" customWidth="1"/>
    <col min="4869" max="4871" width="15.85546875" style="345" bestFit="1" customWidth="1"/>
    <col min="4872" max="4872" width="14.85546875" style="345" bestFit="1" customWidth="1"/>
    <col min="4873" max="4873" width="18.28515625" style="345" bestFit="1" customWidth="1"/>
    <col min="4874" max="4874" width="16.5703125" style="345" bestFit="1" customWidth="1"/>
    <col min="4875" max="4878" width="14.85546875" style="345" bestFit="1" customWidth="1"/>
    <col min="4879" max="4883" width="15.85546875" style="345" bestFit="1" customWidth="1"/>
    <col min="4884" max="4884" width="10.85546875" style="345" customWidth="1"/>
    <col min="4885" max="4889" width="9.140625" style="345"/>
    <col min="4890" max="4890" width="9.85546875" style="345" bestFit="1" customWidth="1"/>
    <col min="4891" max="5120" width="9.140625" style="345"/>
    <col min="5121" max="5121" width="10.7109375" style="345" customWidth="1"/>
    <col min="5122" max="5122" width="11.7109375" style="345" customWidth="1"/>
    <col min="5123" max="5124" width="14.85546875" style="345" bestFit="1" customWidth="1"/>
    <col min="5125" max="5127" width="15.85546875" style="345" bestFit="1" customWidth="1"/>
    <col min="5128" max="5128" width="14.85546875" style="345" bestFit="1" customWidth="1"/>
    <col min="5129" max="5129" width="18.28515625" style="345" bestFit="1" customWidth="1"/>
    <col min="5130" max="5130" width="16.5703125" style="345" bestFit="1" customWidth="1"/>
    <col min="5131" max="5134" width="14.85546875" style="345" bestFit="1" customWidth="1"/>
    <col min="5135" max="5139" width="15.85546875" style="345" bestFit="1" customWidth="1"/>
    <col min="5140" max="5140" width="10.85546875" style="345" customWidth="1"/>
    <col min="5141" max="5145" width="9.140625" style="345"/>
    <col min="5146" max="5146" width="9.85546875" style="345" bestFit="1" customWidth="1"/>
    <col min="5147" max="5376" width="9.140625" style="345"/>
    <col min="5377" max="5377" width="10.7109375" style="345" customWidth="1"/>
    <col min="5378" max="5378" width="11.7109375" style="345" customWidth="1"/>
    <col min="5379" max="5380" width="14.85546875" style="345" bestFit="1" customWidth="1"/>
    <col min="5381" max="5383" width="15.85546875" style="345" bestFit="1" customWidth="1"/>
    <col min="5384" max="5384" width="14.85546875" style="345" bestFit="1" customWidth="1"/>
    <col min="5385" max="5385" width="18.28515625" style="345" bestFit="1" customWidth="1"/>
    <col min="5386" max="5386" width="16.5703125" style="345" bestFit="1" customWidth="1"/>
    <col min="5387" max="5390" width="14.85546875" style="345" bestFit="1" customWidth="1"/>
    <col min="5391" max="5395" width="15.85546875" style="345" bestFit="1" customWidth="1"/>
    <col min="5396" max="5396" width="10.85546875" style="345" customWidth="1"/>
    <col min="5397" max="5401" width="9.140625" style="345"/>
    <col min="5402" max="5402" width="9.85546875" style="345" bestFit="1" customWidth="1"/>
    <col min="5403" max="5632" width="9.140625" style="345"/>
    <col min="5633" max="5633" width="10.7109375" style="345" customWidth="1"/>
    <col min="5634" max="5634" width="11.7109375" style="345" customWidth="1"/>
    <col min="5635" max="5636" width="14.85546875" style="345" bestFit="1" customWidth="1"/>
    <col min="5637" max="5639" width="15.85546875" style="345" bestFit="1" customWidth="1"/>
    <col min="5640" max="5640" width="14.85546875" style="345" bestFit="1" customWidth="1"/>
    <col min="5641" max="5641" width="18.28515625" style="345" bestFit="1" customWidth="1"/>
    <col min="5642" max="5642" width="16.5703125" style="345" bestFit="1" customWidth="1"/>
    <col min="5643" max="5646" width="14.85546875" style="345" bestFit="1" customWidth="1"/>
    <col min="5647" max="5651" width="15.85546875" style="345" bestFit="1" customWidth="1"/>
    <col min="5652" max="5652" width="10.85546875" style="345" customWidth="1"/>
    <col min="5653" max="5657" width="9.140625" style="345"/>
    <col min="5658" max="5658" width="9.85546875" style="345" bestFit="1" customWidth="1"/>
    <col min="5659" max="5888" width="9.140625" style="345"/>
    <col min="5889" max="5889" width="10.7109375" style="345" customWidth="1"/>
    <col min="5890" max="5890" width="11.7109375" style="345" customWidth="1"/>
    <col min="5891" max="5892" width="14.85546875" style="345" bestFit="1" customWidth="1"/>
    <col min="5893" max="5895" width="15.85546875" style="345" bestFit="1" customWidth="1"/>
    <col min="5896" max="5896" width="14.85546875" style="345" bestFit="1" customWidth="1"/>
    <col min="5897" max="5897" width="18.28515625" style="345" bestFit="1" customWidth="1"/>
    <col min="5898" max="5898" width="16.5703125" style="345" bestFit="1" customWidth="1"/>
    <col min="5899" max="5902" width="14.85546875" style="345" bestFit="1" customWidth="1"/>
    <col min="5903" max="5907" width="15.85546875" style="345" bestFit="1" customWidth="1"/>
    <col min="5908" max="5908" width="10.85546875" style="345" customWidth="1"/>
    <col min="5909" max="5913" width="9.140625" style="345"/>
    <col min="5914" max="5914" width="9.85546875" style="345" bestFit="1" customWidth="1"/>
    <col min="5915" max="6144" width="9.140625" style="345"/>
    <col min="6145" max="6145" width="10.7109375" style="345" customWidth="1"/>
    <col min="6146" max="6146" width="11.7109375" style="345" customWidth="1"/>
    <col min="6147" max="6148" width="14.85546875" style="345" bestFit="1" customWidth="1"/>
    <col min="6149" max="6151" width="15.85546875" style="345" bestFit="1" customWidth="1"/>
    <col min="6152" max="6152" width="14.85546875" style="345" bestFit="1" customWidth="1"/>
    <col min="6153" max="6153" width="18.28515625" style="345" bestFit="1" customWidth="1"/>
    <col min="6154" max="6154" width="16.5703125" style="345" bestFit="1" customWidth="1"/>
    <col min="6155" max="6158" width="14.85546875" style="345" bestFit="1" customWidth="1"/>
    <col min="6159" max="6163" width="15.85546875" style="345" bestFit="1" customWidth="1"/>
    <col min="6164" max="6164" width="10.85546875" style="345" customWidth="1"/>
    <col min="6165" max="6169" width="9.140625" style="345"/>
    <col min="6170" max="6170" width="9.85546875" style="345" bestFit="1" customWidth="1"/>
    <col min="6171" max="6400" width="9.140625" style="345"/>
    <col min="6401" max="6401" width="10.7109375" style="345" customWidth="1"/>
    <col min="6402" max="6402" width="11.7109375" style="345" customWidth="1"/>
    <col min="6403" max="6404" width="14.85546875" style="345" bestFit="1" customWidth="1"/>
    <col min="6405" max="6407" width="15.85546875" style="345" bestFit="1" customWidth="1"/>
    <col min="6408" max="6408" width="14.85546875" style="345" bestFit="1" customWidth="1"/>
    <col min="6409" max="6409" width="18.28515625" style="345" bestFit="1" customWidth="1"/>
    <col min="6410" max="6410" width="16.5703125" style="345" bestFit="1" customWidth="1"/>
    <col min="6411" max="6414" width="14.85546875" style="345" bestFit="1" customWidth="1"/>
    <col min="6415" max="6419" width="15.85546875" style="345" bestFit="1" customWidth="1"/>
    <col min="6420" max="6420" width="10.85546875" style="345" customWidth="1"/>
    <col min="6421" max="6425" width="9.140625" style="345"/>
    <col min="6426" max="6426" width="9.85546875" style="345" bestFit="1" customWidth="1"/>
    <col min="6427" max="6656" width="9.140625" style="345"/>
    <col min="6657" max="6657" width="10.7109375" style="345" customWidth="1"/>
    <col min="6658" max="6658" width="11.7109375" style="345" customWidth="1"/>
    <col min="6659" max="6660" width="14.85546875" style="345" bestFit="1" customWidth="1"/>
    <col min="6661" max="6663" width="15.85546875" style="345" bestFit="1" customWidth="1"/>
    <col min="6664" max="6664" width="14.85546875" style="345" bestFit="1" customWidth="1"/>
    <col min="6665" max="6665" width="18.28515625" style="345" bestFit="1" customWidth="1"/>
    <col min="6666" max="6666" width="16.5703125" style="345" bestFit="1" customWidth="1"/>
    <col min="6667" max="6670" width="14.85546875" style="345" bestFit="1" customWidth="1"/>
    <col min="6671" max="6675" width="15.85546875" style="345" bestFit="1" customWidth="1"/>
    <col min="6676" max="6676" width="10.85546875" style="345" customWidth="1"/>
    <col min="6677" max="6681" width="9.140625" style="345"/>
    <col min="6682" max="6682" width="9.85546875" style="345" bestFit="1" customWidth="1"/>
    <col min="6683" max="6912" width="9.140625" style="345"/>
    <col min="6913" max="6913" width="10.7109375" style="345" customWidth="1"/>
    <col min="6914" max="6914" width="11.7109375" style="345" customWidth="1"/>
    <col min="6915" max="6916" width="14.85546875" style="345" bestFit="1" customWidth="1"/>
    <col min="6917" max="6919" width="15.85546875" style="345" bestFit="1" customWidth="1"/>
    <col min="6920" max="6920" width="14.85546875" style="345" bestFit="1" customWidth="1"/>
    <col min="6921" max="6921" width="18.28515625" style="345" bestFit="1" customWidth="1"/>
    <col min="6922" max="6922" width="16.5703125" style="345" bestFit="1" customWidth="1"/>
    <col min="6923" max="6926" width="14.85546875" style="345" bestFit="1" customWidth="1"/>
    <col min="6927" max="6931" width="15.85546875" style="345" bestFit="1" customWidth="1"/>
    <col min="6932" max="6932" width="10.85546875" style="345" customWidth="1"/>
    <col min="6933" max="6937" width="9.140625" style="345"/>
    <col min="6938" max="6938" width="9.85546875" style="345" bestFit="1" customWidth="1"/>
    <col min="6939" max="7168" width="9.140625" style="345"/>
    <col min="7169" max="7169" width="10.7109375" style="345" customWidth="1"/>
    <col min="7170" max="7170" width="11.7109375" style="345" customWidth="1"/>
    <col min="7171" max="7172" width="14.85546875" style="345" bestFit="1" customWidth="1"/>
    <col min="7173" max="7175" width="15.85546875" style="345" bestFit="1" customWidth="1"/>
    <col min="7176" max="7176" width="14.85546875" style="345" bestFit="1" customWidth="1"/>
    <col min="7177" max="7177" width="18.28515625" style="345" bestFit="1" customWidth="1"/>
    <col min="7178" max="7178" width="16.5703125" style="345" bestFit="1" customWidth="1"/>
    <col min="7179" max="7182" width="14.85546875" style="345" bestFit="1" customWidth="1"/>
    <col min="7183" max="7187" width="15.85546875" style="345" bestFit="1" customWidth="1"/>
    <col min="7188" max="7188" width="10.85546875" style="345" customWidth="1"/>
    <col min="7189" max="7193" width="9.140625" style="345"/>
    <col min="7194" max="7194" width="9.85546875" style="345" bestFit="1" customWidth="1"/>
    <col min="7195" max="7424" width="9.140625" style="345"/>
    <col min="7425" max="7425" width="10.7109375" style="345" customWidth="1"/>
    <col min="7426" max="7426" width="11.7109375" style="345" customWidth="1"/>
    <col min="7427" max="7428" width="14.85546875" style="345" bestFit="1" customWidth="1"/>
    <col min="7429" max="7431" width="15.85546875" style="345" bestFit="1" customWidth="1"/>
    <col min="7432" max="7432" width="14.85546875" style="345" bestFit="1" customWidth="1"/>
    <col min="7433" max="7433" width="18.28515625" style="345" bestFit="1" customWidth="1"/>
    <col min="7434" max="7434" width="16.5703125" style="345" bestFit="1" customWidth="1"/>
    <col min="7435" max="7438" width="14.85546875" style="345" bestFit="1" customWidth="1"/>
    <col min="7439" max="7443" width="15.85546875" style="345" bestFit="1" customWidth="1"/>
    <col min="7444" max="7444" width="10.85546875" style="345" customWidth="1"/>
    <col min="7445" max="7449" width="9.140625" style="345"/>
    <col min="7450" max="7450" width="9.85546875" style="345" bestFit="1" customWidth="1"/>
    <col min="7451" max="7680" width="9.140625" style="345"/>
    <col min="7681" max="7681" width="10.7109375" style="345" customWidth="1"/>
    <col min="7682" max="7682" width="11.7109375" style="345" customWidth="1"/>
    <col min="7683" max="7684" width="14.85546875" style="345" bestFit="1" customWidth="1"/>
    <col min="7685" max="7687" width="15.85546875" style="345" bestFit="1" customWidth="1"/>
    <col min="7688" max="7688" width="14.85546875" style="345" bestFit="1" customWidth="1"/>
    <col min="7689" max="7689" width="18.28515625" style="345" bestFit="1" customWidth="1"/>
    <col min="7690" max="7690" width="16.5703125" style="345" bestFit="1" customWidth="1"/>
    <col min="7691" max="7694" width="14.85546875" style="345" bestFit="1" customWidth="1"/>
    <col min="7695" max="7699" width="15.85546875" style="345" bestFit="1" customWidth="1"/>
    <col min="7700" max="7700" width="10.85546875" style="345" customWidth="1"/>
    <col min="7701" max="7705" width="9.140625" style="345"/>
    <col min="7706" max="7706" width="9.85546875" style="345" bestFit="1" customWidth="1"/>
    <col min="7707" max="7936" width="9.140625" style="345"/>
    <col min="7937" max="7937" width="10.7109375" style="345" customWidth="1"/>
    <col min="7938" max="7938" width="11.7109375" style="345" customWidth="1"/>
    <col min="7939" max="7940" width="14.85546875" style="345" bestFit="1" customWidth="1"/>
    <col min="7941" max="7943" width="15.85546875" style="345" bestFit="1" customWidth="1"/>
    <col min="7944" max="7944" width="14.85546875" style="345" bestFit="1" customWidth="1"/>
    <col min="7945" max="7945" width="18.28515625" style="345" bestFit="1" customWidth="1"/>
    <col min="7946" max="7946" width="16.5703125" style="345" bestFit="1" customWidth="1"/>
    <col min="7947" max="7950" width="14.85546875" style="345" bestFit="1" customWidth="1"/>
    <col min="7951" max="7955" width="15.85546875" style="345" bestFit="1" customWidth="1"/>
    <col min="7956" max="7956" width="10.85546875" style="345" customWidth="1"/>
    <col min="7957" max="7961" width="9.140625" style="345"/>
    <col min="7962" max="7962" width="9.85546875" style="345" bestFit="1" customWidth="1"/>
    <col min="7963" max="8192" width="9.140625" style="345"/>
    <col min="8193" max="8193" width="10.7109375" style="345" customWidth="1"/>
    <col min="8194" max="8194" width="11.7109375" style="345" customWidth="1"/>
    <col min="8195" max="8196" width="14.85546875" style="345" bestFit="1" customWidth="1"/>
    <col min="8197" max="8199" width="15.85546875" style="345" bestFit="1" customWidth="1"/>
    <col min="8200" max="8200" width="14.85546875" style="345" bestFit="1" customWidth="1"/>
    <col min="8201" max="8201" width="18.28515625" style="345" bestFit="1" customWidth="1"/>
    <col min="8202" max="8202" width="16.5703125" style="345" bestFit="1" customWidth="1"/>
    <col min="8203" max="8206" width="14.85546875" style="345" bestFit="1" customWidth="1"/>
    <col min="8207" max="8211" width="15.85546875" style="345" bestFit="1" customWidth="1"/>
    <col min="8212" max="8212" width="10.85546875" style="345" customWidth="1"/>
    <col min="8213" max="8217" width="9.140625" style="345"/>
    <col min="8218" max="8218" width="9.85546875" style="345" bestFit="1" customWidth="1"/>
    <col min="8219" max="8448" width="9.140625" style="345"/>
    <col min="8449" max="8449" width="10.7109375" style="345" customWidth="1"/>
    <col min="8450" max="8450" width="11.7109375" style="345" customWidth="1"/>
    <col min="8451" max="8452" width="14.85546875" style="345" bestFit="1" customWidth="1"/>
    <col min="8453" max="8455" width="15.85546875" style="345" bestFit="1" customWidth="1"/>
    <col min="8456" max="8456" width="14.85546875" style="345" bestFit="1" customWidth="1"/>
    <col min="8457" max="8457" width="18.28515625" style="345" bestFit="1" customWidth="1"/>
    <col min="8458" max="8458" width="16.5703125" style="345" bestFit="1" customWidth="1"/>
    <col min="8459" max="8462" width="14.85546875" style="345" bestFit="1" customWidth="1"/>
    <col min="8463" max="8467" width="15.85546875" style="345" bestFit="1" customWidth="1"/>
    <col min="8468" max="8468" width="10.85546875" style="345" customWidth="1"/>
    <col min="8469" max="8473" width="9.140625" style="345"/>
    <col min="8474" max="8474" width="9.85546875" style="345" bestFit="1" customWidth="1"/>
    <col min="8475" max="8704" width="9.140625" style="345"/>
    <col min="8705" max="8705" width="10.7109375" style="345" customWidth="1"/>
    <col min="8706" max="8706" width="11.7109375" style="345" customWidth="1"/>
    <col min="8707" max="8708" width="14.85546875" style="345" bestFit="1" customWidth="1"/>
    <col min="8709" max="8711" width="15.85546875" style="345" bestFit="1" customWidth="1"/>
    <col min="8712" max="8712" width="14.85546875" style="345" bestFit="1" customWidth="1"/>
    <col min="8713" max="8713" width="18.28515625" style="345" bestFit="1" customWidth="1"/>
    <col min="8714" max="8714" width="16.5703125" style="345" bestFit="1" customWidth="1"/>
    <col min="8715" max="8718" width="14.85546875" style="345" bestFit="1" customWidth="1"/>
    <col min="8719" max="8723" width="15.85546875" style="345" bestFit="1" customWidth="1"/>
    <col min="8724" max="8724" width="10.85546875" style="345" customWidth="1"/>
    <col min="8725" max="8729" width="9.140625" style="345"/>
    <col min="8730" max="8730" width="9.85546875" style="345" bestFit="1" customWidth="1"/>
    <col min="8731" max="8960" width="9.140625" style="345"/>
    <col min="8961" max="8961" width="10.7109375" style="345" customWidth="1"/>
    <col min="8962" max="8962" width="11.7109375" style="345" customWidth="1"/>
    <col min="8963" max="8964" width="14.85546875" style="345" bestFit="1" customWidth="1"/>
    <col min="8965" max="8967" width="15.85546875" style="345" bestFit="1" customWidth="1"/>
    <col min="8968" max="8968" width="14.85546875" style="345" bestFit="1" customWidth="1"/>
    <col min="8969" max="8969" width="18.28515625" style="345" bestFit="1" customWidth="1"/>
    <col min="8970" max="8970" width="16.5703125" style="345" bestFit="1" customWidth="1"/>
    <col min="8971" max="8974" width="14.85546875" style="345" bestFit="1" customWidth="1"/>
    <col min="8975" max="8979" width="15.85546875" style="345" bestFit="1" customWidth="1"/>
    <col min="8980" max="8980" width="10.85546875" style="345" customWidth="1"/>
    <col min="8981" max="8985" width="9.140625" style="345"/>
    <col min="8986" max="8986" width="9.85546875" style="345" bestFit="1" customWidth="1"/>
    <col min="8987" max="9216" width="9.140625" style="345"/>
    <col min="9217" max="9217" width="10.7109375" style="345" customWidth="1"/>
    <col min="9218" max="9218" width="11.7109375" style="345" customWidth="1"/>
    <col min="9219" max="9220" width="14.85546875" style="345" bestFit="1" customWidth="1"/>
    <col min="9221" max="9223" width="15.85546875" style="345" bestFit="1" customWidth="1"/>
    <col min="9224" max="9224" width="14.85546875" style="345" bestFit="1" customWidth="1"/>
    <col min="9225" max="9225" width="18.28515625" style="345" bestFit="1" customWidth="1"/>
    <col min="9226" max="9226" width="16.5703125" style="345" bestFit="1" customWidth="1"/>
    <col min="9227" max="9230" width="14.85546875" style="345" bestFit="1" customWidth="1"/>
    <col min="9231" max="9235" width="15.85546875" style="345" bestFit="1" customWidth="1"/>
    <col min="9236" max="9236" width="10.85546875" style="345" customWidth="1"/>
    <col min="9237" max="9241" width="9.140625" style="345"/>
    <col min="9242" max="9242" width="9.85546875" style="345" bestFit="1" customWidth="1"/>
    <col min="9243" max="9472" width="9.140625" style="345"/>
    <col min="9473" max="9473" width="10.7109375" style="345" customWidth="1"/>
    <col min="9474" max="9474" width="11.7109375" style="345" customWidth="1"/>
    <col min="9475" max="9476" width="14.85546875" style="345" bestFit="1" customWidth="1"/>
    <col min="9477" max="9479" width="15.85546875" style="345" bestFit="1" customWidth="1"/>
    <col min="9480" max="9480" width="14.85546875" style="345" bestFit="1" customWidth="1"/>
    <col min="9481" max="9481" width="18.28515625" style="345" bestFit="1" customWidth="1"/>
    <col min="9482" max="9482" width="16.5703125" style="345" bestFit="1" customWidth="1"/>
    <col min="9483" max="9486" width="14.85546875" style="345" bestFit="1" customWidth="1"/>
    <col min="9487" max="9491" width="15.85546875" style="345" bestFit="1" customWidth="1"/>
    <col min="9492" max="9492" width="10.85546875" style="345" customWidth="1"/>
    <col min="9493" max="9497" width="9.140625" style="345"/>
    <col min="9498" max="9498" width="9.85546875" style="345" bestFit="1" customWidth="1"/>
    <col min="9499" max="9728" width="9.140625" style="345"/>
    <col min="9729" max="9729" width="10.7109375" style="345" customWidth="1"/>
    <col min="9730" max="9730" width="11.7109375" style="345" customWidth="1"/>
    <col min="9731" max="9732" width="14.85546875" style="345" bestFit="1" customWidth="1"/>
    <col min="9733" max="9735" width="15.85546875" style="345" bestFit="1" customWidth="1"/>
    <col min="9736" max="9736" width="14.85546875" style="345" bestFit="1" customWidth="1"/>
    <col min="9737" max="9737" width="18.28515625" style="345" bestFit="1" customWidth="1"/>
    <col min="9738" max="9738" width="16.5703125" style="345" bestFit="1" customWidth="1"/>
    <col min="9739" max="9742" width="14.85546875" style="345" bestFit="1" customWidth="1"/>
    <col min="9743" max="9747" width="15.85546875" style="345" bestFit="1" customWidth="1"/>
    <col min="9748" max="9748" width="10.85546875" style="345" customWidth="1"/>
    <col min="9749" max="9753" width="9.140625" style="345"/>
    <col min="9754" max="9754" width="9.85546875" style="345" bestFit="1" customWidth="1"/>
    <col min="9755" max="9984" width="9.140625" style="345"/>
    <col min="9985" max="9985" width="10.7109375" style="345" customWidth="1"/>
    <col min="9986" max="9986" width="11.7109375" style="345" customWidth="1"/>
    <col min="9987" max="9988" width="14.85546875" style="345" bestFit="1" customWidth="1"/>
    <col min="9989" max="9991" width="15.85546875" style="345" bestFit="1" customWidth="1"/>
    <col min="9992" max="9992" width="14.85546875" style="345" bestFit="1" customWidth="1"/>
    <col min="9993" max="9993" width="18.28515625" style="345" bestFit="1" customWidth="1"/>
    <col min="9994" max="9994" width="16.5703125" style="345" bestFit="1" customWidth="1"/>
    <col min="9995" max="9998" width="14.85546875" style="345" bestFit="1" customWidth="1"/>
    <col min="9999" max="10003" width="15.85546875" style="345" bestFit="1" customWidth="1"/>
    <col min="10004" max="10004" width="10.85546875" style="345" customWidth="1"/>
    <col min="10005" max="10009" width="9.140625" style="345"/>
    <col min="10010" max="10010" width="9.85546875" style="345" bestFit="1" customWidth="1"/>
    <col min="10011" max="10240" width="9.140625" style="345"/>
    <col min="10241" max="10241" width="10.7109375" style="345" customWidth="1"/>
    <col min="10242" max="10242" width="11.7109375" style="345" customWidth="1"/>
    <col min="10243" max="10244" width="14.85546875" style="345" bestFit="1" customWidth="1"/>
    <col min="10245" max="10247" width="15.85546875" style="345" bestFit="1" customWidth="1"/>
    <col min="10248" max="10248" width="14.85546875" style="345" bestFit="1" customWidth="1"/>
    <col min="10249" max="10249" width="18.28515625" style="345" bestFit="1" customWidth="1"/>
    <col min="10250" max="10250" width="16.5703125" style="345" bestFit="1" customWidth="1"/>
    <col min="10251" max="10254" width="14.85546875" style="345" bestFit="1" customWidth="1"/>
    <col min="10255" max="10259" width="15.85546875" style="345" bestFit="1" customWidth="1"/>
    <col min="10260" max="10260" width="10.85546875" style="345" customWidth="1"/>
    <col min="10261" max="10265" width="9.140625" style="345"/>
    <col min="10266" max="10266" width="9.85546875" style="345" bestFit="1" customWidth="1"/>
    <col min="10267" max="10496" width="9.140625" style="345"/>
    <col min="10497" max="10497" width="10.7109375" style="345" customWidth="1"/>
    <col min="10498" max="10498" width="11.7109375" style="345" customWidth="1"/>
    <col min="10499" max="10500" width="14.85546875" style="345" bestFit="1" customWidth="1"/>
    <col min="10501" max="10503" width="15.85546875" style="345" bestFit="1" customWidth="1"/>
    <col min="10504" max="10504" width="14.85546875" style="345" bestFit="1" customWidth="1"/>
    <col min="10505" max="10505" width="18.28515625" style="345" bestFit="1" customWidth="1"/>
    <col min="10506" max="10506" width="16.5703125" style="345" bestFit="1" customWidth="1"/>
    <col min="10507" max="10510" width="14.85546875" style="345" bestFit="1" customWidth="1"/>
    <col min="10511" max="10515" width="15.85546875" style="345" bestFit="1" customWidth="1"/>
    <col min="10516" max="10516" width="10.85546875" style="345" customWidth="1"/>
    <col min="10517" max="10521" width="9.140625" style="345"/>
    <col min="10522" max="10522" width="9.85546875" style="345" bestFit="1" customWidth="1"/>
    <col min="10523" max="10752" width="9.140625" style="345"/>
    <col min="10753" max="10753" width="10.7109375" style="345" customWidth="1"/>
    <col min="10754" max="10754" width="11.7109375" style="345" customWidth="1"/>
    <col min="10755" max="10756" width="14.85546875" style="345" bestFit="1" customWidth="1"/>
    <col min="10757" max="10759" width="15.85546875" style="345" bestFit="1" customWidth="1"/>
    <col min="10760" max="10760" width="14.85546875" style="345" bestFit="1" customWidth="1"/>
    <col min="10761" max="10761" width="18.28515625" style="345" bestFit="1" customWidth="1"/>
    <col min="10762" max="10762" width="16.5703125" style="345" bestFit="1" customWidth="1"/>
    <col min="10763" max="10766" width="14.85546875" style="345" bestFit="1" customWidth="1"/>
    <col min="10767" max="10771" width="15.85546875" style="345" bestFit="1" customWidth="1"/>
    <col min="10772" max="10772" width="10.85546875" style="345" customWidth="1"/>
    <col min="10773" max="10777" width="9.140625" style="345"/>
    <col min="10778" max="10778" width="9.85546875" style="345" bestFit="1" customWidth="1"/>
    <col min="10779" max="11008" width="9.140625" style="345"/>
    <col min="11009" max="11009" width="10.7109375" style="345" customWidth="1"/>
    <col min="11010" max="11010" width="11.7109375" style="345" customWidth="1"/>
    <col min="11011" max="11012" width="14.85546875" style="345" bestFit="1" customWidth="1"/>
    <col min="11013" max="11015" width="15.85546875" style="345" bestFit="1" customWidth="1"/>
    <col min="11016" max="11016" width="14.85546875" style="345" bestFit="1" customWidth="1"/>
    <col min="11017" max="11017" width="18.28515625" style="345" bestFit="1" customWidth="1"/>
    <col min="11018" max="11018" width="16.5703125" style="345" bestFit="1" customWidth="1"/>
    <col min="11019" max="11022" width="14.85546875" style="345" bestFit="1" customWidth="1"/>
    <col min="11023" max="11027" width="15.85546875" style="345" bestFit="1" customWidth="1"/>
    <col min="11028" max="11028" width="10.85546875" style="345" customWidth="1"/>
    <col min="11029" max="11033" width="9.140625" style="345"/>
    <col min="11034" max="11034" width="9.85546875" style="345" bestFit="1" customWidth="1"/>
    <col min="11035" max="11264" width="9.140625" style="345"/>
    <col min="11265" max="11265" width="10.7109375" style="345" customWidth="1"/>
    <col min="11266" max="11266" width="11.7109375" style="345" customWidth="1"/>
    <col min="11267" max="11268" width="14.85546875" style="345" bestFit="1" customWidth="1"/>
    <col min="11269" max="11271" width="15.85546875" style="345" bestFit="1" customWidth="1"/>
    <col min="11272" max="11272" width="14.85546875" style="345" bestFit="1" customWidth="1"/>
    <col min="11273" max="11273" width="18.28515625" style="345" bestFit="1" customWidth="1"/>
    <col min="11274" max="11274" width="16.5703125" style="345" bestFit="1" customWidth="1"/>
    <col min="11275" max="11278" width="14.85546875" style="345" bestFit="1" customWidth="1"/>
    <col min="11279" max="11283" width="15.85546875" style="345" bestFit="1" customWidth="1"/>
    <col min="11284" max="11284" width="10.85546875" style="345" customWidth="1"/>
    <col min="11285" max="11289" width="9.140625" style="345"/>
    <col min="11290" max="11290" width="9.85546875" style="345" bestFit="1" customWidth="1"/>
    <col min="11291" max="11520" width="9.140625" style="345"/>
    <col min="11521" max="11521" width="10.7109375" style="345" customWidth="1"/>
    <col min="11522" max="11522" width="11.7109375" style="345" customWidth="1"/>
    <col min="11523" max="11524" width="14.85546875" style="345" bestFit="1" customWidth="1"/>
    <col min="11525" max="11527" width="15.85546875" style="345" bestFit="1" customWidth="1"/>
    <col min="11528" max="11528" width="14.85546875" style="345" bestFit="1" customWidth="1"/>
    <col min="11529" max="11529" width="18.28515625" style="345" bestFit="1" customWidth="1"/>
    <col min="11530" max="11530" width="16.5703125" style="345" bestFit="1" customWidth="1"/>
    <col min="11531" max="11534" width="14.85546875" style="345" bestFit="1" customWidth="1"/>
    <col min="11535" max="11539" width="15.85546875" style="345" bestFit="1" customWidth="1"/>
    <col min="11540" max="11540" width="10.85546875" style="345" customWidth="1"/>
    <col min="11541" max="11545" width="9.140625" style="345"/>
    <col min="11546" max="11546" width="9.85546875" style="345" bestFit="1" customWidth="1"/>
    <col min="11547" max="11776" width="9.140625" style="345"/>
    <col min="11777" max="11777" width="10.7109375" style="345" customWidth="1"/>
    <col min="11778" max="11778" width="11.7109375" style="345" customWidth="1"/>
    <col min="11779" max="11780" width="14.85546875" style="345" bestFit="1" customWidth="1"/>
    <col min="11781" max="11783" width="15.85546875" style="345" bestFit="1" customWidth="1"/>
    <col min="11784" max="11784" width="14.85546875" style="345" bestFit="1" customWidth="1"/>
    <col min="11785" max="11785" width="18.28515625" style="345" bestFit="1" customWidth="1"/>
    <col min="11786" max="11786" width="16.5703125" style="345" bestFit="1" customWidth="1"/>
    <col min="11787" max="11790" width="14.85546875" style="345" bestFit="1" customWidth="1"/>
    <col min="11791" max="11795" width="15.85546875" style="345" bestFit="1" customWidth="1"/>
    <col min="11796" max="11796" width="10.85546875" style="345" customWidth="1"/>
    <col min="11797" max="11801" width="9.140625" style="345"/>
    <col min="11802" max="11802" width="9.85546875" style="345" bestFit="1" customWidth="1"/>
    <col min="11803" max="12032" width="9.140625" style="345"/>
    <col min="12033" max="12033" width="10.7109375" style="345" customWidth="1"/>
    <col min="12034" max="12034" width="11.7109375" style="345" customWidth="1"/>
    <col min="12035" max="12036" width="14.85546875" style="345" bestFit="1" customWidth="1"/>
    <col min="12037" max="12039" width="15.85546875" style="345" bestFit="1" customWidth="1"/>
    <col min="12040" max="12040" width="14.85546875" style="345" bestFit="1" customWidth="1"/>
    <col min="12041" max="12041" width="18.28515625" style="345" bestFit="1" customWidth="1"/>
    <col min="12042" max="12042" width="16.5703125" style="345" bestFit="1" customWidth="1"/>
    <col min="12043" max="12046" width="14.85546875" style="345" bestFit="1" customWidth="1"/>
    <col min="12047" max="12051" width="15.85546875" style="345" bestFit="1" customWidth="1"/>
    <col min="12052" max="12052" width="10.85546875" style="345" customWidth="1"/>
    <col min="12053" max="12057" width="9.140625" style="345"/>
    <col min="12058" max="12058" width="9.85546875" style="345" bestFit="1" customWidth="1"/>
    <col min="12059" max="12288" width="9.140625" style="345"/>
    <col min="12289" max="12289" width="10.7109375" style="345" customWidth="1"/>
    <col min="12290" max="12290" width="11.7109375" style="345" customWidth="1"/>
    <col min="12291" max="12292" width="14.85546875" style="345" bestFit="1" customWidth="1"/>
    <col min="12293" max="12295" width="15.85546875" style="345" bestFit="1" customWidth="1"/>
    <col min="12296" max="12296" width="14.85546875" style="345" bestFit="1" customWidth="1"/>
    <col min="12297" max="12297" width="18.28515625" style="345" bestFit="1" customWidth="1"/>
    <col min="12298" max="12298" width="16.5703125" style="345" bestFit="1" customWidth="1"/>
    <col min="12299" max="12302" width="14.85546875" style="345" bestFit="1" customWidth="1"/>
    <col min="12303" max="12307" width="15.85546875" style="345" bestFit="1" customWidth="1"/>
    <col min="12308" max="12308" width="10.85546875" style="345" customWidth="1"/>
    <col min="12309" max="12313" width="9.140625" style="345"/>
    <col min="12314" max="12314" width="9.85546875" style="345" bestFit="1" customWidth="1"/>
    <col min="12315" max="12544" width="9.140625" style="345"/>
    <col min="12545" max="12545" width="10.7109375" style="345" customWidth="1"/>
    <col min="12546" max="12546" width="11.7109375" style="345" customWidth="1"/>
    <col min="12547" max="12548" width="14.85546875" style="345" bestFit="1" customWidth="1"/>
    <col min="12549" max="12551" width="15.85546875" style="345" bestFit="1" customWidth="1"/>
    <col min="12552" max="12552" width="14.85546875" style="345" bestFit="1" customWidth="1"/>
    <col min="12553" max="12553" width="18.28515625" style="345" bestFit="1" customWidth="1"/>
    <col min="12554" max="12554" width="16.5703125" style="345" bestFit="1" customWidth="1"/>
    <col min="12555" max="12558" width="14.85546875" style="345" bestFit="1" customWidth="1"/>
    <col min="12559" max="12563" width="15.85546875" style="345" bestFit="1" customWidth="1"/>
    <col min="12564" max="12564" width="10.85546875" style="345" customWidth="1"/>
    <col min="12565" max="12569" width="9.140625" style="345"/>
    <col min="12570" max="12570" width="9.85546875" style="345" bestFit="1" customWidth="1"/>
    <col min="12571" max="12800" width="9.140625" style="345"/>
    <col min="12801" max="12801" width="10.7109375" style="345" customWidth="1"/>
    <col min="12802" max="12802" width="11.7109375" style="345" customWidth="1"/>
    <col min="12803" max="12804" width="14.85546875" style="345" bestFit="1" customWidth="1"/>
    <col min="12805" max="12807" width="15.85546875" style="345" bestFit="1" customWidth="1"/>
    <col min="12808" max="12808" width="14.85546875" style="345" bestFit="1" customWidth="1"/>
    <col min="12809" max="12809" width="18.28515625" style="345" bestFit="1" customWidth="1"/>
    <col min="12810" max="12810" width="16.5703125" style="345" bestFit="1" customWidth="1"/>
    <col min="12811" max="12814" width="14.85546875" style="345" bestFit="1" customWidth="1"/>
    <col min="12815" max="12819" width="15.85546875" style="345" bestFit="1" customWidth="1"/>
    <col min="12820" max="12820" width="10.85546875" style="345" customWidth="1"/>
    <col min="12821" max="12825" width="9.140625" style="345"/>
    <col min="12826" max="12826" width="9.85546875" style="345" bestFit="1" customWidth="1"/>
    <col min="12827" max="13056" width="9.140625" style="345"/>
    <col min="13057" max="13057" width="10.7109375" style="345" customWidth="1"/>
    <col min="13058" max="13058" width="11.7109375" style="345" customWidth="1"/>
    <col min="13059" max="13060" width="14.85546875" style="345" bestFit="1" customWidth="1"/>
    <col min="13061" max="13063" width="15.85546875" style="345" bestFit="1" customWidth="1"/>
    <col min="13064" max="13064" width="14.85546875" style="345" bestFit="1" customWidth="1"/>
    <col min="13065" max="13065" width="18.28515625" style="345" bestFit="1" customWidth="1"/>
    <col min="13066" max="13066" width="16.5703125" style="345" bestFit="1" customWidth="1"/>
    <col min="13067" max="13070" width="14.85546875" style="345" bestFit="1" customWidth="1"/>
    <col min="13071" max="13075" width="15.85546875" style="345" bestFit="1" customWidth="1"/>
    <col min="13076" max="13076" width="10.85546875" style="345" customWidth="1"/>
    <col min="13077" max="13081" width="9.140625" style="345"/>
    <col min="13082" max="13082" width="9.85546875" style="345" bestFit="1" customWidth="1"/>
    <col min="13083" max="13312" width="9.140625" style="345"/>
    <col min="13313" max="13313" width="10.7109375" style="345" customWidth="1"/>
    <col min="13314" max="13314" width="11.7109375" style="345" customWidth="1"/>
    <col min="13315" max="13316" width="14.85546875" style="345" bestFit="1" customWidth="1"/>
    <col min="13317" max="13319" width="15.85546875" style="345" bestFit="1" customWidth="1"/>
    <col min="13320" max="13320" width="14.85546875" style="345" bestFit="1" customWidth="1"/>
    <col min="13321" max="13321" width="18.28515625" style="345" bestFit="1" customWidth="1"/>
    <col min="13322" max="13322" width="16.5703125" style="345" bestFit="1" customWidth="1"/>
    <col min="13323" max="13326" width="14.85546875" style="345" bestFit="1" customWidth="1"/>
    <col min="13327" max="13331" width="15.85546875" style="345" bestFit="1" customWidth="1"/>
    <col min="13332" max="13332" width="10.85546875" style="345" customWidth="1"/>
    <col min="13333" max="13337" width="9.140625" style="345"/>
    <col min="13338" max="13338" width="9.85546875" style="345" bestFit="1" customWidth="1"/>
    <col min="13339" max="13568" width="9.140625" style="345"/>
    <col min="13569" max="13569" width="10.7109375" style="345" customWidth="1"/>
    <col min="13570" max="13570" width="11.7109375" style="345" customWidth="1"/>
    <col min="13571" max="13572" width="14.85546875" style="345" bestFit="1" customWidth="1"/>
    <col min="13573" max="13575" width="15.85546875" style="345" bestFit="1" customWidth="1"/>
    <col min="13576" max="13576" width="14.85546875" style="345" bestFit="1" customWidth="1"/>
    <col min="13577" max="13577" width="18.28515625" style="345" bestFit="1" customWidth="1"/>
    <col min="13578" max="13578" width="16.5703125" style="345" bestFit="1" customWidth="1"/>
    <col min="13579" max="13582" width="14.85546875" style="345" bestFit="1" customWidth="1"/>
    <col min="13583" max="13587" width="15.85546875" style="345" bestFit="1" customWidth="1"/>
    <col min="13588" max="13588" width="10.85546875" style="345" customWidth="1"/>
    <col min="13589" max="13593" width="9.140625" style="345"/>
    <col min="13594" max="13594" width="9.85546875" style="345" bestFit="1" customWidth="1"/>
    <col min="13595" max="13824" width="9.140625" style="345"/>
    <col min="13825" max="13825" width="10.7109375" style="345" customWidth="1"/>
    <col min="13826" max="13826" width="11.7109375" style="345" customWidth="1"/>
    <col min="13827" max="13828" width="14.85546875" style="345" bestFit="1" customWidth="1"/>
    <col min="13829" max="13831" width="15.85546875" style="345" bestFit="1" customWidth="1"/>
    <col min="13832" max="13832" width="14.85546875" style="345" bestFit="1" customWidth="1"/>
    <col min="13833" max="13833" width="18.28515625" style="345" bestFit="1" customWidth="1"/>
    <col min="13834" max="13834" width="16.5703125" style="345" bestFit="1" customWidth="1"/>
    <col min="13835" max="13838" width="14.85546875" style="345" bestFit="1" customWidth="1"/>
    <col min="13839" max="13843" width="15.85546875" style="345" bestFit="1" customWidth="1"/>
    <col min="13844" max="13844" width="10.85546875" style="345" customWidth="1"/>
    <col min="13845" max="13849" width="9.140625" style="345"/>
    <col min="13850" max="13850" width="9.85546875" style="345" bestFit="1" customWidth="1"/>
    <col min="13851" max="14080" width="9.140625" style="345"/>
    <col min="14081" max="14081" width="10.7109375" style="345" customWidth="1"/>
    <col min="14082" max="14082" width="11.7109375" style="345" customWidth="1"/>
    <col min="14083" max="14084" width="14.85546875" style="345" bestFit="1" customWidth="1"/>
    <col min="14085" max="14087" width="15.85546875" style="345" bestFit="1" customWidth="1"/>
    <col min="14088" max="14088" width="14.85546875" style="345" bestFit="1" customWidth="1"/>
    <col min="14089" max="14089" width="18.28515625" style="345" bestFit="1" customWidth="1"/>
    <col min="14090" max="14090" width="16.5703125" style="345" bestFit="1" customWidth="1"/>
    <col min="14091" max="14094" width="14.85546875" style="345" bestFit="1" customWidth="1"/>
    <col min="14095" max="14099" width="15.85546875" style="345" bestFit="1" customWidth="1"/>
    <col min="14100" max="14100" width="10.85546875" style="345" customWidth="1"/>
    <col min="14101" max="14105" width="9.140625" style="345"/>
    <col min="14106" max="14106" width="9.85546875" style="345" bestFit="1" customWidth="1"/>
    <col min="14107" max="14336" width="9.140625" style="345"/>
    <col min="14337" max="14337" width="10.7109375" style="345" customWidth="1"/>
    <col min="14338" max="14338" width="11.7109375" style="345" customWidth="1"/>
    <col min="14339" max="14340" width="14.85546875" style="345" bestFit="1" customWidth="1"/>
    <col min="14341" max="14343" width="15.85546875" style="345" bestFit="1" customWidth="1"/>
    <col min="14344" max="14344" width="14.85546875" style="345" bestFit="1" customWidth="1"/>
    <col min="14345" max="14345" width="18.28515625" style="345" bestFit="1" customWidth="1"/>
    <col min="14346" max="14346" width="16.5703125" style="345" bestFit="1" customWidth="1"/>
    <col min="14347" max="14350" width="14.85546875" style="345" bestFit="1" customWidth="1"/>
    <col min="14351" max="14355" width="15.85546875" style="345" bestFit="1" customWidth="1"/>
    <col min="14356" max="14356" width="10.85546875" style="345" customWidth="1"/>
    <col min="14357" max="14361" width="9.140625" style="345"/>
    <col min="14362" max="14362" width="9.85546875" style="345" bestFit="1" customWidth="1"/>
    <col min="14363" max="14592" width="9.140625" style="345"/>
    <col min="14593" max="14593" width="10.7109375" style="345" customWidth="1"/>
    <col min="14594" max="14594" width="11.7109375" style="345" customWidth="1"/>
    <col min="14595" max="14596" width="14.85546875" style="345" bestFit="1" customWidth="1"/>
    <col min="14597" max="14599" width="15.85546875" style="345" bestFit="1" customWidth="1"/>
    <col min="14600" max="14600" width="14.85546875" style="345" bestFit="1" customWidth="1"/>
    <col min="14601" max="14601" width="18.28515625" style="345" bestFit="1" customWidth="1"/>
    <col min="14602" max="14602" width="16.5703125" style="345" bestFit="1" customWidth="1"/>
    <col min="14603" max="14606" width="14.85546875" style="345" bestFit="1" customWidth="1"/>
    <col min="14607" max="14611" width="15.85546875" style="345" bestFit="1" customWidth="1"/>
    <col min="14612" max="14612" width="10.85546875" style="345" customWidth="1"/>
    <col min="14613" max="14617" width="9.140625" style="345"/>
    <col min="14618" max="14618" width="9.85546875" style="345" bestFit="1" customWidth="1"/>
    <col min="14619" max="14848" width="9.140625" style="345"/>
    <col min="14849" max="14849" width="10.7109375" style="345" customWidth="1"/>
    <col min="14850" max="14850" width="11.7109375" style="345" customWidth="1"/>
    <col min="14851" max="14852" width="14.85546875" style="345" bestFit="1" customWidth="1"/>
    <col min="14853" max="14855" width="15.85546875" style="345" bestFit="1" customWidth="1"/>
    <col min="14856" max="14856" width="14.85546875" style="345" bestFit="1" customWidth="1"/>
    <col min="14857" max="14857" width="18.28515625" style="345" bestFit="1" customWidth="1"/>
    <col min="14858" max="14858" width="16.5703125" style="345" bestFit="1" customWidth="1"/>
    <col min="14859" max="14862" width="14.85546875" style="345" bestFit="1" customWidth="1"/>
    <col min="14863" max="14867" width="15.85546875" style="345" bestFit="1" customWidth="1"/>
    <col min="14868" max="14868" width="10.85546875" style="345" customWidth="1"/>
    <col min="14869" max="14873" width="9.140625" style="345"/>
    <col min="14874" max="14874" width="9.85546875" style="345" bestFit="1" customWidth="1"/>
    <col min="14875" max="15104" width="9.140625" style="345"/>
    <col min="15105" max="15105" width="10.7109375" style="345" customWidth="1"/>
    <col min="15106" max="15106" width="11.7109375" style="345" customWidth="1"/>
    <col min="15107" max="15108" width="14.85546875" style="345" bestFit="1" customWidth="1"/>
    <col min="15109" max="15111" width="15.85546875" style="345" bestFit="1" customWidth="1"/>
    <col min="15112" max="15112" width="14.85546875" style="345" bestFit="1" customWidth="1"/>
    <col min="15113" max="15113" width="18.28515625" style="345" bestFit="1" customWidth="1"/>
    <col min="15114" max="15114" width="16.5703125" style="345" bestFit="1" customWidth="1"/>
    <col min="15115" max="15118" width="14.85546875" style="345" bestFit="1" customWidth="1"/>
    <col min="15119" max="15123" width="15.85546875" style="345" bestFit="1" customWidth="1"/>
    <col min="15124" max="15124" width="10.85546875" style="345" customWidth="1"/>
    <col min="15125" max="15129" width="9.140625" style="345"/>
    <col min="15130" max="15130" width="9.85546875" style="345" bestFit="1" customWidth="1"/>
    <col min="15131" max="15360" width="9.140625" style="345"/>
    <col min="15361" max="15361" width="10.7109375" style="345" customWidth="1"/>
    <col min="15362" max="15362" width="11.7109375" style="345" customWidth="1"/>
    <col min="15363" max="15364" width="14.85546875" style="345" bestFit="1" customWidth="1"/>
    <col min="15365" max="15367" width="15.85546875" style="345" bestFit="1" customWidth="1"/>
    <col min="15368" max="15368" width="14.85546875" style="345" bestFit="1" customWidth="1"/>
    <col min="15369" max="15369" width="18.28515625" style="345" bestFit="1" customWidth="1"/>
    <col min="15370" max="15370" width="16.5703125" style="345" bestFit="1" customWidth="1"/>
    <col min="15371" max="15374" width="14.85546875" style="345" bestFit="1" customWidth="1"/>
    <col min="15375" max="15379" width="15.85546875" style="345" bestFit="1" customWidth="1"/>
    <col min="15380" max="15380" width="10.85546875" style="345" customWidth="1"/>
    <col min="15381" max="15385" width="9.140625" style="345"/>
    <col min="15386" max="15386" width="9.85546875" style="345" bestFit="1" customWidth="1"/>
    <col min="15387" max="15616" width="9.140625" style="345"/>
    <col min="15617" max="15617" width="10.7109375" style="345" customWidth="1"/>
    <col min="15618" max="15618" width="11.7109375" style="345" customWidth="1"/>
    <col min="15619" max="15620" width="14.85546875" style="345" bestFit="1" customWidth="1"/>
    <col min="15621" max="15623" width="15.85546875" style="345" bestFit="1" customWidth="1"/>
    <col min="15624" max="15624" width="14.85546875" style="345" bestFit="1" customWidth="1"/>
    <col min="15625" max="15625" width="18.28515625" style="345" bestFit="1" customWidth="1"/>
    <col min="15626" max="15626" width="16.5703125" style="345" bestFit="1" customWidth="1"/>
    <col min="15627" max="15630" width="14.85546875" style="345" bestFit="1" customWidth="1"/>
    <col min="15631" max="15635" width="15.85546875" style="345" bestFit="1" customWidth="1"/>
    <col min="15636" max="15636" width="10.85546875" style="345" customWidth="1"/>
    <col min="15637" max="15641" width="9.140625" style="345"/>
    <col min="15642" max="15642" width="9.85546875" style="345" bestFit="1" customWidth="1"/>
    <col min="15643" max="15872" width="9.140625" style="345"/>
    <col min="15873" max="15873" width="10.7109375" style="345" customWidth="1"/>
    <col min="15874" max="15874" width="11.7109375" style="345" customWidth="1"/>
    <col min="15875" max="15876" width="14.85546875" style="345" bestFit="1" customWidth="1"/>
    <col min="15877" max="15879" width="15.85546875" style="345" bestFit="1" customWidth="1"/>
    <col min="15880" max="15880" width="14.85546875" style="345" bestFit="1" customWidth="1"/>
    <col min="15881" max="15881" width="18.28515625" style="345" bestFit="1" customWidth="1"/>
    <col min="15882" max="15882" width="16.5703125" style="345" bestFit="1" customWidth="1"/>
    <col min="15883" max="15886" width="14.85546875" style="345" bestFit="1" customWidth="1"/>
    <col min="15887" max="15891" width="15.85546875" style="345" bestFit="1" customWidth="1"/>
    <col min="15892" max="15892" width="10.85546875" style="345" customWidth="1"/>
    <col min="15893" max="15897" width="9.140625" style="345"/>
    <col min="15898" max="15898" width="9.85546875" style="345" bestFit="1" customWidth="1"/>
    <col min="15899" max="16128" width="9.140625" style="345"/>
    <col min="16129" max="16129" width="10.7109375" style="345" customWidth="1"/>
    <col min="16130" max="16130" width="11.7109375" style="345" customWidth="1"/>
    <col min="16131" max="16132" width="14.85546875" style="345" bestFit="1" customWidth="1"/>
    <col min="16133" max="16135" width="15.85546875" style="345" bestFit="1" customWidth="1"/>
    <col min="16136" max="16136" width="14.85546875" style="345" bestFit="1" customWidth="1"/>
    <col min="16137" max="16137" width="18.28515625" style="345" bestFit="1" customWidth="1"/>
    <col min="16138" max="16138" width="16.5703125" style="345" bestFit="1" customWidth="1"/>
    <col min="16139" max="16142" width="14.85546875" style="345" bestFit="1" customWidth="1"/>
    <col min="16143" max="16147" width="15.85546875" style="345" bestFit="1" customWidth="1"/>
    <col min="16148" max="16148" width="10.85546875" style="345" customWidth="1"/>
    <col min="16149" max="16153" width="9.140625" style="345"/>
    <col min="16154" max="16154" width="9.85546875" style="345" bestFit="1" customWidth="1"/>
    <col min="16155" max="16384" width="9.140625" style="345"/>
  </cols>
  <sheetData>
    <row r="2" spans="1:10">
      <c r="A2" s="251" t="s">
        <v>0</v>
      </c>
      <c r="B2" s="449" t="s">
        <v>609</v>
      </c>
    </row>
    <row r="4" spans="1:10" ht="114.75">
      <c r="B4" s="450" t="s">
        <v>237</v>
      </c>
      <c r="C4" s="458" t="s">
        <v>924</v>
      </c>
      <c r="D4" s="458" t="s">
        <v>925</v>
      </c>
      <c r="E4" s="458" t="s">
        <v>926</v>
      </c>
      <c r="F4" s="458" t="s">
        <v>927</v>
      </c>
      <c r="G4" s="458" t="s">
        <v>928</v>
      </c>
      <c r="H4" s="458" t="s">
        <v>929</v>
      </c>
    </row>
    <row r="5" spans="1:10">
      <c r="B5" s="451" t="s">
        <v>230</v>
      </c>
      <c r="C5" s="263">
        <v>0.18550088592943936</v>
      </c>
      <c r="D5" s="263">
        <v>0.14401764583424731</v>
      </c>
      <c r="E5" s="263">
        <v>8.1574478682286455E-2</v>
      </c>
      <c r="F5" s="263">
        <v>5.7305400586075979E-2</v>
      </c>
      <c r="G5" s="452">
        <v>0.25062769841210197</v>
      </c>
      <c r="H5" s="452">
        <v>0.31392329920570189</v>
      </c>
    </row>
    <row r="6" spans="1:10">
      <c r="B6" s="451" t="s">
        <v>376</v>
      </c>
      <c r="C6" s="263">
        <v>0.19181109513896516</v>
      </c>
      <c r="D6" s="263">
        <v>0.14596188551215031</v>
      </c>
      <c r="E6" s="263">
        <v>8.2212004892162349E-2</v>
      </c>
      <c r="F6" s="263">
        <v>5.6579357139446021E-2</v>
      </c>
      <c r="G6" s="452">
        <v>0.25849860803937935</v>
      </c>
      <c r="H6" s="452">
        <v>0.3186756846140924</v>
      </c>
    </row>
    <row r="7" spans="1:10">
      <c r="B7" s="451" t="s">
        <v>377</v>
      </c>
      <c r="C7" s="263">
        <v>0.19605176867672566</v>
      </c>
      <c r="D7" s="263">
        <v>0.1482115921025641</v>
      </c>
      <c r="E7" s="263">
        <v>7.9391580488980068E-2</v>
      </c>
      <c r="F7" s="263">
        <v>5.502393724982467E-2</v>
      </c>
      <c r="G7" s="452">
        <v>0.26532096953192463</v>
      </c>
      <c r="H7" s="452">
        <v>0.3040925959582087</v>
      </c>
    </row>
    <row r="8" spans="1:10">
      <c r="B8" s="451" t="s">
        <v>256</v>
      </c>
      <c r="C8" s="263">
        <v>0.20376381460223209</v>
      </c>
      <c r="D8" s="263">
        <v>0.15062049653372572</v>
      </c>
      <c r="E8" s="263">
        <v>6.9399348146600856E-2</v>
      </c>
      <c r="F8" s="263">
        <v>4.7206603607190478E-2</v>
      </c>
      <c r="G8" s="452">
        <v>0.27392642439540882</v>
      </c>
      <c r="H8" s="452">
        <v>0.27094652478305126</v>
      </c>
    </row>
    <row r="9" spans="1:10">
      <c r="B9" s="451" t="s">
        <v>212</v>
      </c>
      <c r="C9" s="263">
        <v>0.19948189493226323</v>
      </c>
      <c r="D9" s="263">
        <v>0.14906596571860212</v>
      </c>
      <c r="E9" s="263">
        <v>6.8120409762243858E-2</v>
      </c>
      <c r="F9" s="263">
        <v>4.5827117733989044E-2</v>
      </c>
      <c r="G9" s="452">
        <v>0.26798055318608938</v>
      </c>
      <c r="H9" s="452">
        <v>0.2665007688720607</v>
      </c>
    </row>
    <row r="10" spans="1:10">
      <c r="B10" s="451" t="s">
        <v>243</v>
      </c>
      <c r="C10" s="263">
        <v>0.20589455664633705</v>
      </c>
      <c r="D10" s="263">
        <v>0.15092511894568719</v>
      </c>
      <c r="E10" s="263">
        <v>6.53682451649166E-2</v>
      </c>
      <c r="F10" s="263">
        <v>4.6168747290322991E-2</v>
      </c>
      <c r="G10" s="452">
        <v>0.27660001069989265</v>
      </c>
      <c r="H10" s="452">
        <v>0.25572082881122371</v>
      </c>
    </row>
    <row r="11" spans="1:10">
      <c r="B11" s="451" t="s">
        <v>244</v>
      </c>
      <c r="C11" s="263">
        <v>0.20210614478529232</v>
      </c>
      <c r="D11" s="263">
        <v>0.14929169985062715</v>
      </c>
      <c r="E11" s="263">
        <v>6.3107500230077732E-2</v>
      </c>
      <c r="F11" s="263">
        <v>4.5074685121755179E-2</v>
      </c>
      <c r="G11" s="452">
        <v>0.27359260140193553</v>
      </c>
      <c r="H11" s="452">
        <v>0.24152470234341519</v>
      </c>
    </row>
    <row r="12" spans="1:10">
      <c r="B12" s="451" t="s">
        <v>213</v>
      </c>
      <c r="C12" s="263">
        <v>0.19897748888625955</v>
      </c>
      <c r="D12" s="263">
        <v>0.1490967684605197</v>
      </c>
      <c r="E12" s="263">
        <v>6.1441451984177102E-2</v>
      </c>
      <c r="F12" s="263">
        <v>4.3944209886247018E-2</v>
      </c>
      <c r="G12" s="452">
        <v>0.27355967808601456</v>
      </c>
      <c r="H12" s="452">
        <v>0.22536082684448766</v>
      </c>
    </row>
    <row r="14" spans="1:10">
      <c r="I14" s="853"/>
      <c r="J14" s="853"/>
    </row>
    <row r="15" spans="1:10">
      <c r="B15" s="449" t="s">
        <v>610</v>
      </c>
      <c r="G15" s="853"/>
      <c r="H15" s="853"/>
    </row>
    <row r="16" spans="1:10">
      <c r="G16" s="853"/>
      <c r="H16" s="853"/>
    </row>
    <row r="17" spans="6:8">
      <c r="F17" s="345" t="s">
        <v>611</v>
      </c>
      <c r="G17" s="853"/>
      <c r="H17" s="853"/>
    </row>
    <row r="18" spans="6:8">
      <c r="G18" s="853"/>
      <c r="H18" s="853"/>
    </row>
    <row r="19" spans="6:8">
      <c r="G19" s="853"/>
      <c r="H19" s="853"/>
    </row>
    <row r="20" spans="6:8">
      <c r="G20" s="853"/>
      <c r="H20" s="853"/>
    </row>
    <row r="25" spans="6:8">
      <c r="G25" s="853"/>
      <c r="H25" s="853"/>
    </row>
    <row r="26" spans="6:8">
      <c r="G26" s="853"/>
      <c r="H26" s="853"/>
    </row>
    <row r="27" spans="6:8">
      <c r="G27" s="853"/>
      <c r="H27" s="853"/>
    </row>
    <row r="28" spans="6:8">
      <c r="G28" s="853"/>
      <c r="H28" s="853"/>
    </row>
    <row r="29" spans="6:8">
      <c r="G29" s="853"/>
      <c r="H29" s="853"/>
    </row>
    <row r="30" spans="6:8">
      <c r="G30" s="853"/>
      <c r="H30" s="853"/>
    </row>
    <row r="31" spans="6:8">
      <c r="G31" s="853"/>
      <c r="H31" s="853"/>
    </row>
    <row r="32" spans="6:8">
      <c r="G32" s="853"/>
      <c r="H32" s="853"/>
    </row>
    <row r="33" spans="2:8">
      <c r="G33" s="853"/>
      <c r="H33" s="853"/>
    </row>
    <row r="34" spans="2:8">
      <c r="G34" s="853"/>
      <c r="H34" s="853"/>
    </row>
    <row r="35" spans="2:8" ht="36" customHeight="1"/>
    <row r="36" spans="2:8">
      <c r="D36" s="448"/>
    </row>
    <row r="39" spans="2:8">
      <c r="B39" s="65" t="s">
        <v>828</v>
      </c>
    </row>
    <row r="40" spans="2:8">
      <c r="B40" s="65" t="s">
        <v>77</v>
      </c>
    </row>
    <row r="41" spans="2:8">
      <c r="B41" s="65"/>
    </row>
    <row r="42" spans="2:8">
      <c r="B42" s="731" t="s">
        <v>10</v>
      </c>
    </row>
    <row r="43" spans="2:8">
      <c r="B43" s="251"/>
    </row>
  </sheetData>
  <hyperlinks>
    <hyperlink ref="B42" location="Содержание!B6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2"/>
  <sheetViews>
    <sheetView topLeftCell="A4" workbookViewId="0">
      <selection activeCell="B50" sqref="B50"/>
    </sheetView>
  </sheetViews>
  <sheetFormatPr defaultRowHeight="12.75"/>
  <cols>
    <col min="1" max="1" width="9.85546875" style="251" customWidth="1"/>
    <col min="2" max="2" width="27.7109375" style="251" bestFit="1" customWidth="1"/>
    <col min="3" max="6" width="16.28515625" style="251" customWidth="1"/>
    <col min="7" max="256" width="9.140625" style="251"/>
    <col min="257" max="257" width="9.85546875" style="251" customWidth="1"/>
    <col min="258" max="258" width="27.7109375" style="251" bestFit="1" customWidth="1"/>
    <col min="259" max="262" width="16.28515625" style="251" customWidth="1"/>
    <col min="263" max="512" width="9.140625" style="251"/>
    <col min="513" max="513" width="9.85546875" style="251" customWidth="1"/>
    <col min="514" max="514" width="27.7109375" style="251" bestFit="1" customWidth="1"/>
    <col min="515" max="518" width="16.28515625" style="251" customWidth="1"/>
    <col min="519" max="768" width="9.140625" style="251"/>
    <col min="769" max="769" width="9.85546875" style="251" customWidth="1"/>
    <col min="770" max="770" width="27.7109375" style="251" bestFit="1" customWidth="1"/>
    <col min="771" max="774" width="16.28515625" style="251" customWidth="1"/>
    <col min="775" max="1024" width="9.140625" style="251"/>
    <col min="1025" max="1025" width="9.85546875" style="251" customWidth="1"/>
    <col min="1026" max="1026" width="27.7109375" style="251" bestFit="1" customWidth="1"/>
    <col min="1027" max="1030" width="16.28515625" style="251" customWidth="1"/>
    <col min="1031" max="1280" width="9.140625" style="251"/>
    <col min="1281" max="1281" width="9.85546875" style="251" customWidth="1"/>
    <col min="1282" max="1282" width="27.7109375" style="251" bestFit="1" customWidth="1"/>
    <col min="1283" max="1286" width="16.28515625" style="251" customWidth="1"/>
    <col min="1287" max="1536" width="9.140625" style="251"/>
    <col min="1537" max="1537" width="9.85546875" style="251" customWidth="1"/>
    <col min="1538" max="1538" width="27.7109375" style="251" bestFit="1" customWidth="1"/>
    <col min="1539" max="1542" width="16.28515625" style="251" customWidth="1"/>
    <col min="1543" max="1792" width="9.140625" style="251"/>
    <col min="1793" max="1793" width="9.85546875" style="251" customWidth="1"/>
    <col min="1794" max="1794" width="27.7109375" style="251" bestFit="1" customWidth="1"/>
    <col min="1795" max="1798" width="16.28515625" style="251" customWidth="1"/>
    <col min="1799" max="2048" width="9.140625" style="251"/>
    <col min="2049" max="2049" width="9.85546875" style="251" customWidth="1"/>
    <col min="2050" max="2050" width="27.7109375" style="251" bestFit="1" customWidth="1"/>
    <col min="2051" max="2054" width="16.28515625" style="251" customWidth="1"/>
    <col min="2055" max="2304" width="9.140625" style="251"/>
    <col min="2305" max="2305" width="9.85546875" style="251" customWidth="1"/>
    <col min="2306" max="2306" width="27.7109375" style="251" bestFit="1" customWidth="1"/>
    <col min="2307" max="2310" width="16.28515625" style="251" customWidth="1"/>
    <col min="2311" max="2560" width="9.140625" style="251"/>
    <col min="2561" max="2561" width="9.85546875" style="251" customWidth="1"/>
    <col min="2562" max="2562" width="27.7109375" style="251" bestFit="1" customWidth="1"/>
    <col min="2563" max="2566" width="16.28515625" style="251" customWidth="1"/>
    <col min="2567" max="2816" width="9.140625" style="251"/>
    <col min="2817" max="2817" width="9.85546875" style="251" customWidth="1"/>
    <col min="2818" max="2818" width="27.7109375" style="251" bestFit="1" customWidth="1"/>
    <col min="2819" max="2822" width="16.28515625" style="251" customWidth="1"/>
    <col min="2823" max="3072" width="9.140625" style="251"/>
    <col min="3073" max="3073" width="9.85546875" style="251" customWidth="1"/>
    <col min="3074" max="3074" width="27.7109375" style="251" bestFit="1" customWidth="1"/>
    <col min="3075" max="3078" width="16.28515625" style="251" customWidth="1"/>
    <col min="3079" max="3328" width="9.140625" style="251"/>
    <col min="3329" max="3329" width="9.85546875" style="251" customWidth="1"/>
    <col min="3330" max="3330" width="27.7109375" style="251" bestFit="1" customWidth="1"/>
    <col min="3331" max="3334" width="16.28515625" style="251" customWidth="1"/>
    <col min="3335" max="3584" width="9.140625" style="251"/>
    <col min="3585" max="3585" width="9.85546875" style="251" customWidth="1"/>
    <col min="3586" max="3586" width="27.7109375" style="251" bestFit="1" customWidth="1"/>
    <col min="3587" max="3590" width="16.28515625" style="251" customWidth="1"/>
    <col min="3591" max="3840" width="9.140625" style="251"/>
    <col min="3841" max="3841" width="9.85546875" style="251" customWidth="1"/>
    <col min="3842" max="3842" width="27.7109375" style="251" bestFit="1" customWidth="1"/>
    <col min="3843" max="3846" width="16.28515625" style="251" customWidth="1"/>
    <col min="3847" max="4096" width="9.140625" style="251"/>
    <col min="4097" max="4097" width="9.85546875" style="251" customWidth="1"/>
    <col min="4098" max="4098" width="27.7109375" style="251" bestFit="1" customWidth="1"/>
    <col min="4099" max="4102" width="16.28515625" style="251" customWidth="1"/>
    <col min="4103" max="4352" width="9.140625" style="251"/>
    <col min="4353" max="4353" width="9.85546875" style="251" customWidth="1"/>
    <col min="4354" max="4354" width="27.7109375" style="251" bestFit="1" customWidth="1"/>
    <col min="4355" max="4358" width="16.28515625" style="251" customWidth="1"/>
    <col min="4359" max="4608" width="9.140625" style="251"/>
    <col min="4609" max="4609" width="9.85546875" style="251" customWidth="1"/>
    <col min="4610" max="4610" width="27.7109375" style="251" bestFit="1" customWidth="1"/>
    <col min="4611" max="4614" width="16.28515625" style="251" customWidth="1"/>
    <col min="4615" max="4864" width="9.140625" style="251"/>
    <col min="4865" max="4865" width="9.85546875" style="251" customWidth="1"/>
    <col min="4866" max="4866" width="27.7109375" style="251" bestFit="1" customWidth="1"/>
    <col min="4867" max="4870" width="16.28515625" style="251" customWidth="1"/>
    <col min="4871" max="5120" width="9.140625" style="251"/>
    <col min="5121" max="5121" width="9.85546875" style="251" customWidth="1"/>
    <col min="5122" max="5122" width="27.7109375" style="251" bestFit="1" customWidth="1"/>
    <col min="5123" max="5126" width="16.28515625" style="251" customWidth="1"/>
    <col min="5127" max="5376" width="9.140625" style="251"/>
    <col min="5377" max="5377" width="9.85546875" style="251" customWidth="1"/>
    <col min="5378" max="5378" width="27.7109375" style="251" bestFit="1" customWidth="1"/>
    <col min="5379" max="5382" width="16.28515625" style="251" customWidth="1"/>
    <col min="5383" max="5632" width="9.140625" style="251"/>
    <col min="5633" max="5633" width="9.85546875" style="251" customWidth="1"/>
    <col min="5634" max="5634" width="27.7109375" style="251" bestFit="1" customWidth="1"/>
    <col min="5635" max="5638" width="16.28515625" style="251" customWidth="1"/>
    <col min="5639" max="5888" width="9.140625" style="251"/>
    <col min="5889" max="5889" width="9.85546875" style="251" customWidth="1"/>
    <col min="5890" max="5890" width="27.7109375" style="251" bestFit="1" customWidth="1"/>
    <col min="5891" max="5894" width="16.28515625" style="251" customWidth="1"/>
    <col min="5895" max="6144" width="9.140625" style="251"/>
    <col min="6145" max="6145" width="9.85546875" style="251" customWidth="1"/>
    <col min="6146" max="6146" width="27.7109375" style="251" bestFit="1" customWidth="1"/>
    <col min="6147" max="6150" width="16.28515625" style="251" customWidth="1"/>
    <col min="6151" max="6400" width="9.140625" style="251"/>
    <col min="6401" max="6401" width="9.85546875" style="251" customWidth="1"/>
    <col min="6402" max="6402" width="27.7109375" style="251" bestFit="1" customWidth="1"/>
    <col min="6403" max="6406" width="16.28515625" style="251" customWidth="1"/>
    <col min="6407" max="6656" width="9.140625" style="251"/>
    <col min="6657" max="6657" width="9.85546875" style="251" customWidth="1"/>
    <col min="6658" max="6658" width="27.7109375" style="251" bestFit="1" customWidth="1"/>
    <col min="6659" max="6662" width="16.28515625" style="251" customWidth="1"/>
    <col min="6663" max="6912" width="9.140625" style="251"/>
    <col min="6913" max="6913" width="9.85546875" style="251" customWidth="1"/>
    <col min="6914" max="6914" width="27.7109375" style="251" bestFit="1" customWidth="1"/>
    <col min="6915" max="6918" width="16.28515625" style="251" customWidth="1"/>
    <col min="6919" max="7168" width="9.140625" style="251"/>
    <col min="7169" max="7169" width="9.85546875" style="251" customWidth="1"/>
    <col min="7170" max="7170" width="27.7109375" style="251" bestFit="1" customWidth="1"/>
    <col min="7171" max="7174" width="16.28515625" style="251" customWidth="1"/>
    <col min="7175" max="7424" width="9.140625" style="251"/>
    <col min="7425" max="7425" width="9.85546875" style="251" customWidth="1"/>
    <col min="7426" max="7426" width="27.7109375" style="251" bestFit="1" customWidth="1"/>
    <col min="7427" max="7430" width="16.28515625" style="251" customWidth="1"/>
    <col min="7431" max="7680" width="9.140625" style="251"/>
    <col min="7681" max="7681" width="9.85546875" style="251" customWidth="1"/>
    <col min="7682" max="7682" width="27.7109375" style="251" bestFit="1" customWidth="1"/>
    <col min="7683" max="7686" width="16.28515625" style="251" customWidth="1"/>
    <col min="7687" max="7936" width="9.140625" style="251"/>
    <col min="7937" max="7937" width="9.85546875" style="251" customWidth="1"/>
    <col min="7938" max="7938" width="27.7109375" style="251" bestFit="1" customWidth="1"/>
    <col min="7939" max="7942" width="16.28515625" style="251" customWidth="1"/>
    <col min="7943" max="8192" width="9.140625" style="251"/>
    <col min="8193" max="8193" width="9.85546875" style="251" customWidth="1"/>
    <col min="8194" max="8194" width="27.7109375" style="251" bestFit="1" customWidth="1"/>
    <col min="8195" max="8198" width="16.28515625" style="251" customWidth="1"/>
    <col min="8199" max="8448" width="9.140625" style="251"/>
    <col min="8449" max="8449" width="9.85546875" style="251" customWidth="1"/>
    <col min="8450" max="8450" width="27.7109375" style="251" bestFit="1" customWidth="1"/>
    <col min="8451" max="8454" width="16.28515625" style="251" customWidth="1"/>
    <col min="8455" max="8704" width="9.140625" style="251"/>
    <col min="8705" max="8705" width="9.85546875" style="251" customWidth="1"/>
    <col min="8706" max="8706" width="27.7109375" style="251" bestFit="1" customWidth="1"/>
    <col min="8707" max="8710" width="16.28515625" style="251" customWidth="1"/>
    <col min="8711" max="8960" width="9.140625" style="251"/>
    <col min="8961" max="8961" width="9.85546875" style="251" customWidth="1"/>
    <col min="8962" max="8962" width="27.7109375" style="251" bestFit="1" customWidth="1"/>
    <col min="8963" max="8966" width="16.28515625" style="251" customWidth="1"/>
    <col min="8967" max="9216" width="9.140625" style="251"/>
    <col min="9217" max="9217" width="9.85546875" style="251" customWidth="1"/>
    <col min="9218" max="9218" width="27.7109375" style="251" bestFit="1" customWidth="1"/>
    <col min="9219" max="9222" width="16.28515625" style="251" customWidth="1"/>
    <col min="9223" max="9472" width="9.140625" style="251"/>
    <col min="9473" max="9473" width="9.85546875" style="251" customWidth="1"/>
    <col min="9474" max="9474" width="27.7109375" style="251" bestFit="1" customWidth="1"/>
    <col min="9475" max="9478" width="16.28515625" style="251" customWidth="1"/>
    <col min="9479" max="9728" width="9.140625" style="251"/>
    <col min="9729" max="9729" width="9.85546875" style="251" customWidth="1"/>
    <col min="9730" max="9730" width="27.7109375" style="251" bestFit="1" customWidth="1"/>
    <col min="9731" max="9734" width="16.28515625" style="251" customWidth="1"/>
    <col min="9735" max="9984" width="9.140625" style="251"/>
    <col min="9985" max="9985" width="9.85546875" style="251" customWidth="1"/>
    <col min="9986" max="9986" width="27.7109375" style="251" bestFit="1" customWidth="1"/>
    <col min="9987" max="9990" width="16.28515625" style="251" customWidth="1"/>
    <col min="9991" max="10240" width="9.140625" style="251"/>
    <col min="10241" max="10241" width="9.85546875" style="251" customWidth="1"/>
    <col min="10242" max="10242" width="27.7109375" style="251" bestFit="1" customWidth="1"/>
    <col min="10243" max="10246" width="16.28515625" style="251" customWidth="1"/>
    <col min="10247" max="10496" width="9.140625" style="251"/>
    <col min="10497" max="10497" width="9.85546875" style="251" customWidth="1"/>
    <col min="10498" max="10498" width="27.7109375" style="251" bestFit="1" customWidth="1"/>
    <col min="10499" max="10502" width="16.28515625" style="251" customWidth="1"/>
    <col min="10503" max="10752" width="9.140625" style="251"/>
    <col min="10753" max="10753" width="9.85546875" style="251" customWidth="1"/>
    <col min="10754" max="10754" width="27.7109375" style="251" bestFit="1" customWidth="1"/>
    <col min="10755" max="10758" width="16.28515625" style="251" customWidth="1"/>
    <col min="10759" max="11008" width="9.140625" style="251"/>
    <col min="11009" max="11009" width="9.85546875" style="251" customWidth="1"/>
    <col min="11010" max="11010" width="27.7109375" style="251" bestFit="1" customWidth="1"/>
    <col min="11011" max="11014" width="16.28515625" style="251" customWidth="1"/>
    <col min="11015" max="11264" width="9.140625" style="251"/>
    <col min="11265" max="11265" width="9.85546875" style="251" customWidth="1"/>
    <col min="11266" max="11266" width="27.7109375" style="251" bestFit="1" customWidth="1"/>
    <col min="11267" max="11270" width="16.28515625" style="251" customWidth="1"/>
    <col min="11271" max="11520" width="9.140625" style="251"/>
    <col min="11521" max="11521" width="9.85546875" style="251" customWidth="1"/>
    <col min="11522" max="11522" width="27.7109375" style="251" bestFit="1" customWidth="1"/>
    <col min="11523" max="11526" width="16.28515625" style="251" customWidth="1"/>
    <col min="11527" max="11776" width="9.140625" style="251"/>
    <col min="11777" max="11777" width="9.85546875" style="251" customWidth="1"/>
    <col min="11778" max="11778" width="27.7109375" style="251" bestFit="1" customWidth="1"/>
    <col min="11779" max="11782" width="16.28515625" style="251" customWidth="1"/>
    <col min="11783" max="12032" width="9.140625" style="251"/>
    <col min="12033" max="12033" width="9.85546875" style="251" customWidth="1"/>
    <col min="12034" max="12034" width="27.7109375" style="251" bestFit="1" customWidth="1"/>
    <col min="12035" max="12038" width="16.28515625" style="251" customWidth="1"/>
    <col min="12039" max="12288" width="9.140625" style="251"/>
    <col min="12289" max="12289" width="9.85546875" style="251" customWidth="1"/>
    <col min="12290" max="12290" width="27.7109375" style="251" bestFit="1" customWidth="1"/>
    <col min="12291" max="12294" width="16.28515625" style="251" customWidth="1"/>
    <col min="12295" max="12544" width="9.140625" style="251"/>
    <col min="12545" max="12545" width="9.85546875" style="251" customWidth="1"/>
    <col min="12546" max="12546" width="27.7109375" style="251" bestFit="1" customWidth="1"/>
    <col min="12547" max="12550" width="16.28515625" style="251" customWidth="1"/>
    <col min="12551" max="12800" width="9.140625" style="251"/>
    <col min="12801" max="12801" width="9.85546875" style="251" customWidth="1"/>
    <col min="12802" max="12802" width="27.7109375" style="251" bestFit="1" customWidth="1"/>
    <col min="12803" max="12806" width="16.28515625" style="251" customWidth="1"/>
    <col min="12807" max="13056" width="9.140625" style="251"/>
    <col min="13057" max="13057" width="9.85546875" style="251" customWidth="1"/>
    <col min="13058" max="13058" width="27.7109375" style="251" bestFit="1" customWidth="1"/>
    <col min="13059" max="13062" width="16.28515625" style="251" customWidth="1"/>
    <col min="13063" max="13312" width="9.140625" style="251"/>
    <col min="13313" max="13313" width="9.85546875" style="251" customWidth="1"/>
    <col min="13314" max="13314" width="27.7109375" style="251" bestFit="1" customWidth="1"/>
    <col min="13315" max="13318" width="16.28515625" style="251" customWidth="1"/>
    <col min="13319" max="13568" width="9.140625" style="251"/>
    <col min="13569" max="13569" width="9.85546875" style="251" customWidth="1"/>
    <col min="13570" max="13570" width="27.7109375" style="251" bestFit="1" customWidth="1"/>
    <col min="13571" max="13574" width="16.28515625" style="251" customWidth="1"/>
    <col min="13575" max="13824" width="9.140625" style="251"/>
    <col min="13825" max="13825" width="9.85546875" style="251" customWidth="1"/>
    <col min="13826" max="13826" width="27.7109375" style="251" bestFit="1" customWidth="1"/>
    <col min="13827" max="13830" width="16.28515625" style="251" customWidth="1"/>
    <col min="13831" max="14080" width="9.140625" style="251"/>
    <col min="14081" max="14081" width="9.85546875" style="251" customWidth="1"/>
    <col min="14082" max="14082" width="27.7109375" style="251" bestFit="1" customWidth="1"/>
    <col min="14083" max="14086" width="16.28515625" style="251" customWidth="1"/>
    <col min="14087" max="14336" width="9.140625" style="251"/>
    <col min="14337" max="14337" width="9.85546875" style="251" customWidth="1"/>
    <col min="14338" max="14338" width="27.7109375" style="251" bestFit="1" customWidth="1"/>
    <col min="14339" max="14342" width="16.28515625" style="251" customWidth="1"/>
    <col min="14343" max="14592" width="9.140625" style="251"/>
    <col min="14593" max="14593" width="9.85546875" style="251" customWidth="1"/>
    <col min="14594" max="14594" width="27.7109375" style="251" bestFit="1" customWidth="1"/>
    <col min="14595" max="14598" width="16.28515625" style="251" customWidth="1"/>
    <col min="14599" max="14848" width="9.140625" style="251"/>
    <col min="14849" max="14849" width="9.85546875" style="251" customWidth="1"/>
    <col min="14850" max="14850" width="27.7109375" style="251" bestFit="1" customWidth="1"/>
    <col min="14851" max="14854" width="16.28515625" style="251" customWidth="1"/>
    <col min="14855" max="15104" width="9.140625" style="251"/>
    <col min="15105" max="15105" width="9.85546875" style="251" customWidth="1"/>
    <col min="15106" max="15106" width="27.7109375" style="251" bestFit="1" customWidth="1"/>
    <col min="15107" max="15110" width="16.28515625" style="251" customWidth="1"/>
    <col min="15111" max="15360" width="9.140625" style="251"/>
    <col min="15361" max="15361" width="9.85546875" style="251" customWidth="1"/>
    <col min="15362" max="15362" width="27.7109375" style="251" bestFit="1" customWidth="1"/>
    <col min="15363" max="15366" width="16.28515625" style="251" customWidth="1"/>
    <col min="15367" max="15616" width="9.140625" style="251"/>
    <col min="15617" max="15617" width="9.85546875" style="251" customWidth="1"/>
    <col min="15618" max="15618" width="27.7109375" style="251" bestFit="1" customWidth="1"/>
    <col min="15619" max="15622" width="16.28515625" style="251" customWidth="1"/>
    <col min="15623" max="15872" width="9.140625" style="251"/>
    <col min="15873" max="15873" width="9.85546875" style="251" customWidth="1"/>
    <col min="15874" max="15874" width="27.7109375" style="251" bestFit="1" customWidth="1"/>
    <col min="15875" max="15878" width="16.28515625" style="251" customWidth="1"/>
    <col min="15879" max="16128" width="9.140625" style="251"/>
    <col min="16129" max="16129" width="9.85546875" style="251" customWidth="1"/>
    <col min="16130" max="16130" width="27.7109375" style="251" bestFit="1" customWidth="1"/>
    <col min="16131" max="16134" width="16.28515625" style="251" customWidth="1"/>
    <col min="16135" max="16384" width="9.140625" style="251"/>
  </cols>
  <sheetData>
    <row r="2" spans="1:5">
      <c r="A2" s="251" t="s">
        <v>0</v>
      </c>
      <c r="B2" s="57" t="s">
        <v>1133</v>
      </c>
    </row>
    <row r="4" spans="1:5" ht="63.75">
      <c r="B4" s="254"/>
      <c r="C4" s="458" t="s">
        <v>1134</v>
      </c>
      <c r="D4" s="458" t="s">
        <v>1135</v>
      </c>
      <c r="E4" s="458" t="s">
        <v>1136</v>
      </c>
    </row>
    <row r="5" spans="1:5">
      <c r="B5" s="436" t="s">
        <v>613</v>
      </c>
      <c r="C5" s="632">
        <v>3.0321051995960451</v>
      </c>
      <c r="D5" s="501">
        <v>1.1718336409666141</v>
      </c>
      <c r="E5" s="501">
        <v>38.647525855063762</v>
      </c>
    </row>
    <row r="6" spans="1:5" ht="25.5">
      <c r="B6" s="436" t="s">
        <v>13</v>
      </c>
      <c r="C6" s="632">
        <v>8.5127232415697147</v>
      </c>
      <c r="D6" s="501">
        <v>2.1022678250682056</v>
      </c>
      <c r="E6" s="501">
        <v>24.695596995357683</v>
      </c>
    </row>
    <row r="7" spans="1:5" ht="25.5">
      <c r="B7" s="436" t="s">
        <v>614</v>
      </c>
      <c r="C7" s="632">
        <v>23.879241134430128</v>
      </c>
      <c r="D7" s="501">
        <v>7.9661286045656921</v>
      </c>
      <c r="E7" s="501">
        <v>33.36005763214888</v>
      </c>
    </row>
    <row r="8" spans="1:5">
      <c r="B8" s="436" t="s">
        <v>24</v>
      </c>
      <c r="C8" s="632">
        <v>18.553149768904781</v>
      </c>
      <c r="D8" s="501">
        <v>4.9885374033945951</v>
      </c>
      <c r="E8" s="501">
        <v>26.887819402802549</v>
      </c>
    </row>
    <row r="9" spans="1:5">
      <c r="B9" s="436" t="s">
        <v>493</v>
      </c>
      <c r="C9" s="632">
        <v>10.392901364728168</v>
      </c>
      <c r="D9" s="501">
        <v>3.3086180622528922</v>
      </c>
      <c r="E9" s="501">
        <v>31.835364795068767</v>
      </c>
    </row>
    <row r="10" spans="1:5" ht="25.5">
      <c r="B10" s="436" t="s">
        <v>615</v>
      </c>
      <c r="C10" s="632">
        <v>3.4647472754145805</v>
      </c>
      <c r="D10" s="501">
        <v>1.0270657927531659</v>
      </c>
      <c r="E10" s="501">
        <v>29.643310496009278</v>
      </c>
    </row>
    <row r="11" spans="1:5">
      <c r="B11" s="436" t="s">
        <v>100</v>
      </c>
      <c r="C11" s="632">
        <v>3.730463271455343</v>
      </c>
      <c r="D11" s="501">
        <v>0.53127273833731159</v>
      </c>
      <c r="E11" s="501">
        <v>14.241468141570776</v>
      </c>
    </row>
    <row r="12" spans="1:5">
      <c r="B12" s="436" t="s">
        <v>3</v>
      </c>
      <c r="C12" s="632">
        <v>3.4206348544325609</v>
      </c>
      <c r="D12" s="501">
        <v>0.29119436939984072</v>
      </c>
      <c r="E12" s="501">
        <v>8.5128750010397152</v>
      </c>
    </row>
    <row r="13" spans="1:5" ht="25.5">
      <c r="B13" s="436" t="s">
        <v>616</v>
      </c>
      <c r="C13" s="632">
        <v>9.0834361756187274</v>
      </c>
      <c r="D13" s="501">
        <v>2.5346553689988305</v>
      </c>
      <c r="E13" s="501">
        <v>27.904146844805457</v>
      </c>
    </row>
    <row r="14" spans="1:5">
      <c r="B14" s="436" t="s">
        <v>617</v>
      </c>
      <c r="C14" s="632">
        <v>13.374498205979435</v>
      </c>
      <c r="D14" s="501">
        <v>1.6506552458849961</v>
      </c>
      <c r="E14" s="501">
        <v>12.34181066432104</v>
      </c>
    </row>
    <row r="15" spans="1:5">
      <c r="B15" s="436" t="s">
        <v>930</v>
      </c>
      <c r="C15" s="632">
        <v>1.6920503539441603</v>
      </c>
      <c r="D15" s="501">
        <v>0.40319531843593659</v>
      </c>
      <c r="E15" s="501">
        <v>23.82880140038921</v>
      </c>
    </row>
    <row r="16" spans="1:5">
      <c r="B16" s="454"/>
    </row>
    <row r="18" spans="2:2">
      <c r="B18" s="57" t="s">
        <v>612</v>
      </c>
    </row>
    <row r="40" spans="2:2" ht="12.75" customHeight="1"/>
    <row r="47" spans="2:2">
      <c r="B47" s="65" t="s">
        <v>829</v>
      </c>
    </row>
    <row r="48" spans="2:2">
      <c r="B48" s="65" t="s">
        <v>77</v>
      </c>
    </row>
    <row r="49" spans="2:2">
      <c r="B49" s="65"/>
    </row>
    <row r="50" spans="2:2">
      <c r="B50" s="731" t="s">
        <v>10</v>
      </c>
    </row>
    <row r="52" spans="2:2">
      <c r="B52" s="345"/>
    </row>
  </sheetData>
  <hyperlinks>
    <hyperlink ref="B50" location="Содержание!B63" display="к содержанию"/>
  </hyperlinks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B19" sqref="B19"/>
    </sheetView>
  </sheetViews>
  <sheetFormatPr defaultRowHeight="12.75"/>
  <cols>
    <col min="1" max="1" width="9.140625" style="251"/>
    <col min="2" max="2" width="29.85546875" style="251" customWidth="1"/>
    <col min="3" max="4" width="14.28515625" style="251" bestFit="1" customWidth="1"/>
    <col min="5" max="5" width="12.7109375" style="251" bestFit="1" customWidth="1"/>
    <col min="6" max="6" width="13.28515625" style="251" bestFit="1" customWidth="1"/>
    <col min="7" max="10" width="14.28515625" style="251" bestFit="1" customWidth="1"/>
    <col min="11" max="12" width="15.5703125" style="251" bestFit="1" customWidth="1"/>
    <col min="13" max="257" width="9.140625" style="251"/>
    <col min="258" max="258" width="29.85546875" style="251" customWidth="1"/>
    <col min="259" max="260" width="14.28515625" style="251" bestFit="1" customWidth="1"/>
    <col min="261" max="261" width="12.7109375" style="251" bestFit="1" customWidth="1"/>
    <col min="262" max="262" width="13.28515625" style="251" bestFit="1" customWidth="1"/>
    <col min="263" max="266" width="14.28515625" style="251" bestFit="1" customWidth="1"/>
    <col min="267" max="268" width="15.5703125" style="251" bestFit="1" customWidth="1"/>
    <col min="269" max="513" width="9.140625" style="251"/>
    <col min="514" max="514" width="29.85546875" style="251" customWidth="1"/>
    <col min="515" max="516" width="14.28515625" style="251" bestFit="1" customWidth="1"/>
    <col min="517" max="517" width="12.7109375" style="251" bestFit="1" customWidth="1"/>
    <col min="518" max="518" width="13.28515625" style="251" bestFit="1" customWidth="1"/>
    <col min="519" max="522" width="14.28515625" style="251" bestFit="1" customWidth="1"/>
    <col min="523" max="524" width="15.5703125" style="251" bestFit="1" customWidth="1"/>
    <col min="525" max="769" width="9.140625" style="251"/>
    <col min="770" max="770" width="29.85546875" style="251" customWidth="1"/>
    <col min="771" max="772" width="14.28515625" style="251" bestFit="1" customWidth="1"/>
    <col min="773" max="773" width="12.7109375" style="251" bestFit="1" customWidth="1"/>
    <col min="774" max="774" width="13.28515625" style="251" bestFit="1" customWidth="1"/>
    <col min="775" max="778" width="14.28515625" style="251" bestFit="1" customWidth="1"/>
    <col min="779" max="780" width="15.5703125" style="251" bestFit="1" customWidth="1"/>
    <col min="781" max="1025" width="9.140625" style="251"/>
    <col min="1026" max="1026" width="29.85546875" style="251" customWidth="1"/>
    <col min="1027" max="1028" width="14.28515625" style="251" bestFit="1" customWidth="1"/>
    <col min="1029" max="1029" width="12.7109375" style="251" bestFit="1" customWidth="1"/>
    <col min="1030" max="1030" width="13.28515625" style="251" bestFit="1" customWidth="1"/>
    <col min="1031" max="1034" width="14.28515625" style="251" bestFit="1" customWidth="1"/>
    <col min="1035" max="1036" width="15.5703125" style="251" bestFit="1" customWidth="1"/>
    <col min="1037" max="1281" width="9.140625" style="251"/>
    <col min="1282" max="1282" width="29.85546875" style="251" customWidth="1"/>
    <col min="1283" max="1284" width="14.28515625" style="251" bestFit="1" customWidth="1"/>
    <col min="1285" max="1285" width="12.7109375" style="251" bestFit="1" customWidth="1"/>
    <col min="1286" max="1286" width="13.28515625" style="251" bestFit="1" customWidth="1"/>
    <col min="1287" max="1290" width="14.28515625" style="251" bestFit="1" customWidth="1"/>
    <col min="1291" max="1292" width="15.5703125" style="251" bestFit="1" customWidth="1"/>
    <col min="1293" max="1537" width="9.140625" style="251"/>
    <col min="1538" max="1538" width="29.85546875" style="251" customWidth="1"/>
    <col min="1539" max="1540" width="14.28515625" style="251" bestFit="1" customWidth="1"/>
    <col min="1541" max="1541" width="12.7109375" style="251" bestFit="1" customWidth="1"/>
    <col min="1542" max="1542" width="13.28515625" style="251" bestFit="1" customWidth="1"/>
    <col min="1543" max="1546" width="14.28515625" style="251" bestFit="1" customWidth="1"/>
    <col min="1547" max="1548" width="15.5703125" style="251" bestFit="1" customWidth="1"/>
    <col min="1549" max="1793" width="9.140625" style="251"/>
    <col min="1794" max="1794" width="29.85546875" style="251" customWidth="1"/>
    <col min="1795" max="1796" width="14.28515625" style="251" bestFit="1" customWidth="1"/>
    <col min="1797" max="1797" width="12.7109375" style="251" bestFit="1" customWidth="1"/>
    <col min="1798" max="1798" width="13.28515625" style="251" bestFit="1" customWidth="1"/>
    <col min="1799" max="1802" width="14.28515625" style="251" bestFit="1" customWidth="1"/>
    <col min="1803" max="1804" width="15.5703125" style="251" bestFit="1" customWidth="1"/>
    <col min="1805" max="2049" width="9.140625" style="251"/>
    <col min="2050" max="2050" width="29.85546875" style="251" customWidth="1"/>
    <col min="2051" max="2052" width="14.28515625" style="251" bestFit="1" customWidth="1"/>
    <col min="2053" max="2053" width="12.7109375" style="251" bestFit="1" customWidth="1"/>
    <col min="2054" max="2054" width="13.28515625" style="251" bestFit="1" customWidth="1"/>
    <col min="2055" max="2058" width="14.28515625" style="251" bestFit="1" customWidth="1"/>
    <col min="2059" max="2060" width="15.5703125" style="251" bestFit="1" customWidth="1"/>
    <col min="2061" max="2305" width="9.140625" style="251"/>
    <col min="2306" max="2306" width="29.85546875" style="251" customWidth="1"/>
    <col min="2307" max="2308" width="14.28515625" style="251" bestFit="1" customWidth="1"/>
    <col min="2309" max="2309" width="12.7109375" style="251" bestFit="1" customWidth="1"/>
    <col min="2310" max="2310" width="13.28515625" style="251" bestFit="1" customWidth="1"/>
    <col min="2311" max="2314" width="14.28515625" style="251" bestFit="1" customWidth="1"/>
    <col min="2315" max="2316" width="15.5703125" style="251" bestFit="1" customWidth="1"/>
    <col min="2317" max="2561" width="9.140625" style="251"/>
    <col min="2562" max="2562" width="29.85546875" style="251" customWidth="1"/>
    <col min="2563" max="2564" width="14.28515625" style="251" bestFit="1" customWidth="1"/>
    <col min="2565" max="2565" width="12.7109375" style="251" bestFit="1" customWidth="1"/>
    <col min="2566" max="2566" width="13.28515625" style="251" bestFit="1" customWidth="1"/>
    <col min="2567" max="2570" width="14.28515625" style="251" bestFit="1" customWidth="1"/>
    <col min="2571" max="2572" width="15.5703125" style="251" bestFit="1" customWidth="1"/>
    <col min="2573" max="2817" width="9.140625" style="251"/>
    <col min="2818" max="2818" width="29.85546875" style="251" customWidth="1"/>
    <col min="2819" max="2820" width="14.28515625" style="251" bestFit="1" customWidth="1"/>
    <col min="2821" max="2821" width="12.7109375" style="251" bestFit="1" customWidth="1"/>
    <col min="2822" max="2822" width="13.28515625" style="251" bestFit="1" customWidth="1"/>
    <col min="2823" max="2826" width="14.28515625" style="251" bestFit="1" customWidth="1"/>
    <col min="2827" max="2828" width="15.5703125" style="251" bestFit="1" customWidth="1"/>
    <col min="2829" max="3073" width="9.140625" style="251"/>
    <col min="3074" max="3074" width="29.85546875" style="251" customWidth="1"/>
    <col min="3075" max="3076" width="14.28515625" style="251" bestFit="1" customWidth="1"/>
    <col min="3077" max="3077" width="12.7109375" style="251" bestFit="1" customWidth="1"/>
    <col min="3078" max="3078" width="13.28515625" style="251" bestFit="1" customWidth="1"/>
    <col min="3079" max="3082" width="14.28515625" style="251" bestFit="1" customWidth="1"/>
    <col min="3083" max="3084" width="15.5703125" style="251" bestFit="1" customWidth="1"/>
    <col min="3085" max="3329" width="9.140625" style="251"/>
    <col min="3330" max="3330" width="29.85546875" style="251" customWidth="1"/>
    <col min="3331" max="3332" width="14.28515625" style="251" bestFit="1" customWidth="1"/>
    <col min="3333" max="3333" width="12.7109375" style="251" bestFit="1" customWidth="1"/>
    <col min="3334" max="3334" width="13.28515625" style="251" bestFit="1" customWidth="1"/>
    <col min="3335" max="3338" width="14.28515625" style="251" bestFit="1" customWidth="1"/>
    <col min="3339" max="3340" width="15.5703125" style="251" bestFit="1" customWidth="1"/>
    <col min="3341" max="3585" width="9.140625" style="251"/>
    <col min="3586" max="3586" width="29.85546875" style="251" customWidth="1"/>
    <col min="3587" max="3588" width="14.28515625" style="251" bestFit="1" customWidth="1"/>
    <col min="3589" max="3589" width="12.7109375" style="251" bestFit="1" customWidth="1"/>
    <col min="3590" max="3590" width="13.28515625" style="251" bestFit="1" customWidth="1"/>
    <col min="3591" max="3594" width="14.28515625" style="251" bestFit="1" customWidth="1"/>
    <col min="3595" max="3596" width="15.5703125" style="251" bestFit="1" customWidth="1"/>
    <col min="3597" max="3841" width="9.140625" style="251"/>
    <col min="3842" max="3842" width="29.85546875" style="251" customWidth="1"/>
    <col min="3843" max="3844" width="14.28515625" style="251" bestFit="1" customWidth="1"/>
    <col min="3845" max="3845" width="12.7109375" style="251" bestFit="1" customWidth="1"/>
    <col min="3846" max="3846" width="13.28515625" style="251" bestFit="1" customWidth="1"/>
    <col min="3847" max="3850" width="14.28515625" style="251" bestFit="1" customWidth="1"/>
    <col min="3851" max="3852" width="15.5703125" style="251" bestFit="1" customWidth="1"/>
    <col min="3853" max="4097" width="9.140625" style="251"/>
    <col min="4098" max="4098" width="29.85546875" style="251" customWidth="1"/>
    <col min="4099" max="4100" width="14.28515625" style="251" bestFit="1" customWidth="1"/>
    <col min="4101" max="4101" width="12.7109375" style="251" bestFit="1" customWidth="1"/>
    <col min="4102" max="4102" width="13.28515625" style="251" bestFit="1" customWidth="1"/>
    <col min="4103" max="4106" width="14.28515625" style="251" bestFit="1" customWidth="1"/>
    <col min="4107" max="4108" width="15.5703125" style="251" bestFit="1" customWidth="1"/>
    <col min="4109" max="4353" width="9.140625" style="251"/>
    <col min="4354" max="4354" width="29.85546875" style="251" customWidth="1"/>
    <col min="4355" max="4356" width="14.28515625" style="251" bestFit="1" customWidth="1"/>
    <col min="4357" max="4357" width="12.7109375" style="251" bestFit="1" customWidth="1"/>
    <col min="4358" max="4358" width="13.28515625" style="251" bestFit="1" customWidth="1"/>
    <col min="4359" max="4362" width="14.28515625" style="251" bestFit="1" customWidth="1"/>
    <col min="4363" max="4364" width="15.5703125" style="251" bestFit="1" customWidth="1"/>
    <col min="4365" max="4609" width="9.140625" style="251"/>
    <col min="4610" max="4610" width="29.85546875" style="251" customWidth="1"/>
    <col min="4611" max="4612" width="14.28515625" style="251" bestFit="1" customWidth="1"/>
    <col min="4613" max="4613" width="12.7109375" style="251" bestFit="1" customWidth="1"/>
    <col min="4614" max="4614" width="13.28515625" style="251" bestFit="1" customWidth="1"/>
    <col min="4615" max="4618" width="14.28515625" style="251" bestFit="1" customWidth="1"/>
    <col min="4619" max="4620" width="15.5703125" style="251" bestFit="1" customWidth="1"/>
    <col min="4621" max="4865" width="9.140625" style="251"/>
    <col min="4866" max="4866" width="29.85546875" style="251" customWidth="1"/>
    <col min="4867" max="4868" width="14.28515625" style="251" bestFit="1" customWidth="1"/>
    <col min="4869" max="4869" width="12.7109375" style="251" bestFit="1" customWidth="1"/>
    <col min="4870" max="4870" width="13.28515625" style="251" bestFit="1" customWidth="1"/>
    <col min="4871" max="4874" width="14.28515625" style="251" bestFit="1" customWidth="1"/>
    <col min="4875" max="4876" width="15.5703125" style="251" bestFit="1" customWidth="1"/>
    <col min="4877" max="5121" width="9.140625" style="251"/>
    <col min="5122" max="5122" width="29.85546875" style="251" customWidth="1"/>
    <col min="5123" max="5124" width="14.28515625" style="251" bestFit="1" customWidth="1"/>
    <col min="5125" max="5125" width="12.7109375" style="251" bestFit="1" customWidth="1"/>
    <col min="5126" max="5126" width="13.28515625" style="251" bestFit="1" customWidth="1"/>
    <col min="5127" max="5130" width="14.28515625" style="251" bestFit="1" customWidth="1"/>
    <col min="5131" max="5132" width="15.5703125" style="251" bestFit="1" customWidth="1"/>
    <col min="5133" max="5377" width="9.140625" style="251"/>
    <col min="5378" max="5378" width="29.85546875" style="251" customWidth="1"/>
    <col min="5379" max="5380" width="14.28515625" style="251" bestFit="1" customWidth="1"/>
    <col min="5381" max="5381" width="12.7109375" style="251" bestFit="1" customWidth="1"/>
    <col min="5382" max="5382" width="13.28515625" style="251" bestFit="1" customWidth="1"/>
    <col min="5383" max="5386" width="14.28515625" style="251" bestFit="1" customWidth="1"/>
    <col min="5387" max="5388" width="15.5703125" style="251" bestFit="1" customWidth="1"/>
    <col min="5389" max="5633" width="9.140625" style="251"/>
    <col min="5634" max="5634" width="29.85546875" style="251" customWidth="1"/>
    <col min="5635" max="5636" width="14.28515625" style="251" bestFit="1" customWidth="1"/>
    <col min="5637" max="5637" width="12.7109375" style="251" bestFit="1" customWidth="1"/>
    <col min="5638" max="5638" width="13.28515625" style="251" bestFit="1" customWidth="1"/>
    <col min="5639" max="5642" width="14.28515625" style="251" bestFit="1" customWidth="1"/>
    <col min="5643" max="5644" width="15.5703125" style="251" bestFit="1" customWidth="1"/>
    <col min="5645" max="5889" width="9.140625" style="251"/>
    <col min="5890" max="5890" width="29.85546875" style="251" customWidth="1"/>
    <col min="5891" max="5892" width="14.28515625" style="251" bestFit="1" customWidth="1"/>
    <col min="5893" max="5893" width="12.7109375" style="251" bestFit="1" customWidth="1"/>
    <col min="5894" max="5894" width="13.28515625" style="251" bestFit="1" customWidth="1"/>
    <col min="5895" max="5898" width="14.28515625" style="251" bestFit="1" customWidth="1"/>
    <col min="5899" max="5900" width="15.5703125" style="251" bestFit="1" customWidth="1"/>
    <col min="5901" max="6145" width="9.140625" style="251"/>
    <col min="6146" max="6146" width="29.85546875" style="251" customWidth="1"/>
    <col min="6147" max="6148" width="14.28515625" style="251" bestFit="1" customWidth="1"/>
    <col min="6149" max="6149" width="12.7109375" style="251" bestFit="1" customWidth="1"/>
    <col min="6150" max="6150" width="13.28515625" style="251" bestFit="1" customWidth="1"/>
    <col min="6151" max="6154" width="14.28515625" style="251" bestFit="1" customWidth="1"/>
    <col min="6155" max="6156" width="15.5703125" style="251" bestFit="1" customWidth="1"/>
    <col min="6157" max="6401" width="9.140625" style="251"/>
    <col min="6402" max="6402" width="29.85546875" style="251" customWidth="1"/>
    <col min="6403" max="6404" width="14.28515625" style="251" bestFit="1" customWidth="1"/>
    <col min="6405" max="6405" width="12.7109375" style="251" bestFit="1" customWidth="1"/>
    <col min="6406" max="6406" width="13.28515625" style="251" bestFit="1" customWidth="1"/>
    <col min="6407" max="6410" width="14.28515625" style="251" bestFit="1" customWidth="1"/>
    <col min="6411" max="6412" width="15.5703125" style="251" bestFit="1" customWidth="1"/>
    <col min="6413" max="6657" width="9.140625" style="251"/>
    <col min="6658" max="6658" width="29.85546875" style="251" customWidth="1"/>
    <col min="6659" max="6660" width="14.28515625" style="251" bestFit="1" customWidth="1"/>
    <col min="6661" max="6661" width="12.7109375" style="251" bestFit="1" customWidth="1"/>
    <col min="6662" max="6662" width="13.28515625" style="251" bestFit="1" customWidth="1"/>
    <col min="6663" max="6666" width="14.28515625" style="251" bestFit="1" customWidth="1"/>
    <col min="6667" max="6668" width="15.5703125" style="251" bestFit="1" customWidth="1"/>
    <col min="6669" max="6913" width="9.140625" style="251"/>
    <col min="6914" max="6914" width="29.85546875" style="251" customWidth="1"/>
    <col min="6915" max="6916" width="14.28515625" style="251" bestFit="1" customWidth="1"/>
    <col min="6917" max="6917" width="12.7109375" style="251" bestFit="1" customWidth="1"/>
    <col min="6918" max="6918" width="13.28515625" style="251" bestFit="1" customWidth="1"/>
    <col min="6919" max="6922" width="14.28515625" style="251" bestFit="1" customWidth="1"/>
    <col min="6923" max="6924" width="15.5703125" style="251" bestFit="1" customWidth="1"/>
    <col min="6925" max="7169" width="9.140625" style="251"/>
    <col min="7170" max="7170" width="29.85546875" style="251" customWidth="1"/>
    <col min="7171" max="7172" width="14.28515625" style="251" bestFit="1" customWidth="1"/>
    <col min="7173" max="7173" width="12.7109375" style="251" bestFit="1" customWidth="1"/>
    <col min="7174" max="7174" width="13.28515625" style="251" bestFit="1" customWidth="1"/>
    <col min="7175" max="7178" width="14.28515625" style="251" bestFit="1" customWidth="1"/>
    <col min="7179" max="7180" width="15.5703125" style="251" bestFit="1" customWidth="1"/>
    <col min="7181" max="7425" width="9.140625" style="251"/>
    <col min="7426" max="7426" width="29.85546875" style="251" customWidth="1"/>
    <col min="7427" max="7428" width="14.28515625" style="251" bestFit="1" customWidth="1"/>
    <col min="7429" max="7429" width="12.7109375" style="251" bestFit="1" customWidth="1"/>
    <col min="7430" max="7430" width="13.28515625" style="251" bestFit="1" customWidth="1"/>
    <col min="7431" max="7434" width="14.28515625" style="251" bestFit="1" customWidth="1"/>
    <col min="7435" max="7436" width="15.5703125" style="251" bestFit="1" customWidth="1"/>
    <col min="7437" max="7681" width="9.140625" style="251"/>
    <col min="7682" max="7682" width="29.85546875" style="251" customWidth="1"/>
    <col min="7683" max="7684" width="14.28515625" style="251" bestFit="1" customWidth="1"/>
    <col min="7685" max="7685" width="12.7109375" style="251" bestFit="1" customWidth="1"/>
    <col min="7686" max="7686" width="13.28515625" style="251" bestFit="1" customWidth="1"/>
    <col min="7687" max="7690" width="14.28515625" style="251" bestFit="1" customWidth="1"/>
    <col min="7691" max="7692" width="15.5703125" style="251" bestFit="1" customWidth="1"/>
    <col min="7693" max="7937" width="9.140625" style="251"/>
    <col min="7938" max="7938" width="29.85546875" style="251" customWidth="1"/>
    <col min="7939" max="7940" width="14.28515625" style="251" bestFit="1" customWidth="1"/>
    <col min="7941" max="7941" width="12.7109375" style="251" bestFit="1" customWidth="1"/>
    <col min="7942" max="7942" width="13.28515625" style="251" bestFit="1" customWidth="1"/>
    <col min="7943" max="7946" width="14.28515625" style="251" bestFit="1" customWidth="1"/>
    <col min="7947" max="7948" width="15.5703125" style="251" bestFit="1" customWidth="1"/>
    <col min="7949" max="8193" width="9.140625" style="251"/>
    <col min="8194" max="8194" width="29.85546875" style="251" customWidth="1"/>
    <col min="8195" max="8196" width="14.28515625" style="251" bestFit="1" customWidth="1"/>
    <col min="8197" max="8197" width="12.7109375" style="251" bestFit="1" customWidth="1"/>
    <col min="8198" max="8198" width="13.28515625" style="251" bestFit="1" customWidth="1"/>
    <col min="8199" max="8202" width="14.28515625" style="251" bestFit="1" customWidth="1"/>
    <col min="8203" max="8204" width="15.5703125" style="251" bestFit="1" customWidth="1"/>
    <col min="8205" max="8449" width="9.140625" style="251"/>
    <col min="8450" max="8450" width="29.85546875" style="251" customWidth="1"/>
    <col min="8451" max="8452" width="14.28515625" style="251" bestFit="1" customWidth="1"/>
    <col min="8453" max="8453" width="12.7109375" style="251" bestFit="1" customWidth="1"/>
    <col min="8454" max="8454" width="13.28515625" style="251" bestFit="1" customWidth="1"/>
    <col min="8455" max="8458" width="14.28515625" style="251" bestFit="1" customWidth="1"/>
    <col min="8459" max="8460" width="15.5703125" style="251" bestFit="1" customWidth="1"/>
    <col min="8461" max="8705" width="9.140625" style="251"/>
    <col min="8706" max="8706" width="29.85546875" style="251" customWidth="1"/>
    <col min="8707" max="8708" width="14.28515625" style="251" bestFit="1" customWidth="1"/>
    <col min="8709" max="8709" width="12.7109375" style="251" bestFit="1" customWidth="1"/>
    <col min="8710" max="8710" width="13.28515625" style="251" bestFit="1" customWidth="1"/>
    <col min="8711" max="8714" width="14.28515625" style="251" bestFit="1" customWidth="1"/>
    <col min="8715" max="8716" width="15.5703125" style="251" bestFit="1" customWidth="1"/>
    <col min="8717" max="8961" width="9.140625" style="251"/>
    <col min="8962" max="8962" width="29.85546875" style="251" customWidth="1"/>
    <col min="8963" max="8964" width="14.28515625" style="251" bestFit="1" customWidth="1"/>
    <col min="8965" max="8965" width="12.7109375" style="251" bestFit="1" customWidth="1"/>
    <col min="8966" max="8966" width="13.28515625" style="251" bestFit="1" customWidth="1"/>
    <col min="8967" max="8970" width="14.28515625" style="251" bestFit="1" customWidth="1"/>
    <col min="8971" max="8972" width="15.5703125" style="251" bestFit="1" customWidth="1"/>
    <col min="8973" max="9217" width="9.140625" style="251"/>
    <col min="9218" max="9218" width="29.85546875" style="251" customWidth="1"/>
    <col min="9219" max="9220" width="14.28515625" style="251" bestFit="1" customWidth="1"/>
    <col min="9221" max="9221" width="12.7109375" style="251" bestFit="1" customWidth="1"/>
    <col min="9222" max="9222" width="13.28515625" style="251" bestFit="1" customWidth="1"/>
    <col min="9223" max="9226" width="14.28515625" style="251" bestFit="1" customWidth="1"/>
    <col min="9227" max="9228" width="15.5703125" style="251" bestFit="1" customWidth="1"/>
    <col min="9229" max="9473" width="9.140625" style="251"/>
    <col min="9474" max="9474" width="29.85546875" style="251" customWidth="1"/>
    <col min="9475" max="9476" width="14.28515625" style="251" bestFit="1" customWidth="1"/>
    <col min="9477" max="9477" width="12.7109375" style="251" bestFit="1" customWidth="1"/>
    <col min="9478" max="9478" width="13.28515625" style="251" bestFit="1" customWidth="1"/>
    <col min="9479" max="9482" width="14.28515625" style="251" bestFit="1" customWidth="1"/>
    <col min="9483" max="9484" width="15.5703125" style="251" bestFit="1" customWidth="1"/>
    <col min="9485" max="9729" width="9.140625" style="251"/>
    <col min="9730" max="9730" width="29.85546875" style="251" customWidth="1"/>
    <col min="9731" max="9732" width="14.28515625" style="251" bestFit="1" customWidth="1"/>
    <col min="9733" max="9733" width="12.7109375" style="251" bestFit="1" customWidth="1"/>
    <col min="9734" max="9734" width="13.28515625" style="251" bestFit="1" customWidth="1"/>
    <col min="9735" max="9738" width="14.28515625" style="251" bestFit="1" customWidth="1"/>
    <col min="9739" max="9740" width="15.5703125" style="251" bestFit="1" customWidth="1"/>
    <col min="9741" max="9985" width="9.140625" style="251"/>
    <col min="9986" max="9986" width="29.85546875" style="251" customWidth="1"/>
    <col min="9987" max="9988" width="14.28515625" style="251" bestFit="1" customWidth="1"/>
    <col min="9989" max="9989" width="12.7109375" style="251" bestFit="1" customWidth="1"/>
    <col min="9990" max="9990" width="13.28515625" style="251" bestFit="1" customWidth="1"/>
    <col min="9991" max="9994" width="14.28515625" style="251" bestFit="1" customWidth="1"/>
    <col min="9995" max="9996" width="15.5703125" style="251" bestFit="1" customWidth="1"/>
    <col min="9997" max="10241" width="9.140625" style="251"/>
    <col min="10242" max="10242" width="29.85546875" style="251" customWidth="1"/>
    <col min="10243" max="10244" width="14.28515625" style="251" bestFit="1" customWidth="1"/>
    <col min="10245" max="10245" width="12.7109375" style="251" bestFit="1" customWidth="1"/>
    <col min="10246" max="10246" width="13.28515625" style="251" bestFit="1" customWidth="1"/>
    <col min="10247" max="10250" width="14.28515625" style="251" bestFit="1" customWidth="1"/>
    <col min="10251" max="10252" width="15.5703125" style="251" bestFit="1" customWidth="1"/>
    <col min="10253" max="10497" width="9.140625" style="251"/>
    <col min="10498" max="10498" width="29.85546875" style="251" customWidth="1"/>
    <col min="10499" max="10500" width="14.28515625" style="251" bestFit="1" customWidth="1"/>
    <col min="10501" max="10501" width="12.7109375" style="251" bestFit="1" customWidth="1"/>
    <col min="10502" max="10502" width="13.28515625" style="251" bestFit="1" customWidth="1"/>
    <col min="10503" max="10506" width="14.28515625" style="251" bestFit="1" customWidth="1"/>
    <col min="10507" max="10508" width="15.5703125" style="251" bestFit="1" customWidth="1"/>
    <col min="10509" max="10753" width="9.140625" style="251"/>
    <col min="10754" max="10754" width="29.85546875" style="251" customWidth="1"/>
    <col min="10755" max="10756" width="14.28515625" style="251" bestFit="1" customWidth="1"/>
    <col min="10757" max="10757" width="12.7109375" style="251" bestFit="1" customWidth="1"/>
    <col min="10758" max="10758" width="13.28515625" style="251" bestFit="1" customWidth="1"/>
    <col min="10759" max="10762" width="14.28515625" style="251" bestFit="1" customWidth="1"/>
    <col min="10763" max="10764" width="15.5703125" style="251" bestFit="1" customWidth="1"/>
    <col min="10765" max="11009" width="9.140625" style="251"/>
    <col min="11010" max="11010" width="29.85546875" style="251" customWidth="1"/>
    <col min="11011" max="11012" width="14.28515625" style="251" bestFit="1" customWidth="1"/>
    <col min="11013" max="11013" width="12.7109375" style="251" bestFit="1" customWidth="1"/>
    <col min="11014" max="11014" width="13.28515625" style="251" bestFit="1" customWidth="1"/>
    <col min="11015" max="11018" width="14.28515625" style="251" bestFit="1" customWidth="1"/>
    <col min="11019" max="11020" width="15.5703125" style="251" bestFit="1" customWidth="1"/>
    <col min="11021" max="11265" width="9.140625" style="251"/>
    <col min="11266" max="11266" width="29.85546875" style="251" customWidth="1"/>
    <col min="11267" max="11268" width="14.28515625" style="251" bestFit="1" customWidth="1"/>
    <col min="11269" max="11269" width="12.7109375" style="251" bestFit="1" customWidth="1"/>
    <col min="11270" max="11270" width="13.28515625" style="251" bestFit="1" customWidth="1"/>
    <col min="11271" max="11274" width="14.28515625" style="251" bestFit="1" customWidth="1"/>
    <col min="11275" max="11276" width="15.5703125" style="251" bestFit="1" customWidth="1"/>
    <col min="11277" max="11521" width="9.140625" style="251"/>
    <col min="11522" max="11522" width="29.85546875" style="251" customWidth="1"/>
    <col min="11523" max="11524" width="14.28515625" style="251" bestFit="1" customWidth="1"/>
    <col min="11525" max="11525" width="12.7109375" style="251" bestFit="1" customWidth="1"/>
    <col min="11526" max="11526" width="13.28515625" style="251" bestFit="1" customWidth="1"/>
    <col min="11527" max="11530" width="14.28515625" style="251" bestFit="1" customWidth="1"/>
    <col min="11531" max="11532" width="15.5703125" style="251" bestFit="1" customWidth="1"/>
    <col min="11533" max="11777" width="9.140625" style="251"/>
    <col min="11778" max="11778" width="29.85546875" style="251" customWidth="1"/>
    <col min="11779" max="11780" width="14.28515625" style="251" bestFit="1" customWidth="1"/>
    <col min="11781" max="11781" width="12.7109375" style="251" bestFit="1" customWidth="1"/>
    <col min="11782" max="11782" width="13.28515625" style="251" bestFit="1" customWidth="1"/>
    <col min="11783" max="11786" width="14.28515625" style="251" bestFit="1" customWidth="1"/>
    <col min="11787" max="11788" width="15.5703125" style="251" bestFit="1" customWidth="1"/>
    <col min="11789" max="12033" width="9.140625" style="251"/>
    <col min="12034" max="12034" width="29.85546875" style="251" customWidth="1"/>
    <col min="12035" max="12036" width="14.28515625" style="251" bestFit="1" customWidth="1"/>
    <col min="12037" max="12037" width="12.7109375" style="251" bestFit="1" customWidth="1"/>
    <col min="12038" max="12038" width="13.28515625" style="251" bestFit="1" customWidth="1"/>
    <col min="12039" max="12042" width="14.28515625" style="251" bestFit="1" customWidth="1"/>
    <col min="12043" max="12044" width="15.5703125" style="251" bestFit="1" customWidth="1"/>
    <col min="12045" max="12289" width="9.140625" style="251"/>
    <col min="12290" max="12290" width="29.85546875" style="251" customWidth="1"/>
    <col min="12291" max="12292" width="14.28515625" style="251" bestFit="1" customWidth="1"/>
    <col min="12293" max="12293" width="12.7109375" style="251" bestFit="1" customWidth="1"/>
    <col min="12294" max="12294" width="13.28515625" style="251" bestFit="1" customWidth="1"/>
    <col min="12295" max="12298" width="14.28515625" style="251" bestFit="1" customWidth="1"/>
    <col min="12299" max="12300" width="15.5703125" style="251" bestFit="1" customWidth="1"/>
    <col min="12301" max="12545" width="9.140625" style="251"/>
    <col min="12546" max="12546" width="29.85546875" style="251" customWidth="1"/>
    <col min="12547" max="12548" width="14.28515625" style="251" bestFit="1" customWidth="1"/>
    <col min="12549" max="12549" width="12.7109375" style="251" bestFit="1" customWidth="1"/>
    <col min="12550" max="12550" width="13.28515625" style="251" bestFit="1" customWidth="1"/>
    <col min="12551" max="12554" width="14.28515625" style="251" bestFit="1" customWidth="1"/>
    <col min="12555" max="12556" width="15.5703125" style="251" bestFit="1" customWidth="1"/>
    <col min="12557" max="12801" width="9.140625" style="251"/>
    <col min="12802" max="12802" width="29.85546875" style="251" customWidth="1"/>
    <col min="12803" max="12804" width="14.28515625" style="251" bestFit="1" customWidth="1"/>
    <col min="12805" max="12805" width="12.7109375" style="251" bestFit="1" customWidth="1"/>
    <col min="12806" max="12806" width="13.28515625" style="251" bestFit="1" customWidth="1"/>
    <col min="12807" max="12810" width="14.28515625" style="251" bestFit="1" customWidth="1"/>
    <col min="12811" max="12812" width="15.5703125" style="251" bestFit="1" customWidth="1"/>
    <col min="12813" max="13057" width="9.140625" style="251"/>
    <col min="13058" max="13058" width="29.85546875" style="251" customWidth="1"/>
    <col min="13059" max="13060" width="14.28515625" style="251" bestFit="1" customWidth="1"/>
    <col min="13061" max="13061" width="12.7109375" style="251" bestFit="1" customWidth="1"/>
    <col min="13062" max="13062" width="13.28515625" style="251" bestFit="1" customWidth="1"/>
    <col min="13063" max="13066" width="14.28515625" style="251" bestFit="1" customWidth="1"/>
    <col min="13067" max="13068" width="15.5703125" style="251" bestFit="1" customWidth="1"/>
    <col min="13069" max="13313" width="9.140625" style="251"/>
    <col min="13314" max="13314" width="29.85546875" style="251" customWidth="1"/>
    <col min="13315" max="13316" width="14.28515625" style="251" bestFit="1" customWidth="1"/>
    <col min="13317" max="13317" width="12.7109375" style="251" bestFit="1" customWidth="1"/>
    <col min="13318" max="13318" width="13.28515625" style="251" bestFit="1" customWidth="1"/>
    <col min="13319" max="13322" width="14.28515625" style="251" bestFit="1" customWidth="1"/>
    <col min="13323" max="13324" width="15.5703125" style="251" bestFit="1" customWidth="1"/>
    <col min="13325" max="13569" width="9.140625" style="251"/>
    <col min="13570" max="13570" width="29.85546875" style="251" customWidth="1"/>
    <col min="13571" max="13572" width="14.28515625" style="251" bestFit="1" customWidth="1"/>
    <col min="13573" max="13573" width="12.7109375" style="251" bestFit="1" customWidth="1"/>
    <col min="13574" max="13574" width="13.28515625" style="251" bestFit="1" customWidth="1"/>
    <col min="13575" max="13578" width="14.28515625" style="251" bestFit="1" customWidth="1"/>
    <col min="13579" max="13580" width="15.5703125" style="251" bestFit="1" customWidth="1"/>
    <col min="13581" max="13825" width="9.140625" style="251"/>
    <col min="13826" max="13826" width="29.85546875" style="251" customWidth="1"/>
    <col min="13827" max="13828" width="14.28515625" style="251" bestFit="1" customWidth="1"/>
    <col min="13829" max="13829" width="12.7109375" style="251" bestFit="1" customWidth="1"/>
    <col min="13830" max="13830" width="13.28515625" style="251" bestFit="1" customWidth="1"/>
    <col min="13831" max="13834" width="14.28515625" style="251" bestFit="1" customWidth="1"/>
    <col min="13835" max="13836" width="15.5703125" style="251" bestFit="1" customWidth="1"/>
    <col min="13837" max="14081" width="9.140625" style="251"/>
    <col min="14082" max="14082" width="29.85546875" style="251" customWidth="1"/>
    <col min="14083" max="14084" width="14.28515625" style="251" bestFit="1" customWidth="1"/>
    <col min="14085" max="14085" width="12.7109375" style="251" bestFit="1" customWidth="1"/>
    <col min="14086" max="14086" width="13.28515625" style="251" bestFit="1" customWidth="1"/>
    <col min="14087" max="14090" width="14.28515625" style="251" bestFit="1" customWidth="1"/>
    <col min="14091" max="14092" width="15.5703125" style="251" bestFit="1" customWidth="1"/>
    <col min="14093" max="14337" width="9.140625" style="251"/>
    <col min="14338" max="14338" width="29.85546875" style="251" customWidth="1"/>
    <col min="14339" max="14340" width="14.28515625" style="251" bestFit="1" customWidth="1"/>
    <col min="14341" max="14341" width="12.7109375" style="251" bestFit="1" customWidth="1"/>
    <col min="14342" max="14342" width="13.28515625" style="251" bestFit="1" customWidth="1"/>
    <col min="14343" max="14346" width="14.28515625" style="251" bestFit="1" customWidth="1"/>
    <col min="14347" max="14348" width="15.5703125" style="251" bestFit="1" customWidth="1"/>
    <col min="14349" max="14593" width="9.140625" style="251"/>
    <col min="14594" max="14594" width="29.85546875" style="251" customWidth="1"/>
    <col min="14595" max="14596" width="14.28515625" style="251" bestFit="1" customWidth="1"/>
    <col min="14597" max="14597" width="12.7109375" style="251" bestFit="1" customWidth="1"/>
    <col min="14598" max="14598" width="13.28515625" style="251" bestFit="1" customWidth="1"/>
    <col min="14599" max="14602" width="14.28515625" style="251" bestFit="1" customWidth="1"/>
    <col min="14603" max="14604" width="15.5703125" style="251" bestFit="1" customWidth="1"/>
    <col min="14605" max="14849" width="9.140625" style="251"/>
    <col min="14850" max="14850" width="29.85546875" style="251" customWidth="1"/>
    <col min="14851" max="14852" width="14.28515625" style="251" bestFit="1" customWidth="1"/>
    <col min="14853" max="14853" width="12.7109375" style="251" bestFit="1" customWidth="1"/>
    <col min="14854" max="14854" width="13.28515625" style="251" bestFit="1" customWidth="1"/>
    <col min="14855" max="14858" width="14.28515625" style="251" bestFit="1" customWidth="1"/>
    <col min="14859" max="14860" width="15.5703125" style="251" bestFit="1" customWidth="1"/>
    <col min="14861" max="15105" width="9.140625" style="251"/>
    <col min="15106" max="15106" width="29.85546875" style="251" customWidth="1"/>
    <col min="15107" max="15108" width="14.28515625" style="251" bestFit="1" customWidth="1"/>
    <col min="15109" max="15109" width="12.7109375" style="251" bestFit="1" customWidth="1"/>
    <col min="15110" max="15110" width="13.28515625" style="251" bestFit="1" customWidth="1"/>
    <col min="15111" max="15114" width="14.28515625" style="251" bestFit="1" customWidth="1"/>
    <col min="15115" max="15116" width="15.5703125" style="251" bestFit="1" customWidth="1"/>
    <col min="15117" max="15361" width="9.140625" style="251"/>
    <col min="15362" max="15362" width="29.85546875" style="251" customWidth="1"/>
    <col min="15363" max="15364" width="14.28515625" style="251" bestFit="1" customWidth="1"/>
    <col min="15365" max="15365" width="12.7109375" style="251" bestFit="1" customWidth="1"/>
    <col min="15366" max="15366" width="13.28515625" style="251" bestFit="1" customWidth="1"/>
    <col min="15367" max="15370" width="14.28515625" style="251" bestFit="1" customWidth="1"/>
    <col min="15371" max="15372" width="15.5703125" style="251" bestFit="1" customWidth="1"/>
    <col min="15373" max="15617" width="9.140625" style="251"/>
    <col min="15618" max="15618" width="29.85546875" style="251" customWidth="1"/>
    <col min="15619" max="15620" width="14.28515625" style="251" bestFit="1" customWidth="1"/>
    <col min="15621" max="15621" width="12.7109375" style="251" bestFit="1" customWidth="1"/>
    <col min="15622" max="15622" width="13.28515625" style="251" bestFit="1" customWidth="1"/>
    <col min="15623" max="15626" width="14.28515625" style="251" bestFit="1" customWidth="1"/>
    <col min="15627" max="15628" width="15.5703125" style="251" bestFit="1" customWidth="1"/>
    <col min="15629" max="15873" width="9.140625" style="251"/>
    <col min="15874" max="15874" width="29.85546875" style="251" customWidth="1"/>
    <col min="15875" max="15876" width="14.28515625" style="251" bestFit="1" customWidth="1"/>
    <col min="15877" max="15877" width="12.7109375" style="251" bestFit="1" customWidth="1"/>
    <col min="15878" max="15878" width="13.28515625" style="251" bestFit="1" customWidth="1"/>
    <col min="15879" max="15882" width="14.28515625" style="251" bestFit="1" customWidth="1"/>
    <col min="15883" max="15884" width="15.5703125" style="251" bestFit="1" customWidth="1"/>
    <col min="15885" max="16129" width="9.140625" style="251"/>
    <col min="16130" max="16130" width="29.85546875" style="251" customWidth="1"/>
    <col min="16131" max="16132" width="14.28515625" style="251" bestFit="1" customWidth="1"/>
    <col min="16133" max="16133" width="12.7109375" style="251" bestFit="1" customWidth="1"/>
    <col min="16134" max="16134" width="13.28515625" style="251" bestFit="1" customWidth="1"/>
    <col min="16135" max="16138" width="14.28515625" style="251" bestFit="1" customWidth="1"/>
    <col min="16139" max="16140" width="15.5703125" style="251" bestFit="1" customWidth="1"/>
    <col min="16141" max="16384" width="9.140625" style="251"/>
  </cols>
  <sheetData>
    <row r="2" spans="1:10">
      <c r="A2" s="251" t="s">
        <v>0</v>
      </c>
      <c r="B2" s="576" t="s">
        <v>1199</v>
      </c>
    </row>
    <row r="3" spans="1:10">
      <c r="H3" s="455"/>
    </row>
    <row r="4" spans="1:10">
      <c r="B4" s="932"/>
      <c r="C4" s="933" t="s">
        <v>207</v>
      </c>
      <c r="D4" s="934"/>
      <c r="E4" s="935" t="s">
        <v>208</v>
      </c>
      <c r="F4" s="936"/>
      <c r="G4" s="933" t="s">
        <v>209</v>
      </c>
      <c r="H4" s="934"/>
      <c r="I4" s="933" t="s">
        <v>210</v>
      </c>
      <c r="J4" s="934"/>
    </row>
    <row r="5" spans="1:10" ht="63.75">
      <c r="B5" s="932"/>
      <c r="C5" s="458" t="s">
        <v>1134</v>
      </c>
      <c r="D5" s="458" t="s">
        <v>1186</v>
      </c>
      <c r="E5" s="458" t="s">
        <v>1134</v>
      </c>
      <c r="F5" s="458" t="s">
        <v>1186</v>
      </c>
      <c r="G5" s="458" t="s">
        <v>1134</v>
      </c>
      <c r="H5" s="458" t="s">
        <v>1186</v>
      </c>
      <c r="I5" s="458" t="s">
        <v>1134</v>
      </c>
      <c r="J5" s="458" t="s">
        <v>1186</v>
      </c>
    </row>
    <row r="6" spans="1:10">
      <c r="B6" s="436" t="s">
        <v>3</v>
      </c>
      <c r="C6" s="456">
        <v>2.2946900744092105</v>
      </c>
      <c r="D6" s="456">
        <v>15.706152014516839</v>
      </c>
      <c r="E6" s="456">
        <v>4.8966735995586905</v>
      </c>
      <c r="F6" s="456">
        <v>1.6075276672559899</v>
      </c>
      <c r="G6" s="456">
        <v>3.0915209395506049</v>
      </c>
      <c r="H6" s="456">
        <v>7.2711669061377311</v>
      </c>
      <c r="I6" s="456">
        <v>15.920762877812747</v>
      </c>
      <c r="J6" s="456">
        <v>1.6838716572690735</v>
      </c>
    </row>
    <row r="7" spans="1:10">
      <c r="B7" s="436" t="s">
        <v>613</v>
      </c>
      <c r="C7" s="456">
        <v>2.2000518395266466</v>
      </c>
      <c r="D7" s="456">
        <v>49.134223339241785</v>
      </c>
      <c r="E7" s="456">
        <v>9.9747505170466333</v>
      </c>
      <c r="F7" s="456">
        <v>22.033239805039141</v>
      </c>
      <c r="G7" s="456">
        <v>2.4302601432564681</v>
      </c>
      <c r="H7" s="456">
        <v>53.563073545960179</v>
      </c>
      <c r="I7" s="456">
        <v>4.1087321354755781</v>
      </c>
      <c r="J7" s="456">
        <v>1.871264477828249</v>
      </c>
    </row>
    <row r="8" spans="1:10" ht="25.5">
      <c r="B8" s="436" t="s">
        <v>13</v>
      </c>
      <c r="C8" s="456">
        <v>9.017227589401152</v>
      </c>
      <c r="D8" s="456">
        <v>27.118330035059934</v>
      </c>
      <c r="E8" s="456">
        <v>15.242853690848484</v>
      </c>
      <c r="F8" s="456">
        <v>6.7350293768006466</v>
      </c>
      <c r="G8" s="456">
        <v>5.715181386873434</v>
      </c>
      <c r="H8" s="456">
        <v>35.25837336276598</v>
      </c>
      <c r="I8" s="456">
        <v>6.1359331909708876</v>
      </c>
      <c r="J8" s="456">
        <v>20.350803571131788</v>
      </c>
    </row>
    <row r="9" spans="1:10" ht="25.5">
      <c r="B9" s="436" t="s">
        <v>618</v>
      </c>
      <c r="C9" s="456">
        <v>32.719816350195678</v>
      </c>
      <c r="D9" s="456">
        <v>33.697576374212979</v>
      </c>
      <c r="E9" s="456">
        <v>9.1637676497134439</v>
      </c>
      <c r="F9" s="456">
        <v>3.2930023397010073</v>
      </c>
      <c r="G9" s="456">
        <v>12.538953840033141</v>
      </c>
      <c r="H9" s="456">
        <v>44.107511511560396</v>
      </c>
      <c r="I9" s="456">
        <v>9.1636468659462409</v>
      </c>
      <c r="J9" s="456">
        <v>3.617088511360917</v>
      </c>
    </row>
    <row r="10" spans="1:10">
      <c r="B10" s="436" t="s">
        <v>24</v>
      </c>
      <c r="C10" s="456">
        <v>17.073697630923796</v>
      </c>
      <c r="D10" s="456">
        <v>37.836252053376541</v>
      </c>
      <c r="E10" s="456">
        <v>19.822436238218348</v>
      </c>
      <c r="F10" s="456">
        <v>3.6022019527924396</v>
      </c>
      <c r="G10" s="456">
        <v>20.85038232399075</v>
      </c>
      <c r="H10" s="456">
        <v>19.094496337896281</v>
      </c>
      <c r="I10" s="456">
        <v>23.155695134956762</v>
      </c>
      <c r="J10" s="456">
        <v>4.5429413554446016</v>
      </c>
    </row>
    <row r="11" spans="1:10">
      <c r="B11" s="436" t="s">
        <v>100</v>
      </c>
      <c r="C11" s="456">
        <v>3.4226833598369222</v>
      </c>
      <c r="D11" s="456">
        <v>16.936796391726531</v>
      </c>
      <c r="E11" s="456">
        <v>8.7103492862218435</v>
      </c>
      <c r="F11" s="456">
        <v>7.7646736544060388</v>
      </c>
      <c r="G11" s="456">
        <v>2.5681375981495238</v>
      </c>
      <c r="H11" s="456">
        <v>17.778705817212753</v>
      </c>
      <c r="I11" s="456">
        <v>4.8406122924574193</v>
      </c>
      <c r="J11" s="456">
        <v>5.1775199963603171</v>
      </c>
    </row>
    <row r="12" spans="1:10">
      <c r="B12" s="436" t="s">
        <v>493</v>
      </c>
      <c r="C12" s="456">
        <v>11.995807000228066</v>
      </c>
      <c r="D12" s="456">
        <v>32.771219790226944</v>
      </c>
      <c r="E12" s="456">
        <v>8.7571859236383762</v>
      </c>
      <c r="F12" s="456">
        <v>1.6559967328024849</v>
      </c>
      <c r="G12" s="456">
        <v>8.3981908906948171</v>
      </c>
      <c r="H12" s="456">
        <v>44.831603487894007</v>
      </c>
      <c r="I12" s="456">
        <v>7.6235070767459643</v>
      </c>
      <c r="J12" s="456">
        <v>6.0560951692625027</v>
      </c>
    </row>
    <row r="13" spans="1:10" ht="25.5">
      <c r="B13" s="457" t="s">
        <v>615</v>
      </c>
      <c r="C13" s="456">
        <v>2.5216422154786562</v>
      </c>
      <c r="D13" s="456">
        <v>56.12552819124933</v>
      </c>
      <c r="E13" s="456">
        <v>9.8323522232862022</v>
      </c>
      <c r="F13" s="456">
        <v>0.84762967540386225</v>
      </c>
      <c r="G13" s="456">
        <v>2.5242970779158265</v>
      </c>
      <c r="H13" s="456">
        <v>26.534119062827553</v>
      </c>
      <c r="I13" s="456">
        <v>6.4361186246608799</v>
      </c>
      <c r="J13" s="456">
        <v>5.3873705427363499</v>
      </c>
    </row>
    <row r="14" spans="1:10" ht="25.5">
      <c r="B14" s="436" t="s">
        <v>931</v>
      </c>
      <c r="C14" s="456">
        <v>8.5674733680555555</v>
      </c>
      <c r="D14" s="456">
        <v>31.488055824006249</v>
      </c>
      <c r="E14" s="456">
        <v>4.5798779267988632</v>
      </c>
      <c r="F14" s="456">
        <v>1.3299412347664812</v>
      </c>
      <c r="G14" s="456">
        <v>9.4522350409768716</v>
      </c>
      <c r="H14" s="456">
        <v>38.153232721541485</v>
      </c>
      <c r="I14" s="456">
        <v>2.8415661324103114</v>
      </c>
      <c r="J14" s="456">
        <v>14.514835935287856</v>
      </c>
    </row>
    <row r="15" spans="1:10" ht="25.5">
      <c r="B15" s="436" t="s">
        <v>932</v>
      </c>
      <c r="C15" s="456">
        <v>7.2541046941577356</v>
      </c>
      <c r="D15" s="456">
        <v>14.070146421537894</v>
      </c>
      <c r="E15" s="456">
        <v>5.1009228870875685</v>
      </c>
      <c r="F15" s="456">
        <v>2.0551401091323163</v>
      </c>
      <c r="G15" s="456">
        <v>30.799825831291759</v>
      </c>
      <c r="H15" s="456">
        <v>12.550986376698178</v>
      </c>
      <c r="I15" s="456">
        <v>18.745988546720167</v>
      </c>
      <c r="J15" s="456">
        <v>6.8855009592808685</v>
      </c>
    </row>
    <row r="16" spans="1:10" ht="25.5">
      <c r="B16" s="436" t="s">
        <v>933</v>
      </c>
      <c r="C16" s="456">
        <v>2.2074298843128233</v>
      </c>
      <c r="D16" s="456">
        <v>19.060102729286037</v>
      </c>
      <c r="E16" s="456">
        <v>0.24130546621772114</v>
      </c>
      <c r="F16" s="456">
        <v>8.6995648170130355</v>
      </c>
      <c r="G16" s="456">
        <v>1.3328664666309911</v>
      </c>
      <c r="H16" s="456">
        <v>44.764642956622801</v>
      </c>
      <c r="I16" s="456">
        <v>0.67531805414898782</v>
      </c>
      <c r="J16" s="456">
        <v>10.376167900017952</v>
      </c>
    </row>
    <row r="17" spans="2:2">
      <c r="B17" s="65" t="s">
        <v>77</v>
      </c>
    </row>
    <row r="18" spans="2:2">
      <c r="B18" s="65"/>
    </row>
    <row r="19" spans="2:2">
      <c r="B19" s="731" t="s">
        <v>10</v>
      </c>
    </row>
  </sheetData>
  <mergeCells count="5">
    <mergeCell ref="B4:B5"/>
    <mergeCell ref="C4:D4"/>
    <mergeCell ref="E4:F4"/>
    <mergeCell ref="G4:H4"/>
    <mergeCell ref="I4:J4"/>
  </mergeCells>
  <hyperlinks>
    <hyperlink ref="B19" location="Содержание!B64" display="к содержанию"/>
  </hyperlinks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workbookViewId="0">
      <selection activeCell="B39" sqref="B39"/>
    </sheetView>
  </sheetViews>
  <sheetFormatPr defaultRowHeight="12.75"/>
  <cols>
    <col min="1" max="1" width="12.85546875" style="251" customWidth="1"/>
    <col min="2" max="2" width="33.85546875" style="251" customWidth="1"/>
    <col min="3" max="3" width="12.42578125" style="251" customWidth="1"/>
    <col min="4" max="4" width="11.140625" style="251" customWidth="1"/>
    <col min="5" max="5" width="12.42578125" style="251" customWidth="1"/>
    <col min="6" max="6" width="11.140625" style="251" customWidth="1"/>
    <col min="7" max="7" width="10.28515625" style="251" customWidth="1"/>
    <col min="8" max="256" width="9.140625" style="251"/>
    <col min="257" max="257" width="12.85546875" style="251" customWidth="1"/>
    <col min="258" max="258" width="33.85546875" style="251" customWidth="1"/>
    <col min="259" max="259" width="12.42578125" style="251" customWidth="1"/>
    <col min="260" max="260" width="11.140625" style="251" customWidth="1"/>
    <col min="261" max="261" width="12.42578125" style="251" customWidth="1"/>
    <col min="262" max="262" width="11.140625" style="251" customWidth="1"/>
    <col min="263" max="263" width="10.28515625" style="251" customWidth="1"/>
    <col min="264" max="512" width="9.140625" style="251"/>
    <col min="513" max="513" width="12.85546875" style="251" customWidth="1"/>
    <col min="514" max="514" width="33.85546875" style="251" customWidth="1"/>
    <col min="515" max="515" width="12.42578125" style="251" customWidth="1"/>
    <col min="516" max="516" width="11.140625" style="251" customWidth="1"/>
    <col min="517" max="517" width="12.42578125" style="251" customWidth="1"/>
    <col min="518" max="518" width="11.140625" style="251" customWidth="1"/>
    <col min="519" max="519" width="10.28515625" style="251" customWidth="1"/>
    <col min="520" max="768" width="9.140625" style="251"/>
    <col min="769" max="769" width="12.85546875" style="251" customWidth="1"/>
    <col min="770" max="770" width="33.85546875" style="251" customWidth="1"/>
    <col min="771" max="771" width="12.42578125" style="251" customWidth="1"/>
    <col min="772" max="772" width="11.140625" style="251" customWidth="1"/>
    <col min="773" max="773" width="12.42578125" style="251" customWidth="1"/>
    <col min="774" max="774" width="11.140625" style="251" customWidth="1"/>
    <col min="775" max="775" width="10.28515625" style="251" customWidth="1"/>
    <col min="776" max="1024" width="9.140625" style="251"/>
    <col min="1025" max="1025" width="12.85546875" style="251" customWidth="1"/>
    <col min="1026" max="1026" width="33.85546875" style="251" customWidth="1"/>
    <col min="1027" max="1027" width="12.42578125" style="251" customWidth="1"/>
    <col min="1028" max="1028" width="11.140625" style="251" customWidth="1"/>
    <col min="1029" max="1029" width="12.42578125" style="251" customWidth="1"/>
    <col min="1030" max="1030" width="11.140625" style="251" customWidth="1"/>
    <col min="1031" max="1031" width="10.28515625" style="251" customWidth="1"/>
    <col min="1032" max="1280" width="9.140625" style="251"/>
    <col min="1281" max="1281" width="12.85546875" style="251" customWidth="1"/>
    <col min="1282" max="1282" width="33.85546875" style="251" customWidth="1"/>
    <col min="1283" max="1283" width="12.42578125" style="251" customWidth="1"/>
    <col min="1284" max="1284" width="11.140625" style="251" customWidth="1"/>
    <col min="1285" max="1285" width="12.42578125" style="251" customWidth="1"/>
    <col min="1286" max="1286" width="11.140625" style="251" customWidth="1"/>
    <col min="1287" max="1287" width="10.28515625" style="251" customWidth="1"/>
    <col min="1288" max="1536" width="9.140625" style="251"/>
    <col min="1537" max="1537" width="12.85546875" style="251" customWidth="1"/>
    <col min="1538" max="1538" width="33.85546875" style="251" customWidth="1"/>
    <col min="1539" max="1539" width="12.42578125" style="251" customWidth="1"/>
    <col min="1540" max="1540" width="11.140625" style="251" customWidth="1"/>
    <col min="1541" max="1541" width="12.42578125" style="251" customWidth="1"/>
    <col min="1542" max="1542" width="11.140625" style="251" customWidth="1"/>
    <col min="1543" max="1543" width="10.28515625" style="251" customWidth="1"/>
    <col min="1544" max="1792" width="9.140625" style="251"/>
    <col min="1793" max="1793" width="12.85546875" style="251" customWidth="1"/>
    <col min="1794" max="1794" width="33.85546875" style="251" customWidth="1"/>
    <col min="1795" max="1795" width="12.42578125" style="251" customWidth="1"/>
    <col min="1796" max="1796" width="11.140625" style="251" customWidth="1"/>
    <col min="1797" max="1797" width="12.42578125" style="251" customWidth="1"/>
    <col min="1798" max="1798" width="11.140625" style="251" customWidth="1"/>
    <col min="1799" max="1799" width="10.28515625" style="251" customWidth="1"/>
    <col min="1800" max="2048" width="9.140625" style="251"/>
    <col min="2049" max="2049" width="12.85546875" style="251" customWidth="1"/>
    <col min="2050" max="2050" width="33.85546875" style="251" customWidth="1"/>
    <col min="2051" max="2051" width="12.42578125" style="251" customWidth="1"/>
    <col min="2052" max="2052" width="11.140625" style="251" customWidth="1"/>
    <col min="2053" max="2053" width="12.42578125" style="251" customWidth="1"/>
    <col min="2054" max="2054" width="11.140625" style="251" customWidth="1"/>
    <col min="2055" max="2055" width="10.28515625" style="251" customWidth="1"/>
    <col min="2056" max="2304" width="9.140625" style="251"/>
    <col min="2305" max="2305" width="12.85546875" style="251" customWidth="1"/>
    <col min="2306" max="2306" width="33.85546875" style="251" customWidth="1"/>
    <col min="2307" max="2307" width="12.42578125" style="251" customWidth="1"/>
    <col min="2308" max="2308" width="11.140625" style="251" customWidth="1"/>
    <col min="2309" max="2309" width="12.42578125" style="251" customWidth="1"/>
    <col min="2310" max="2310" width="11.140625" style="251" customWidth="1"/>
    <col min="2311" max="2311" width="10.28515625" style="251" customWidth="1"/>
    <col min="2312" max="2560" width="9.140625" style="251"/>
    <col min="2561" max="2561" width="12.85546875" style="251" customWidth="1"/>
    <col min="2562" max="2562" width="33.85546875" style="251" customWidth="1"/>
    <col min="2563" max="2563" width="12.42578125" style="251" customWidth="1"/>
    <col min="2564" max="2564" width="11.140625" style="251" customWidth="1"/>
    <col min="2565" max="2565" width="12.42578125" style="251" customWidth="1"/>
    <col min="2566" max="2566" width="11.140625" style="251" customWidth="1"/>
    <col min="2567" max="2567" width="10.28515625" style="251" customWidth="1"/>
    <col min="2568" max="2816" width="9.140625" style="251"/>
    <col min="2817" max="2817" width="12.85546875" style="251" customWidth="1"/>
    <col min="2818" max="2818" width="33.85546875" style="251" customWidth="1"/>
    <col min="2819" max="2819" width="12.42578125" style="251" customWidth="1"/>
    <col min="2820" max="2820" width="11.140625" style="251" customWidth="1"/>
    <col min="2821" max="2821" width="12.42578125" style="251" customWidth="1"/>
    <col min="2822" max="2822" width="11.140625" style="251" customWidth="1"/>
    <col min="2823" max="2823" width="10.28515625" style="251" customWidth="1"/>
    <col min="2824" max="3072" width="9.140625" style="251"/>
    <col min="3073" max="3073" width="12.85546875" style="251" customWidth="1"/>
    <col min="3074" max="3074" width="33.85546875" style="251" customWidth="1"/>
    <col min="3075" max="3075" width="12.42578125" style="251" customWidth="1"/>
    <col min="3076" max="3076" width="11.140625" style="251" customWidth="1"/>
    <col min="3077" max="3077" width="12.42578125" style="251" customWidth="1"/>
    <col min="3078" max="3078" width="11.140625" style="251" customWidth="1"/>
    <col min="3079" max="3079" width="10.28515625" style="251" customWidth="1"/>
    <col min="3080" max="3328" width="9.140625" style="251"/>
    <col min="3329" max="3329" width="12.85546875" style="251" customWidth="1"/>
    <col min="3330" max="3330" width="33.85546875" style="251" customWidth="1"/>
    <col min="3331" max="3331" width="12.42578125" style="251" customWidth="1"/>
    <col min="3332" max="3332" width="11.140625" style="251" customWidth="1"/>
    <col min="3333" max="3333" width="12.42578125" style="251" customWidth="1"/>
    <col min="3334" max="3334" width="11.140625" style="251" customWidth="1"/>
    <col min="3335" max="3335" width="10.28515625" style="251" customWidth="1"/>
    <col min="3336" max="3584" width="9.140625" style="251"/>
    <col min="3585" max="3585" width="12.85546875" style="251" customWidth="1"/>
    <col min="3586" max="3586" width="33.85546875" style="251" customWidth="1"/>
    <col min="3587" max="3587" width="12.42578125" style="251" customWidth="1"/>
    <col min="3588" max="3588" width="11.140625" style="251" customWidth="1"/>
    <col min="3589" max="3589" width="12.42578125" style="251" customWidth="1"/>
    <col min="3590" max="3590" width="11.140625" style="251" customWidth="1"/>
    <col min="3591" max="3591" width="10.28515625" style="251" customWidth="1"/>
    <col min="3592" max="3840" width="9.140625" style="251"/>
    <col min="3841" max="3841" width="12.85546875" style="251" customWidth="1"/>
    <col min="3842" max="3842" width="33.85546875" style="251" customWidth="1"/>
    <col min="3843" max="3843" width="12.42578125" style="251" customWidth="1"/>
    <col min="3844" max="3844" width="11.140625" style="251" customWidth="1"/>
    <col min="3845" max="3845" width="12.42578125" style="251" customWidth="1"/>
    <col min="3846" max="3846" width="11.140625" style="251" customWidth="1"/>
    <col min="3847" max="3847" width="10.28515625" style="251" customWidth="1"/>
    <col min="3848" max="4096" width="9.140625" style="251"/>
    <col min="4097" max="4097" width="12.85546875" style="251" customWidth="1"/>
    <col min="4098" max="4098" width="33.85546875" style="251" customWidth="1"/>
    <col min="4099" max="4099" width="12.42578125" style="251" customWidth="1"/>
    <col min="4100" max="4100" width="11.140625" style="251" customWidth="1"/>
    <col min="4101" max="4101" width="12.42578125" style="251" customWidth="1"/>
    <col min="4102" max="4102" width="11.140625" style="251" customWidth="1"/>
    <col min="4103" max="4103" width="10.28515625" style="251" customWidth="1"/>
    <col min="4104" max="4352" width="9.140625" style="251"/>
    <col min="4353" max="4353" width="12.85546875" style="251" customWidth="1"/>
    <col min="4354" max="4354" width="33.85546875" style="251" customWidth="1"/>
    <col min="4355" max="4355" width="12.42578125" style="251" customWidth="1"/>
    <col min="4356" max="4356" width="11.140625" style="251" customWidth="1"/>
    <col min="4357" max="4357" width="12.42578125" style="251" customWidth="1"/>
    <col min="4358" max="4358" width="11.140625" style="251" customWidth="1"/>
    <col min="4359" max="4359" width="10.28515625" style="251" customWidth="1"/>
    <col min="4360" max="4608" width="9.140625" style="251"/>
    <col min="4609" max="4609" width="12.85546875" style="251" customWidth="1"/>
    <col min="4610" max="4610" width="33.85546875" style="251" customWidth="1"/>
    <col min="4611" max="4611" width="12.42578125" style="251" customWidth="1"/>
    <col min="4612" max="4612" width="11.140625" style="251" customWidth="1"/>
    <col min="4613" max="4613" width="12.42578125" style="251" customWidth="1"/>
    <col min="4614" max="4614" width="11.140625" style="251" customWidth="1"/>
    <col min="4615" max="4615" width="10.28515625" style="251" customWidth="1"/>
    <col min="4616" max="4864" width="9.140625" style="251"/>
    <col min="4865" max="4865" width="12.85546875" style="251" customWidth="1"/>
    <col min="4866" max="4866" width="33.85546875" style="251" customWidth="1"/>
    <col min="4867" max="4867" width="12.42578125" style="251" customWidth="1"/>
    <col min="4868" max="4868" width="11.140625" style="251" customWidth="1"/>
    <col min="4869" max="4869" width="12.42578125" style="251" customWidth="1"/>
    <col min="4870" max="4870" width="11.140625" style="251" customWidth="1"/>
    <col min="4871" max="4871" width="10.28515625" style="251" customWidth="1"/>
    <col min="4872" max="5120" width="9.140625" style="251"/>
    <col min="5121" max="5121" width="12.85546875" style="251" customWidth="1"/>
    <col min="5122" max="5122" width="33.85546875" style="251" customWidth="1"/>
    <col min="5123" max="5123" width="12.42578125" style="251" customWidth="1"/>
    <col min="5124" max="5124" width="11.140625" style="251" customWidth="1"/>
    <col min="5125" max="5125" width="12.42578125" style="251" customWidth="1"/>
    <col min="5126" max="5126" width="11.140625" style="251" customWidth="1"/>
    <col min="5127" max="5127" width="10.28515625" style="251" customWidth="1"/>
    <col min="5128" max="5376" width="9.140625" style="251"/>
    <col min="5377" max="5377" width="12.85546875" style="251" customWidth="1"/>
    <col min="5378" max="5378" width="33.85546875" style="251" customWidth="1"/>
    <col min="5379" max="5379" width="12.42578125" style="251" customWidth="1"/>
    <col min="5380" max="5380" width="11.140625" style="251" customWidth="1"/>
    <col min="5381" max="5381" width="12.42578125" style="251" customWidth="1"/>
    <col min="5382" max="5382" width="11.140625" style="251" customWidth="1"/>
    <col min="5383" max="5383" width="10.28515625" style="251" customWidth="1"/>
    <col min="5384" max="5632" width="9.140625" style="251"/>
    <col min="5633" max="5633" width="12.85546875" style="251" customWidth="1"/>
    <col min="5634" max="5634" width="33.85546875" style="251" customWidth="1"/>
    <col min="5635" max="5635" width="12.42578125" style="251" customWidth="1"/>
    <col min="5636" max="5636" width="11.140625" style="251" customWidth="1"/>
    <col min="5637" max="5637" width="12.42578125" style="251" customWidth="1"/>
    <col min="5638" max="5638" width="11.140625" style="251" customWidth="1"/>
    <col min="5639" max="5639" width="10.28515625" style="251" customWidth="1"/>
    <col min="5640" max="5888" width="9.140625" style="251"/>
    <col min="5889" max="5889" width="12.85546875" style="251" customWidth="1"/>
    <col min="5890" max="5890" width="33.85546875" style="251" customWidth="1"/>
    <col min="5891" max="5891" width="12.42578125" style="251" customWidth="1"/>
    <col min="5892" max="5892" width="11.140625" style="251" customWidth="1"/>
    <col min="5893" max="5893" width="12.42578125" style="251" customWidth="1"/>
    <col min="5894" max="5894" width="11.140625" style="251" customWidth="1"/>
    <col min="5895" max="5895" width="10.28515625" style="251" customWidth="1"/>
    <col min="5896" max="6144" width="9.140625" style="251"/>
    <col min="6145" max="6145" width="12.85546875" style="251" customWidth="1"/>
    <col min="6146" max="6146" width="33.85546875" style="251" customWidth="1"/>
    <col min="6147" max="6147" width="12.42578125" style="251" customWidth="1"/>
    <col min="6148" max="6148" width="11.140625" style="251" customWidth="1"/>
    <col min="6149" max="6149" width="12.42578125" style="251" customWidth="1"/>
    <col min="6150" max="6150" width="11.140625" style="251" customWidth="1"/>
    <col min="6151" max="6151" width="10.28515625" style="251" customWidth="1"/>
    <col min="6152" max="6400" width="9.140625" style="251"/>
    <col min="6401" max="6401" width="12.85546875" style="251" customWidth="1"/>
    <col min="6402" max="6402" width="33.85546875" style="251" customWidth="1"/>
    <col min="6403" max="6403" width="12.42578125" style="251" customWidth="1"/>
    <col min="6404" max="6404" width="11.140625" style="251" customWidth="1"/>
    <col min="6405" max="6405" width="12.42578125" style="251" customWidth="1"/>
    <col min="6406" max="6406" width="11.140625" style="251" customWidth="1"/>
    <col min="6407" max="6407" width="10.28515625" style="251" customWidth="1"/>
    <col min="6408" max="6656" width="9.140625" style="251"/>
    <col min="6657" max="6657" width="12.85546875" style="251" customWidth="1"/>
    <col min="6658" max="6658" width="33.85546875" style="251" customWidth="1"/>
    <col min="6659" max="6659" width="12.42578125" style="251" customWidth="1"/>
    <col min="6660" max="6660" width="11.140625" style="251" customWidth="1"/>
    <col min="6661" max="6661" width="12.42578125" style="251" customWidth="1"/>
    <col min="6662" max="6662" width="11.140625" style="251" customWidth="1"/>
    <col min="6663" max="6663" width="10.28515625" style="251" customWidth="1"/>
    <col min="6664" max="6912" width="9.140625" style="251"/>
    <col min="6913" max="6913" width="12.85546875" style="251" customWidth="1"/>
    <col min="6914" max="6914" width="33.85546875" style="251" customWidth="1"/>
    <col min="6915" max="6915" width="12.42578125" style="251" customWidth="1"/>
    <col min="6916" max="6916" width="11.140625" style="251" customWidth="1"/>
    <col min="6917" max="6917" width="12.42578125" style="251" customWidth="1"/>
    <col min="6918" max="6918" width="11.140625" style="251" customWidth="1"/>
    <col min="6919" max="6919" width="10.28515625" style="251" customWidth="1"/>
    <col min="6920" max="7168" width="9.140625" style="251"/>
    <col min="7169" max="7169" width="12.85546875" style="251" customWidth="1"/>
    <col min="7170" max="7170" width="33.85546875" style="251" customWidth="1"/>
    <col min="7171" max="7171" width="12.42578125" style="251" customWidth="1"/>
    <col min="7172" max="7172" width="11.140625" style="251" customWidth="1"/>
    <col min="7173" max="7173" width="12.42578125" style="251" customWidth="1"/>
    <col min="7174" max="7174" width="11.140625" style="251" customWidth="1"/>
    <col min="7175" max="7175" width="10.28515625" style="251" customWidth="1"/>
    <col min="7176" max="7424" width="9.140625" style="251"/>
    <col min="7425" max="7425" width="12.85546875" style="251" customWidth="1"/>
    <col min="7426" max="7426" width="33.85546875" style="251" customWidth="1"/>
    <col min="7427" max="7427" width="12.42578125" style="251" customWidth="1"/>
    <col min="7428" max="7428" width="11.140625" style="251" customWidth="1"/>
    <col min="7429" max="7429" width="12.42578125" style="251" customWidth="1"/>
    <col min="7430" max="7430" width="11.140625" style="251" customWidth="1"/>
    <col min="7431" max="7431" width="10.28515625" style="251" customWidth="1"/>
    <col min="7432" max="7680" width="9.140625" style="251"/>
    <col min="7681" max="7681" width="12.85546875" style="251" customWidth="1"/>
    <col min="7682" max="7682" width="33.85546875" style="251" customWidth="1"/>
    <col min="7683" max="7683" width="12.42578125" style="251" customWidth="1"/>
    <col min="7684" max="7684" width="11.140625" style="251" customWidth="1"/>
    <col min="7685" max="7685" width="12.42578125" style="251" customWidth="1"/>
    <col min="7686" max="7686" width="11.140625" style="251" customWidth="1"/>
    <col min="7687" max="7687" width="10.28515625" style="251" customWidth="1"/>
    <col min="7688" max="7936" width="9.140625" style="251"/>
    <col min="7937" max="7937" width="12.85546875" style="251" customWidth="1"/>
    <col min="7938" max="7938" width="33.85546875" style="251" customWidth="1"/>
    <col min="7939" max="7939" width="12.42578125" style="251" customWidth="1"/>
    <col min="7940" max="7940" width="11.140625" style="251" customWidth="1"/>
    <col min="7941" max="7941" width="12.42578125" style="251" customWidth="1"/>
    <col min="7942" max="7942" width="11.140625" style="251" customWidth="1"/>
    <col min="7943" max="7943" width="10.28515625" style="251" customWidth="1"/>
    <col min="7944" max="8192" width="9.140625" style="251"/>
    <col min="8193" max="8193" width="12.85546875" style="251" customWidth="1"/>
    <col min="8194" max="8194" width="33.85546875" style="251" customWidth="1"/>
    <col min="8195" max="8195" width="12.42578125" style="251" customWidth="1"/>
    <col min="8196" max="8196" width="11.140625" style="251" customWidth="1"/>
    <col min="8197" max="8197" width="12.42578125" style="251" customWidth="1"/>
    <col min="8198" max="8198" width="11.140625" style="251" customWidth="1"/>
    <col min="8199" max="8199" width="10.28515625" style="251" customWidth="1"/>
    <col min="8200" max="8448" width="9.140625" style="251"/>
    <col min="8449" max="8449" width="12.85546875" style="251" customWidth="1"/>
    <col min="8450" max="8450" width="33.85546875" style="251" customWidth="1"/>
    <col min="8451" max="8451" width="12.42578125" style="251" customWidth="1"/>
    <col min="8452" max="8452" width="11.140625" style="251" customWidth="1"/>
    <col min="8453" max="8453" width="12.42578125" style="251" customWidth="1"/>
    <col min="8454" max="8454" width="11.140625" style="251" customWidth="1"/>
    <col min="8455" max="8455" width="10.28515625" style="251" customWidth="1"/>
    <col min="8456" max="8704" width="9.140625" style="251"/>
    <col min="8705" max="8705" width="12.85546875" style="251" customWidth="1"/>
    <col min="8706" max="8706" width="33.85546875" style="251" customWidth="1"/>
    <col min="8707" max="8707" width="12.42578125" style="251" customWidth="1"/>
    <col min="8708" max="8708" width="11.140625" style="251" customWidth="1"/>
    <col min="8709" max="8709" width="12.42578125" style="251" customWidth="1"/>
    <col min="8710" max="8710" width="11.140625" style="251" customWidth="1"/>
    <col min="8711" max="8711" width="10.28515625" style="251" customWidth="1"/>
    <col min="8712" max="8960" width="9.140625" style="251"/>
    <col min="8961" max="8961" width="12.85546875" style="251" customWidth="1"/>
    <col min="8962" max="8962" width="33.85546875" style="251" customWidth="1"/>
    <col min="8963" max="8963" width="12.42578125" style="251" customWidth="1"/>
    <col min="8964" max="8964" width="11.140625" style="251" customWidth="1"/>
    <col min="8965" max="8965" width="12.42578125" style="251" customWidth="1"/>
    <col min="8966" max="8966" width="11.140625" style="251" customWidth="1"/>
    <col min="8967" max="8967" width="10.28515625" style="251" customWidth="1"/>
    <col min="8968" max="9216" width="9.140625" style="251"/>
    <col min="9217" max="9217" width="12.85546875" style="251" customWidth="1"/>
    <col min="9218" max="9218" width="33.85546875" style="251" customWidth="1"/>
    <col min="9219" max="9219" width="12.42578125" style="251" customWidth="1"/>
    <col min="9220" max="9220" width="11.140625" style="251" customWidth="1"/>
    <col min="9221" max="9221" width="12.42578125" style="251" customWidth="1"/>
    <col min="9222" max="9222" width="11.140625" style="251" customWidth="1"/>
    <col min="9223" max="9223" width="10.28515625" style="251" customWidth="1"/>
    <col min="9224" max="9472" width="9.140625" style="251"/>
    <col min="9473" max="9473" width="12.85546875" style="251" customWidth="1"/>
    <col min="9474" max="9474" width="33.85546875" style="251" customWidth="1"/>
    <col min="9475" max="9475" width="12.42578125" style="251" customWidth="1"/>
    <col min="9476" max="9476" width="11.140625" style="251" customWidth="1"/>
    <col min="9477" max="9477" width="12.42578125" style="251" customWidth="1"/>
    <col min="9478" max="9478" width="11.140625" style="251" customWidth="1"/>
    <col min="9479" max="9479" width="10.28515625" style="251" customWidth="1"/>
    <col min="9480" max="9728" width="9.140625" style="251"/>
    <col min="9729" max="9729" width="12.85546875" style="251" customWidth="1"/>
    <col min="9730" max="9730" width="33.85546875" style="251" customWidth="1"/>
    <col min="9731" max="9731" width="12.42578125" style="251" customWidth="1"/>
    <col min="9732" max="9732" width="11.140625" style="251" customWidth="1"/>
    <col min="9733" max="9733" width="12.42578125" style="251" customWidth="1"/>
    <col min="9734" max="9734" width="11.140625" style="251" customWidth="1"/>
    <col min="9735" max="9735" width="10.28515625" style="251" customWidth="1"/>
    <col min="9736" max="9984" width="9.140625" style="251"/>
    <col min="9985" max="9985" width="12.85546875" style="251" customWidth="1"/>
    <col min="9986" max="9986" width="33.85546875" style="251" customWidth="1"/>
    <col min="9987" max="9987" width="12.42578125" style="251" customWidth="1"/>
    <col min="9988" max="9988" width="11.140625" style="251" customWidth="1"/>
    <col min="9989" max="9989" width="12.42578125" style="251" customWidth="1"/>
    <col min="9990" max="9990" width="11.140625" style="251" customWidth="1"/>
    <col min="9991" max="9991" width="10.28515625" style="251" customWidth="1"/>
    <col min="9992" max="10240" width="9.140625" style="251"/>
    <col min="10241" max="10241" width="12.85546875" style="251" customWidth="1"/>
    <col min="10242" max="10242" width="33.85546875" style="251" customWidth="1"/>
    <col min="10243" max="10243" width="12.42578125" style="251" customWidth="1"/>
    <col min="10244" max="10244" width="11.140625" style="251" customWidth="1"/>
    <col min="10245" max="10245" width="12.42578125" style="251" customWidth="1"/>
    <col min="10246" max="10246" width="11.140625" style="251" customWidth="1"/>
    <col min="10247" max="10247" width="10.28515625" style="251" customWidth="1"/>
    <col min="10248" max="10496" width="9.140625" style="251"/>
    <col min="10497" max="10497" width="12.85546875" style="251" customWidth="1"/>
    <col min="10498" max="10498" width="33.85546875" style="251" customWidth="1"/>
    <col min="10499" max="10499" width="12.42578125" style="251" customWidth="1"/>
    <col min="10500" max="10500" width="11.140625" style="251" customWidth="1"/>
    <col min="10501" max="10501" width="12.42578125" style="251" customWidth="1"/>
    <col min="10502" max="10502" width="11.140625" style="251" customWidth="1"/>
    <col min="10503" max="10503" width="10.28515625" style="251" customWidth="1"/>
    <col min="10504" max="10752" width="9.140625" style="251"/>
    <col min="10753" max="10753" width="12.85546875" style="251" customWidth="1"/>
    <col min="10754" max="10754" width="33.85546875" style="251" customWidth="1"/>
    <col min="10755" max="10755" width="12.42578125" style="251" customWidth="1"/>
    <col min="10756" max="10756" width="11.140625" style="251" customWidth="1"/>
    <col min="10757" max="10757" width="12.42578125" style="251" customWidth="1"/>
    <col min="10758" max="10758" width="11.140625" style="251" customWidth="1"/>
    <col min="10759" max="10759" width="10.28515625" style="251" customWidth="1"/>
    <col min="10760" max="11008" width="9.140625" style="251"/>
    <col min="11009" max="11009" width="12.85546875" style="251" customWidth="1"/>
    <col min="11010" max="11010" width="33.85546875" style="251" customWidth="1"/>
    <col min="11011" max="11011" width="12.42578125" style="251" customWidth="1"/>
    <col min="11012" max="11012" width="11.140625" style="251" customWidth="1"/>
    <col min="11013" max="11013" width="12.42578125" style="251" customWidth="1"/>
    <col min="11014" max="11014" width="11.140625" style="251" customWidth="1"/>
    <col min="11015" max="11015" width="10.28515625" style="251" customWidth="1"/>
    <col min="11016" max="11264" width="9.140625" style="251"/>
    <col min="11265" max="11265" width="12.85546875" style="251" customWidth="1"/>
    <col min="11266" max="11266" width="33.85546875" style="251" customWidth="1"/>
    <col min="11267" max="11267" width="12.42578125" style="251" customWidth="1"/>
    <col min="11268" max="11268" width="11.140625" style="251" customWidth="1"/>
    <col min="11269" max="11269" width="12.42578125" style="251" customWidth="1"/>
    <col min="11270" max="11270" width="11.140625" style="251" customWidth="1"/>
    <col min="11271" max="11271" width="10.28515625" style="251" customWidth="1"/>
    <col min="11272" max="11520" width="9.140625" style="251"/>
    <col min="11521" max="11521" width="12.85546875" style="251" customWidth="1"/>
    <col min="11522" max="11522" width="33.85546875" style="251" customWidth="1"/>
    <col min="11523" max="11523" width="12.42578125" style="251" customWidth="1"/>
    <col min="11524" max="11524" width="11.140625" style="251" customWidth="1"/>
    <col min="11525" max="11525" width="12.42578125" style="251" customWidth="1"/>
    <col min="11526" max="11526" width="11.140625" style="251" customWidth="1"/>
    <col min="11527" max="11527" width="10.28515625" style="251" customWidth="1"/>
    <col min="11528" max="11776" width="9.140625" style="251"/>
    <col min="11777" max="11777" width="12.85546875" style="251" customWidth="1"/>
    <col min="11778" max="11778" width="33.85546875" style="251" customWidth="1"/>
    <col min="11779" max="11779" width="12.42578125" style="251" customWidth="1"/>
    <col min="11780" max="11780" width="11.140625" style="251" customWidth="1"/>
    <col min="11781" max="11781" width="12.42578125" style="251" customWidth="1"/>
    <col min="11782" max="11782" width="11.140625" style="251" customWidth="1"/>
    <col min="11783" max="11783" width="10.28515625" style="251" customWidth="1"/>
    <col min="11784" max="12032" width="9.140625" style="251"/>
    <col min="12033" max="12033" width="12.85546875" style="251" customWidth="1"/>
    <col min="12034" max="12034" width="33.85546875" style="251" customWidth="1"/>
    <col min="12035" max="12035" width="12.42578125" style="251" customWidth="1"/>
    <col min="12036" max="12036" width="11.140625" style="251" customWidth="1"/>
    <col min="12037" max="12037" width="12.42578125" style="251" customWidth="1"/>
    <col min="12038" max="12038" width="11.140625" style="251" customWidth="1"/>
    <col min="12039" max="12039" width="10.28515625" style="251" customWidth="1"/>
    <col min="12040" max="12288" width="9.140625" style="251"/>
    <col min="12289" max="12289" width="12.85546875" style="251" customWidth="1"/>
    <col min="12290" max="12290" width="33.85546875" style="251" customWidth="1"/>
    <col min="12291" max="12291" width="12.42578125" style="251" customWidth="1"/>
    <col min="12292" max="12292" width="11.140625" style="251" customWidth="1"/>
    <col min="12293" max="12293" width="12.42578125" style="251" customWidth="1"/>
    <col min="12294" max="12294" width="11.140625" style="251" customWidth="1"/>
    <col min="12295" max="12295" width="10.28515625" style="251" customWidth="1"/>
    <col min="12296" max="12544" width="9.140625" style="251"/>
    <col min="12545" max="12545" width="12.85546875" style="251" customWidth="1"/>
    <col min="12546" max="12546" width="33.85546875" style="251" customWidth="1"/>
    <col min="12547" max="12547" width="12.42578125" style="251" customWidth="1"/>
    <col min="12548" max="12548" width="11.140625" style="251" customWidth="1"/>
    <col min="12549" max="12549" width="12.42578125" style="251" customWidth="1"/>
    <col min="12550" max="12550" width="11.140625" style="251" customWidth="1"/>
    <col min="12551" max="12551" width="10.28515625" style="251" customWidth="1"/>
    <col min="12552" max="12800" width="9.140625" style="251"/>
    <col min="12801" max="12801" width="12.85546875" style="251" customWidth="1"/>
    <col min="12802" max="12802" width="33.85546875" style="251" customWidth="1"/>
    <col min="12803" max="12803" width="12.42578125" style="251" customWidth="1"/>
    <col min="12804" max="12804" width="11.140625" style="251" customWidth="1"/>
    <col min="12805" max="12805" width="12.42578125" style="251" customWidth="1"/>
    <col min="12806" max="12806" width="11.140625" style="251" customWidth="1"/>
    <col min="12807" max="12807" width="10.28515625" style="251" customWidth="1"/>
    <col min="12808" max="13056" width="9.140625" style="251"/>
    <col min="13057" max="13057" width="12.85546875" style="251" customWidth="1"/>
    <col min="13058" max="13058" width="33.85546875" style="251" customWidth="1"/>
    <col min="13059" max="13059" width="12.42578125" style="251" customWidth="1"/>
    <col min="13060" max="13060" width="11.140625" style="251" customWidth="1"/>
    <col min="13061" max="13061" width="12.42578125" style="251" customWidth="1"/>
    <col min="13062" max="13062" width="11.140625" style="251" customWidth="1"/>
    <col min="13063" max="13063" width="10.28515625" style="251" customWidth="1"/>
    <col min="13064" max="13312" width="9.140625" style="251"/>
    <col min="13313" max="13313" width="12.85546875" style="251" customWidth="1"/>
    <col min="13314" max="13314" width="33.85546875" style="251" customWidth="1"/>
    <col min="13315" max="13315" width="12.42578125" style="251" customWidth="1"/>
    <col min="13316" max="13316" width="11.140625" style="251" customWidth="1"/>
    <col min="13317" max="13317" width="12.42578125" style="251" customWidth="1"/>
    <col min="13318" max="13318" width="11.140625" style="251" customWidth="1"/>
    <col min="13319" max="13319" width="10.28515625" style="251" customWidth="1"/>
    <col min="13320" max="13568" width="9.140625" style="251"/>
    <col min="13569" max="13569" width="12.85546875" style="251" customWidth="1"/>
    <col min="13570" max="13570" width="33.85546875" style="251" customWidth="1"/>
    <col min="13571" max="13571" width="12.42578125" style="251" customWidth="1"/>
    <col min="13572" max="13572" width="11.140625" style="251" customWidth="1"/>
    <col min="13573" max="13573" width="12.42578125" style="251" customWidth="1"/>
    <col min="13574" max="13574" width="11.140625" style="251" customWidth="1"/>
    <col min="13575" max="13575" width="10.28515625" style="251" customWidth="1"/>
    <col min="13576" max="13824" width="9.140625" style="251"/>
    <col min="13825" max="13825" width="12.85546875" style="251" customWidth="1"/>
    <col min="13826" max="13826" width="33.85546875" style="251" customWidth="1"/>
    <col min="13827" max="13827" width="12.42578125" style="251" customWidth="1"/>
    <col min="13828" max="13828" width="11.140625" style="251" customWidth="1"/>
    <col min="13829" max="13829" width="12.42578125" style="251" customWidth="1"/>
    <col min="13830" max="13830" width="11.140625" style="251" customWidth="1"/>
    <col min="13831" max="13831" width="10.28515625" style="251" customWidth="1"/>
    <col min="13832" max="14080" width="9.140625" style="251"/>
    <col min="14081" max="14081" width="12.85546875" style="251" customWidth="1"/>
    <col min="14082" max="14082" width="33.85546875" style="251" customWidth="1"/>
    <col min="14083" max="14083" width="12.42578125" style="251" customWidth="1"/>
    <col min="14084" max="14084" width="11.140625" style="251" customWidth="1"/>
    <col min="14085" max="14085" width="12.42578125" style="251" customWidth="1"/>
    <col min="14086" max="14086" width="11.140625" style="251" customWidth="1"/>
    <col min="14087" max="14087" width="10.28515625" style="251" customWidth="1"/>
    <col min="14088" max="14336" width="9.140625" style="251"/>
    <col min="14337" max="14337" width="12.85546875" style="251" customWidth="1"/>
    <col min="14338" max="14338" width="33.85546875" style="251" customWidth="1"/>
    <col min="14339" max="14339" width="12.42578125" style="251" customWidth="1"/>
    <col min="14340" max="14340" width="11.140625" style="251" customWidth="1"/>
    <col min="14341" max="14341" width="12.42578125" style="251" customWidth="1"/>
    <col min="14342" max="14342" width="11.140625" style="251" customWidth="1"/>
    <col min="14343" max="14343" width="10.28515625" style="251" customWidth="1"/>
    <col min="14344" max="14592" width="9.140625" style="251"/>
    <col min="14593" max="14593" width="12.85546875" style="251" customWidth="1"/>
    <col min="14594" max="14594" width="33.85546875" style="251" customWidth="1"/>
    <col min="14595" max="14595" width="12.42578125" style="251" customWidth="1"/>
    <col min="14596" max="14596" width="11.140625" style="251" customWidth="1"/>
    <col min="14597" max="14597" width="12.42578125" style="251" customWidth="1"/>
    <col min="14598" max="14598" width="11.140625" style="251" customWidth="1"/>
    <col min="14599" max="14599" width="10.28515625" style="251" customWidth="1"/>
    <col min="14600" max="14848" width="9.140625" style="251"/>
    <col min="14849" max="14849" width="12.85546875" style="251" customWidth="1"/>
    <col min="14850" max="14850" width="33.85546875" style="251" customWidth="1"/>
    <col min="14851" max="14851" width="12.42578125" style="251" customWidth="1"/>
    <col min="14852" max="14852" width="11.140625" style="251" customWidth="1"/>
    <col min="14853" max="14853" width="12.42578125" style="251" customWidth="1"/>
    <col min="14854" max="14854" width="11.140625" style="251" customWidth="1"/>
    <col min="14855" max="14855" width="10.28515625" style="251" customWidth="1"/>
    <col min="14856" max="15104" width="9.140625" style="251"/>
    <col min="15105" max="15105" width="12.85546875" style="251" customWidth="1"/>
    <col min="15106" max="15106" width="33.85546875" style="251" customWidth="1"/>
    <col min="15107" max="15107" width="12.42578125" style="251" customWidth="1"/>
    <col min="15108" max="15108" width="11.140625" style="251" customWidth="1"/>
    <col min="15109" max="15109" width="12.42578125" style="251" customWidth="1"/>
    <col min="15110" max="15110" width="11.140625" style="251" customWidth="1"/>
    <col min="15111" max="15111" width="10.28515625" style="251" customWidth="1"/>
    <col min="15112" max="15360" width="9.140625" style="251"/>
    <col min="15361" max="15361" width="12.85546875" style="251" customWidth="1"/>
    <col min="15362" max="15362" width="33.85546875" style="251" customWidth="1"/>
    <col min="15363" max="15363" width="12.42578125" style="251" customWidth="1"/>
    <col min="15364" max="15364" width="11.140625" style="251" customWidth="1"/>
    <col min="15365" max="15365" width="12.42578125" style="251" customWidth="1"/>
    <col min="15366" max="15366" width="11.140625" style="251" customWidth="1"/>
    <col min="15367" max="15367" width="10.28515625" style="251" customWidth="1"/>
    <col min="15368" max="15616" width="9.140625" style="251"/>
    <col min="15617" max="15617" width="12.85546875" style="251" customWidth="1"/>
    <col min="15618" max="15618" width="33.85546875" style="251" customWidth="1"/>
    <col min="15619" max="15619" width="12.42578125" style="251" customWidth="1"/>
    <col min="15620" max="15620" width="11.140625" style="251" customWidth="1"/>
    <col min="15621" max="15621" width="12.42578125" style="251" customWidth="1"/>
    <col min="15622" max="15622" width="11.140625" style="251" customWidth="1"/>
    <col min="15623" max="15623" width="10.28515625" style="251" customWidth="1"/>
    <col min="15624" max="15872" width="9.140625" style="251"/>
    <col min="15873" max="15873" width="12.85546875" style="251" customWidth="1"/>
    <col min="15874" max="15874" width="33.85546875" style="251" customWidth="1"/>
    <col min="15875" max="15875" width="12.42578125" style="251" customWidth="1"/>
    <col min="15876" max="15876" width="11.140625" style="251" customWidth="1"/>
    <col min="15877" max="15877" width="12.42578125" style="251" customWidth="1"/>
    <col min="15878" max="15878" width="11.140625" style="251" customWidth="1"/>
    <col min="15879" max="15879" width="10.28515625" style="251" customWidth="1"/>
    <col min="15880" max="16128" width="9.140625" style="251"/>
    <col min="16129" max="16129" width="12.85546875" style="251" customWidth="1"/>
    <col min="16130" max="16130" width="33.85546875" style="251" customWidth="1"/>
    <col min="16131" max="16131" width="12.42578125" style="251" customWidth="1"/>
    <col min="16132" max="16132" width="11.140625" style="251" customWidth="1"/>
    <col min="16133" max="16133" width="12.42578125" style="251" customWidth="1"/>
    <col min="16134" max="16134" width="11.140625" style="251" customWidth="1"/>
    <col min="16135" max="16135" width="10.28515625" style="251" customWidth="1"/>
    <col min="16136" max="16384" width="9.140625" style="251"/>
  </cols>
  <sheetData>
    <row r="2" spans="1:7">
      <c r="A2" s="251" t="s">
        <v>0</v>
      </c>
      <c r="B2" s="57" t="s">
        <v>847</v>
      </c>
    </row>
    <row r="4" spans="1:7" ht="38.25">
      <c r="B4" s="253"/>
      <c r="C4" s="458" t="s">
        <v>619</v>
      </c>
      <c r="D4" s="458" t="s">
        <v>207</v>
      </c>
      <c r="E4" s="458" t="s">
        <v>208</v>
      </c>
      <c r="F4" s="458" t="s">
        <v>209</v>
      </c>
      <c r="G4" s="458" t="s">
        <v>210</v>
      </c>
    </row>
    <row r="5" spans="1:7">
      <c r="B5" s="436" t="s">
        <v>3</v>
      </c>
      <c r="C5" s="459">
        <v>1.3211202645650604E-2</v>
      </c>
      <c r="D5" s="459">
        <v>1.5799098696815735E-2</v>
      </c>
      <c r="E5" s="459">
        <v>9.6862889732610689E-5</v>
      </c>
      <c r="F5" s="459">
        <v>0</v>
      </c>
      <c r="G5" s="459">
        <v>1.5930888731294779E-2</v>
      </c>
    </row>
    <row r="6" spans="1:7">
      <c r="B6" s="436" t="s">
        <v>4</v>
      </c>
      <c r="C6" s="459">
        <v>0.20666499153075502</v>
      </c>
      <c r="D6" s="459">
        <v>0.24646380921516212</v>
      </c>
      <c r="E6" s="459">
        <v>0.31515673231732527</v>
      </c>
      <c r="F6" s="459">
        <v>0</v>
      </c>
      <c r="G6" s="459">
        <v>3.2331180601861166E-2</v>
      </c>
    </row>
    <row r="7" spans="1:7" ht="25.5">
      <c r="B7" s="436" t="s">
        <v>614</v>
      </c>
      <c r="C7" s="459">
        <v>0.41694827333274459</v>
      </c>
      <c r="D7" s="459">
        <v>0.45606984180622795</v>
      </c>
      <c r="E7" s="459">
        <v>9.0959951275964526E-2</v>
      </c>
      <c r="F7" s="459">
        <v>0.36267365185762529</v>
      </c>
      <c r="G7" s="459">
        <v>0</v>
      </c>
    </row>
    <row r="8" spans="1:7">
      <c r="B8" s="436" t="s">
        <v>24</v>
      </c>
      <c r="C8" s="459">
        <v>0.18305557207047038</v>
      </c>
      <c r="D8" s="459">
        <v>0.21209674710380938</v>
      </c>
      <c r="E8" s="459">
        <v>0.32365233152363476</v>
      </c>
      <c r="F8" s="459">
        <v>0</v>
      </c>
      <c r="G8" s="459">
        <v>0.13293585750191872</v>
      </c>
    </row>
    <row r="9" spans="1:7">
      <c r="B9" s="436" t="s">
        <v>100</v>
      </c>
      <c r="C9" s="459">
        <v>4.3913935819577241E-2</v>
      </c>
      <c r="D9" s="459">
        <v>4.0795143407809979E-2</v>
      </c>
      <c r="E9" s="459">
        <v>0.25794941724421228</v>
      </c>
      <c r="F9" s="459">
        <v>0</v>
      </c>
      <c r="G9" s="459">
        <v>0.12133222556774316</v>
      </c>
    </row>
    <row r="10" spans="1:7">
      <c r="B10" s="436" t="s">
        <v>493</v>
      </c>
      <c r="C10" s="459">
        <v>7.1436683782970814E-2</v>
      </c>
      <c r="D10" s="459">
        <v>0</v>
      </c>
      <c r="E10" s="459">
        <v>0</v>
      </c>
      <c r="F10" s="459">
        <v>0.43232822921967251</v>
      </c>
      <c r="G10" s="459">
        <v>0.33137697434650903</v>
      </c>
    </row>
    <row r="11" spans="1:7" ht="25.5">
      <c r="B11" s="436" t="s">
        <v>934</v>
      </c>
      <c r="C11" s="459">
        <v>3.9030603531005223E-2</v>
      </c>
      <c r="D11" s="459">
        <v>2.8775359770174831E-2</v>
      </c>
      <c r="E11" s="459">
        <v>0</v>
      </c>
      <c r="F11" s="459">
        <v>8.4584676481688673E-2</v>
      </c>
      <c r="G11" s="459">
        <v>0.12139248139416263</v>
      </c>
    </row>
    <row r="12" spans="1:7" ht="25.5" customHeight="1">
      <c r="B12" s="436" t="s">
        <v>1200</v>
      </c>
      <c r="C12" s="459">
        <v>2.5494240053467593E-2</v>
      </c>
      <c r="D12" s="459">
        <v>0</v>
      </c>
      <c r="E12" s="459">
        <v>1.2184704749130505E-2</v>
      </c>
      <c r="F12" s="459">
        <v>0.1204134424410135</v>
      </c>
      <c r="G12" s="459">
        <v>0.23794479108314007</v>
      </c>
    </row>
    <row r="13" spans="1:7">
      <c r="B13" s="436" t="s">
        <v>930</v>
      </c>
      <c r="C13" s="459">
        <v>2.4449723335853322E-4</v>
      </c>
      <c r="D13" s="459">
        <v>0</v>
      </c>
      <c r="E13" s="459">
        <v>0</v>
      </c>
      <c r="F13" s="459">
        <v>0</v>
      </c>
      <c r="G13" s="459">
        <v>6.7556007733704333E-3</v>
      </c>
    </row>
    <row r="15" spans="1:7">
      <c r="B15" s="57" t="s">
        <v>847</v>
      </c>
    </row>
    <row r="37" spans="2:8">
      <c r="B37" s="937" t="s">
        <v>77</v>
      </c>
      <c r="C37" s="937"/>
      <c r="D37" s="937"/>
      <c r="E37" s="937"/>
      <c r="F37" s="937"/>
      <c r="G37" s="937"/>
      <c r="H37" s="937"/>
    </row>
    <row r="39" spans="2:8">
      <c r="B39" s="731" t="s">
        <v>10</v>
      </c>
    </row>
  </sheetData>
  <mergeCells count="1">
    <mergeCell ref="B37:H37"/>
  </mergeCells>
  <hyperlinks>
    <hyperlink ref="B39" location="Содержание!B65" display="к содержанию"/>
  </hyperlinks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B33" sqref="B33"/>
    </sheetView>
  </sheetViews>
  <sheetFormatPr defaultRowHeight="12.75"/>
  <cols>
    <col min="1" max="1" width="10.42578125" style="345" customWidth="1"/>
    <col min="2" max="2" width="33.5703125" style="345" customWidth="1"/>
    <col min="3" max="6" width="13.28515625" style="345" customWidth="1"/>
    <col min="7" max="7" width="15.140625" style="345" customWidth="1"/>
    <col min="8" max="8" width="16" style="345" customWidth="1"/>
    <col min="9" max="9" width="15" style="345" customWidth="1"/>
    <col min="10" max="11" width="16.5703125" style="345" bestFit="1" customWidth="1"/>
    <col min="12" max="256" width="9.140625" style="345"/>
    <col min="257" max="257" width="14.140625" style="345" customWidth="1"/>
    <col min="258" max="258" width="33.5703125" style="345" customWidth="1"/>
    <col min="259" max="262" width="13.28515625" style="345" customWidth="1"/>
    <col min="263" max="263" width="15.140625" style="345" customWidth="1"/>
    <col min="264" max="264" width="16" style="345" customWidth="1"/>
    <col min="265" max="265" width="15" style="345" customWidth="1"/>
    <col min="266" max="267" width="16.5703125" style="345" bestFit="1" customWidth="1"/>
    <col min="268" max="512" width="9.140625" style="345"/>
    <col min="513" max="513" width="14.140625" style="345" customWidth="1"/>
    <col min="514" max="514" width="33.5703125" style="345" customWidth="1"/>
    <col min="515" max="518" width="13.28515625" style="345" customWidth="1"/>
    <col min="519" max="519" width="15.140625" style="345" customWidth="1"/>
    <col min="520" max="520" width="16" style="345" customWidth="1"/>
    <col min="521" max="521" width="15" style="345" customWidth="1"/>
    <col min="522" max="523" width="16.5703125" style="345" bestFit="1" customWidth="1"/>
    <col min="524" max="768" width="9.140625" style="345"/>
    <col min="769" max="769" width="14.140625" style="345" customWidth="1"/>
    <col min="770" max="770" width="33.5703125" style="345" customWidth="1"/>
    <col min="771" max="774" width="13.28515625" style="345" customWidth="1"/>
    <col min="775" max="775" width="15.140625" style="345" customWidth="1"/>
    <col min="776" max="776" width="16" style="345" customWidth="1"/>
    <col min="777" max="777" width="15" style="345" customWidth="1"/>
    <col min="778" max="779" width="16.5703125" style="345" bestFit="1" customWidth="1"/>
    <col min="780" max="1024" width="9.140625" style="345"/>
    <col min="1025" max="1025" width="14.140625" style="345" customWidth="1"/>
    <col min="1026" max="1026" width="33.5703125" style="345" customWidth="1"/>
    <col min="1027" max="1030" width="13.28515625" style="345" customWidth="1"/>
    <col min="1031" max="1031" width="15.140625" style="345" customWidth="1"/>
    <col min="1032" max="1032" width="16" style="345" customWidth="1"/>
    <col min="1033" max="1033" width="15" style="345" customWidth="1"/>
    <col min="1034" max="1035" width="16.5703125" style="345" bestFit="1" customWidth="1"/>
    <col min="1036" max="1280" width="9.140625" style="345"/>
    <col min="1281" max="1281" width="14.140625" style="345" customWidth="1"/>
    <col min="1282" max="1282" width="33.5703125" style="345" customWidth="1"/>
    <col min="1283" max="1286" width="13.28515625" style="345" customWidth="1"/>
    <col min="1287" max="1287" width="15.140625" style="345" customWidth="1"/>
    <col min="1288" max="1288" width="16" style="345" customWidth="1"/>
    <col min="1289" max="1289" width="15" style="345" customWidth="1"/>
    <col min="1290" max="1291" width="16.5703125" style="345" bestFit="1" customWidth="1"/>
    <col min="1292" max="1536" width="9.140625" style="345"/>
    <col min="1537" max="1537" width="14.140625" style="345" customWidth="1"/>
    <col min="1538" max="1538" width="33.5703125" style="345" customWidth="1"/>
    <col min="1539" max="1542" width="13.28515625" style="345" customWidth="1"/>
    <col min="1543" max="1543" width="15.140625" style="345" customWidth="1"/>
    <col min="1544" max="1544" width="16" style="345" customWidth="1"/>
    <col min="1545" max="1545" width="15" style="345" customWidth="1"/>
    <col min="1546" max="1547" width="16.5703125" style="345" bestFit="1" customWidth="1"/>
    <col min="1548" max="1792" width="9.140625" style="345"/>
    <col min="1793" max="1793" width="14.140625" style="345" customWidth="1"/>
    <col min="1794" max="1794" width="33.5703125" style="345" customWidth="1"/>
    <col min="1795" max="1798" width="13.28515625" style="345" customWidth="1"/>
    <col min="1799" max="1799" width="15.140625" style="345" customWidth="1"/>
    <col min="1800" max="1800" width="16" style="345" customWidth="1"/>
    <col min="1801" max="1801" width="15" style="345" customWidth="1"/>
    <col min="1802" max="1803" width="16.5703125" style="345" bestFit="1" customWidth="1"/>
    <col min="1804" max="2048" width="9.140625" style="345"/>
    <col min="2049" max="2049" width="14.140625" style="345" customWidth="1"/>
    <col min="2050" max="2050" width="33.5703125" style="345" customWidth="1"/>
    <col min="2051" max="2054" width="13.28515625" style="345" customWidth="1"/>
    <col min="2055" max="2055" width="15.140625" style="345" customWidth="1"/>
    <col min="2056" max="2056" width="16" style="345" customWidth="1"/>
    <col min="2057" max="2057" width="15" style="345" customWidth="1"/>
    <col min="2058" max="2059" width="16.5703125" style="345" bestFit="1" customWidth="1"/>
    <col min="2060" max="2304" width="9.140625" style="345"/>
    <col min="2305" max="2305" width="14.140625" style="345" customWidth="1"/>
    <col min="2306" max="2306" width="33.5703125" style="345" customWidth="1"/>
    <col min="2307" max="2310" width="13.28515625" style="345" customWidth="1"/>
    <col min="2311" max="2311" width="15.140625" style="345" customWidth="1"/>
    <col min="2312" max="2312" width="16" style="345" customWidth="1"/>
    <col min="2313" max="2313" width="15" style="345" customWidth="1"/>
    <col min="2314" max="2315" width="16.5703125" style="345" bestFit="1" customWidth="1"/>
    <col min="2316" max="2560" width="9.140625" style="345"/>
    <col min="2561" max="2561" width="14.140625" style="345" customWidth="1"/>
    <col min="2562" max="2562" width="33.5703125" style="345" customWidth="1"/>
    <col min="2563" max="2566" width="13.28515625" style="345" customWidth="1"/>
    <col min="2567" max="2567" width="15.140625" style="345" customWidth="1"/>
    <col min="2568" max="2568" width="16" style="345" customWidth="1"/>
    <col min="2569" max="2569" width="15" style="345" customWidth="1"/>
    <col min="2570" max="2571" width="16.5703125" style="345" bestFit="1" customWidth="1"/>
    <col min="2572" max="2816" width="9.140625" style="345"/>
    <col min="2817" max="2817" width="14.140625" style="345" customWidth="1"/>
    <col min="2818" max="2818" width="33.5703125" style="345" customWidth="1"/>
    <col min="2819" max="2822" width="13.28515625" style="345" customWidth="1"/>
    <col min="2823" max="2823" width="15.140625" style="345" customWidth="1"/>
    <col min="2824" max="2824" width="16" style="345" customWidth="1"/>
    <col min="2825" max="2825" width="15" style="345" customWidth="1"/>
    <col min="2826" max="2827" width="16.5703125" style="345" bestFit="1" customWidth="1"/>
    <col min="2828" max="3072" width="9.140625" style="345"/>
    <col min="3073" max="3073" width="14.140625" style="345" customWidth="1"/>
    <col min="3074" max="3074" width="33.5703125" style="345" customWidth="1"/>
    <col min="3075" max="3078" width="13.28515625" style="345" customWidth="1"/>
    <col min="3079" max="3079" width="15.140625" style="345" customWidth="1"/>
    <col min="3080" max="3080" width="16" style="345" customWidth="1"/>
    <col min="3081" max="3081" width="15" style="345" customWidth="1"/>
    <col min="3082" max="3083" width="16.5703125" style="345" bestFit="1" customWidth="1"/>
    <col min="3084" max="3328" width="9.140625" style="345"/>
    <col min="3329" max="3329" width="14.140625" style="345" customWidth="1"/>
    <col min="3330" max="3330" width="33.5703125" style="345" customWidth="1"/>
    <col min="3331" max="3334" width="13.28515625" style="345" customWidth="1"/>
    <col min="3335" max="3335" width="15.140625" style="345" customWidth="1"/>
    <col min="3336" max="3336" width="16" style="345" customWidth="1"/>
    <col min="3337" max="3337" width="15" style="345" customWidth="1"/>
    <col min="3338" max="3339" width="16.5703125" style="345" bestFit="1" customWidth="1"/>
    <col min="3340" max="3584" width="9.140625" style="345"/>
    <col min="3585" max="3585" width="14.140625" style="345" customWidth="1"/>
    <col min="3586" max="3586" width="33.5703125" style="345" customWidth="1"/>
    <col min="3587" max="3590" width="13.28515625" style="345" customWidth="1"/>
    <col min="3591" max="3591" width="15.140625" style="345" customWidth="1"/>
    <col min="3592" max="3592" width="16" style="345" customWidth="1"/>
    <col min="3593" max="3593" width="15" style="345" customWidth="1"/>
    <col min="3594" max="3595" width="16.5703125" style="345" bestFit="1" customWidth="1"/>
    <col min="3596" max="3840" width="9.140625" style="345"/>
    <col min="3841" max="3841" width="14.140625" style="345" customWidth="1"/>
    <col min="3842" max="3842" width="33.5703125" style="345" customWidth="1"/>
    <col min="3843" max="3846" width="13.28515625" style="345" customWidth="1"/>
    <col min="3847" max="3847" width="15.140625" style="345" customWidth="1"/>
    <col min="3848" max="3848" width="16" style="345" customWidth="1"/>
    <col min="3849" max="3849" width="15" style="345" customWidth="1"/>
    <col min="3850" max="3851" width="16.5703125" style="345" bestFit="1" customWidth="1"/>
    <col min="3852" max="4096" width="9.140625" style="345"/>
    <col min="4097" max="4097" width="14.140625" style="345" customWidth="1"/>
    <col min="4098" max="4098" width="33.5703125" style="345" customWidth="1"/>
    <col min="4099" max="4102" width="13.28515625" style="345" customWidth="1"/>
    <col min="4103" max="4103" width="15.140625" style="345" customWidth="1"/>
    <col min="4104" max="4104" width="16" style="345" customWidth="1"/>
    <col min="4105" max="4105" width="15" style="345" customWidth="1"/>
    <col min="4106" max="4107" width="16.5703125" style="345" bestFit="1" customWidth="1"/>
    <col min="4108" max="4352" width="9.140625" style="345"/>
    <col min="4353" max="4353" width="14.140625" style="345" customWidth="1"/>
    <col min="4354" max="4354" width="33.5703125" style="345" customWidth="1"/>
    <col min="4355" max="4358" width="13.28515625" style="345" customWidth="1"/>
    <col min="4359" max="4359" width="15.140625" style="345" customWidth="1"/>
    <col min="4360" max="4360" width="16" style="345" customWidth="1"/>
    <col min="4361" max="4361" width="15" style="345" customWidth="1"/>
    <col min="4362" max="4363" width="16.5703125" style="345" bestFit="1" customWidth="1"/>
    <col min="4364" max="4608" width="9.140625" style="345"/>
    <col min="4609" max="4609" width="14.140625" style="345" customWidth="1"/>
    <col min="4610" max="4610" width="33.5703125" style="345" customWidth="1"/>
    <col min="4611" max="4614" width="13.28515625" style="345" customWidth="1"/>
    <col min="4615" max="4615" width="15.140625" style="345" customWidth="1"/>
    <col min="4616" max="4616" width="16" style="345" customWidth="1"/>
    <col min="4617" max="4617" width="15" style="345" customWidth="1"/>
    <col min="4618" max="4619" width="16.5703125" style="345" bestFit="1" customWidth="1"/>
    <col min="4620" max="4864" width="9.140625" style="345"/>
    <col min="4865" max="4865" width="14.140625" style="345" customWidth="1"/>
    <col min="4866" max="4866" width="33.5703125" style="345" customWidth="1"/>
    <col min="4867" max="4870" width="13.28515625" style="345" customWidth="1"/>
    <col min="4871" max="4871" width="15.140625" style="345" customWidth="1"/>
    <col min="4872" max="4872" width="16" style="345" customWidth="1"/>
    <col min="4873" max="4873" width="15" style="345" customWidth="1"/>
    <col min="4874" max="4875" width="16.5703125" style="345" bestFit="1" customWidth="1"/>
    <col min="4876" max="5120" width="9.140625" style="345"/>
    <col min="5121" max="5121" width="14.140625" style="345" customWidth="1"/>
    <col min="5122" max="5122" width="33.5703125" style="345" customWidth="1"/>
    <col min="5123" max="5126" width="13.28515625" style="345" customWidth="1"/>
    <col min="5127" max="5127" width="15.140625" style="345" customWidth="1"/>
    <col min="5128" max="5128" width="16" style="345" customWidth="1"/>
    <col min="5129" max="5129" width="15" style="345" customWidth="1"/>
    <col min="5130" max="5131" width="16.5703125" style="345" bestFit="1" customWidth="1"/>
    <col min="5132" max="5376" width="9.140625" style="345"/>
    <col min="5377" max="5377" width="14.140625" style="345" customWidth="1"/>
    <col min="5378" max="5378" width="33.5703125" style="345" customWidth="1"/>
    <col min="5379" max="5382" width="13.28515625" style="345" customWidth="1"/>
    <col min="5383" max="5383" width="15.140625" style="345" customWidth="1"/>
    <col min="5384" max="5384" width="16" style="345" customWidth="1"/>
    <col min="5385" max="5385" width="15" style="345" customWidth="1"/>
    <col min="5386" max="5387" width="16.5703125" style="345" bestFit="1" customWidth="1"/>
    <col min="5388" max="5632" width="9.140625" style="345"/>
    <col min="5633" max="5633" width="14.140625" style="345" customWidth="1"/>
    <col min="5634" max="5634" width="33.5703125" style="345" customWidth="1"/>
    <col min="5635" max="5638" width="13.28515625" style="345" customWidth="1"/>
    <col min="5639" max="5639" width="15.140625" style="345" customWidth="1"/>
    <col min="5640" max="5640" width="16" style="345" customWidth="1"/>
    <col min="5641" max="5641" width="15" style="345" customWidth="1"/>
    <col min="5642" max="5643" width="16.5703125" style="345" bestFit="1" customWidth="1"/>
    <col min="5644" max="5888" width="9.140625" style="345"/>
    <col min="5889" max="5889" width="14.140625" style="345" customWidth="1"/>
    <col min="5890" max="5890" width="33.5703125" style="345" customWidth="1"/>
    <col min="5891" max="5894" width="13.28515625" style="345" customWidth="1"/>
    <col min="5895" max="5895" width="15.140625" style="345" customWidth="1"/>
    <col min="5896" max="5896" width="16" style="345" customWidth="1"/>
    <col min="5897" max="5897" width="15" style="345" customWidth="1"/>
    <col min="5898" max="5899" width="16.5703125" style="345" bestFit="1" customWidth="1"/>
    <col min="5900" max="6144" width="9.140625" style="345"/>
    <col min="6145" max="6145" width="14.140625" style="345" customWidth="1"/>
    <col min="6146" max="6146" width="33.5703125" style="345" customWidth="1"/>
    <col min="6147" max="6150" width="13.28515625" style="345" customWidth="1"/>
    <col min="6151" max="6151" width="15.140625" style="345" customWidth="1"/>
    <col min="6152" max="6152" width="16" style="345" customWidth="1"/>
    <col min="6153" max="6153" width="15" style="345" customWidth="1"/>
    <col min="6154" max="6155" width="16.5703125" style="345" bestFit="1" customWidth="1"/>
    <col min="6156" max="6400" width="9.140625" style="345"/>
    <col min="6401" max="6401" width="14.140625" style="345" customWidth="1"/>
    <col min="6402" max="6402" width="33.5703125" style="345" customWidth="1"/>
    <col min="6403" max="6406" width="13.28515625" style="345" customWidth="1"/>
    <col min="6407" max="6407" width="15.140625" style="345" customWidth="1"/>
    <col min="6408" max="6408" width="16" style="345" customWidth="1"/>
    <col min="6409" max="6409" width="15" style="345" customWidth="1"/>
    <col min="6410" max="6411" width="16.5703125" style="345" bestFit="1" customWidth="1"/>
    <col min="6412" max="6656" width="9.140625" style="345"/>
    <col min="6657" max="6657" width="14.140625" style="345" customWidth="1"/>
    <col min="6658" max="6658" width="33.5703125" style="345" customWidth="1"/>
    <col min="6659" max="6662" width="13.28515625" style="345" customWidth="1"/>
    <col min="6663" max="6663" width="15.140625" style="345" customWidth="1"/>
    <col min="6664" max="6664" width="16" style="345" customWidth="1"/>
    <col min="6665" max="6665" width="15" style="345" customWidth="1"/>
    <col min="6666" max="6667" width="16.5703125" style="345" bestFit="1" customWidth="1"/>
    <col min="6668" max="6912" width="9.140625" style="345"/>
    <col min="6913" max="6913" width="14.140625" style="345" customWidth="1"/>
    <col min="6914" max="6914" width="33.5703125" style="345" customWidth="1"/>
    <col min="6915" max="6918" width="13.28515625" style="345" customWidth="1"/>
    <col min="6919" max="6919" width="15.140625" style="345" customWidth="1"/>
    <col min="6920" max="6920" width="16" style="345" customWidth="1"/>
    <col min="6921" max="6921" width="15" style="345" customWidth="1"/>
    <col min="6922" max="6923" width="16.5703125" style="345" bestFit="1" customWidth="1"/>
    <col min="6924" max="7168" width="9.140625" style="345"/>
    <col min="7169" max="7169" width="14.140625" style="345" customWidth="1"/>
    <col min="7170" max="7170" width="33.5703125" style="345" customWidth="1"/>
    <col min="7171" max="7174" width="13.28515625" style="345" customWidth="1"/>
    <col min="7175" max="7175" width="15.140625" style="345" customWidth="1"/>
    <col min="7176" max="7176" width="16" style="345" customWidth="1"/>
    <col min="7177" max="7177" width="15" style="345" customWidth="1"/>
    <col min="7178" max="7179" width="16.5703125" style="345" bestFit="1" customWidth="1"/>
    <col min="7180" max="7424" width="9.140625" style="345"/>
    <col min="7425" max="7425" width="14.140625" style="345" customWidth="1"/>
    <col min="7426" max="7426" width="33.5703125" style="345" customWidth="1"/>
    <col min="7427" max="7430" width="13.28515625" style="345" customWidth="1"/>
    <col min="7431" max="7431" width="15.140625" style="345" customWidth="1"/>
    <col min="7432" max="7432" width="16" style="345" customWidth="1"/>
    <col min="7433" max="7433" width="15" style="345" customWidth="1"/>
    <col min="7434" max="7435" width="16.5703125" style="345" bestFit="1" customWidth="1"/>
    <col min="7436" max="7680" width="9.140625" style="345"/>
    <col min="7681" max="7681" width="14.140625" style="345" customWidth="1"/>
    <col min="7682" max="7682" width="33.5703125" style="345" customWidth="1"/>
    <col min="7683" max="7686" width="13.28515625" style="345" customWidth="1"/>
    <col min="7687" max="7687" width="15.140625" style="345" customWidth="1"/>
    <col min="7688" max="7688" width="16" style="345" customWidth="1"/>
    <col min="7689" max="7689" width="15" style="345" customWidth="1"/>
    <col min="7690" max="7691" width="16.5703125" style="345" bestFit="1" customWidth="1"/>
    <col min="7692" max="7936" width="9.140625" style="345"/>
    <col min="7937" max="7937" width="14.140625" style="345" customWidth="1"/>
    <col min="7938" max="7938" width="33.5703125" style="345" customWidth="1"/>
    <col min="7939" max="7942" width="13.28515625" style="345" customWidth="1"/>
    <col min="7943" max="7943" width="15.140625" style="345" customWidth="1"/>
    <col min="7944" max="7944" width="16" style="345" customWidth="1"/>
    <col min="7945" max="7945" width="15" style="345" customWidth="1"/>
    <col min="7946" max="7947" width="16.5703125" style="345" bestFit="1" customWidth="1"/>
    <col min="7948" max="8192" width="9.140625" style="345"/>
    <col min="8193" max="8193" width="14.140625" style="345" customWidth="1"/>
    <col min="8194" max="8194" width="33.5703125" style="345" customWidth="1"/>
    <col min="8195" max="8198" width="13.28515625" style="345" customWidth="1"/>
    <col min="8199" max="8199" width="15.140625" style="345" customWidth="1"/>
    <col min="8200" max="8200" width="16" style="345" customWidth="1"/>
    <col min="8201" max="8201" width="15" style="345" customWidth="1"/>
    <col min="8202" max="8203" width="16.5703125" style="345" bestFit="1" customWidth="1"/>
    <col min="8204" max="8448" width="9.140625" style="345"/>
    <col min="8449" max="8449" width="14.140625" style="345" customWidth="1"/>
    <col min="8450" max="8450" width="33.5703125" style="345" customWidth="1"/>
    <col min="8451" max="8454" width="13.28515625" style="345" customWidth="1"/>
    <col min="8455" max="8455" width="15.140625" style="345" customWidth="1"/>
    <col min="8456" max="8456" width="16" style="345" customWidth="1"/>
    <col min="8457" max="8457" width="15" style="345" customWidth="1"/>
    <col min="8458" max="8459" width="16.5703125" style="345" bestFit="1" customWidth="1"/>
    <col min="8460" max="8704" width="9.140625" style="345"/>
    <col min="8705" max="8705" width="14.140625" style="345" customWidth="1"/>
    <col min="8706" max="8706" width="33.5703125" style="345" customWidth="1"/>
    <col min="8707" max="8710" width="13.28515625" style="345" customWidth="1"/>
    <col min="8711" max="8711" width="15.140625" style="345" customWidth="1"/>
    <col min="8712" max="8712" width="16" style="345" customWidth="1"/>
    <col min="8713" max="8713" width="15" style="345" customWidth="1"/>
    <col min="8714" max="8715" width="16.5703125" style="345" bestFit="1" customWidth="1"/>
    <col min="8716" max="8960" width="9.140625" style="345"/>
    <col min="8961" max="8961" width="14.140625" style="345" customWidth="1"/>
    <col min="8962" max="8962" width="33.5703125" style="345" customWidth="1"/>
    <col min="8963" max="8966" width="13.28515625" style="345" customWidth="1"/>
    <col min="8967" max="8967" width="15.140625" style="345" customWidth="1"/>
    <col min="8968" max="8968" width="16" style="345" customWidth="1"/>
    <col min="8969" max="8969" width="15" style="345" customWidth="1"/>
    <col min="8970" max="8971" width="16.5703125" style="345" bestFit="1" customWidth="1"/>
    <col min="8972" max="9216" width="9.140625" style="345"/>
    <col min="9217" max="9217" width="14.140625" style="345" customWidth="1"/>
    <col min="9218" max="9218" width="33.5703125" style="345" customWidth="1"/>
    <col min="9219" max="9222" width="13.28515625" style="345" customWidth="1"/>
    <col min="9223" max="9223" width="15.140625" style="345" customWidth="1"/>
    <col min="9224" max="9224" width="16" style="345" customWidth="1"/>
    <col min="9225" max="9225" width="15" style="345" customWidth="1"/>
    <col min="9226" max="9227" width="16.5703125" style="345" bestFit="1" customWidth="1"/>
    <col min="9228" max="9472" width="9.140625" style="345"/>
    <col min="9473" max="9473" width="14.140625" style="345" customWidth="1"/>
    <col min="9474" max="9474" width="33.5703125" style="345" customWidth="1"/>
    <col min="9475" max="9478" width="13.28515625" style="345" customWidth="1"/>
    <col min="9479" max="9479" width="15.140625" style="345" customWidth="1"/>
    <col min="9480" max="9480" width="16" style="345" customWidth="1"/>
    <col min="9481" max="9481" width="15" style="345" customWidth="1"/>
    <col min="9482" max="9483" width="16.5703125" style="345" bestFit="1" customWidth="1"/>
    <col min="9484" max="9728" width="9.140625" style="345"/>
    <col min="9729" max="9729" width="14.140625" style="345" customWidth="1"/>
    <col min="9730" max="9730" width="33.5703125" style="345" customWidth="1"/>
    <col min="9731" max="9734" width="13.28515625" style="345" customWidth="1"/>
    <col min="9735" max="9735" width="15.140625" style="345" customWidth="1"/>
    <col min="9736" max="9736" width="16" style="345" customWidth="1"/>
    <col min="9737" max="9737" width="15" style="345" customWidth="1"/>
    <col min="9738" max="9739" width="16.5703125" style="345" bestFit="1" customWidth="1"/>
    <col min="9740" max="9984" width="9.140625" style="345"/>
    <col min="9985" max="9985" width="14.140625" style="345" customWidth="1"/>
    <col min="9986" max="9986" width="33.5703125" style="345" customWidth="1"/>
    <col min="9987" max="9990" width="13.28515625" style="345" customWidth="1"/>
    <col min="9991" max="9991" width="15.140625" style="345" customWidth="1"/>
    <col min="9992" max="9992" width="16" style="345" customWidth="1"/>
    <col min="9993" max="9993" width="15" style="345" customWidth="1"/>
    <col min="9994" max="9995" width="16.5703125" style="345" bestFit="1" customWidth="1"/>
    <col min="9996" max="10240" width="9.140625" style="345"/>
    <col min="10241" max="10241" width="14.140625" style="345" customWidth="1"/>
    <col min="10242" max="10242" width="33.5703125" style="345" customWidth="1"/>
    <col min="10243" max="10246" width="13.28515625" style="345" customWidth="1"/>
    <col min="10247" max="10247" width="15.140625" style="345" customWidth="1"/>
    <col min="10248" max="10248" width="16" style="345" customWidth="1"/>
    <col min="10249" max="10249" width="15" style="345" customWidth="1"/>
    <col min="10250" max="10251" width="16.5703125" style="345" bestFit="1" customWidth="1"/>
    <col min="10252" max="10496" width="9.140625" style="345"/>
    <col min="10497" max="10497" width="14.140625" style="345" customWidth="1"/>
    <col min="10498" max="10498" width="33.5703125" style="345" customWidth="1"/>
    <col min="10499" max="10502" width="13.28515625" style="345" customWidth="1"/>
    <col min="10503" max="10503" width="15.140625" style="345" customWidth="1"/>
    <col min="10504" max="10504" width="16" style="345" customWidth="1"/>
    <col min="10505" max="10505" width="15" style="345" customWidth="1"/>
    <col min="10506" max="10507" width="16.5703125" style="345" bestFit="1" customWidth="1"/>
    <col min="10508" max="10752" width="9.140625" style="345"/>
    <col min="10753" max="10753" width="14.140625" style="345" customWidth="1"/>
    <col min="10754" max="10754" width="33.5703125" style="345" customWidth="1"/>
    <col min="10755" max="10758" width="13.28515625" style="345" customWidth="1"/>
    <col min="10759" max="10759" width="15.140625" style="345" customWidth="1"/>
    <col min="10760" max="10760" width="16" style="345" customWidth="1"/>
    <col min="10761" max="10761" width="15" style="345" customWidth="1"/>
    <col min="10762" max="10763" width="16.5703125" style="345" bestFit="1" customWidth="1"/>
    <col min="10764" max="11008" width="9.140625" style="345"/>
    <col min="11009" max="11009" width="14.140625" style="345" customWidth="1"/>
    <col min="11010" max="11010" width="33.5703125" style="345" customWidth="1"/>
    <col min="11011" max="11014" width="13.28515625" style="345" customWidth="1"/>
    <col min="11015" max="11015" width="15.140625" style="345" customWidth="1"/>
    <col min="11016" max="11016" width="16" style="345" customWidth="1"/>
    <col min="11017" max="11017" width="15" style="345" customWidth="1"/>
    <col min="11018" max="11019" width="16.5703125" style="345" bestFit="1" customWidth="1"/>
    <col min="11020" max="11264" width="9.140625" style="345"/>
    <col min="11265" max="11265" width="14.140625" style="345" customWidth="1"/>
    <col min="11266" max="11266" width="33.5703125" style="345" customWidth="1"/>
    <col min="11267" max="11270" width="13.28515625" style="345" customWidth="1"/>
    <col min="11271" max="11271" width="15.140625" style="345" customWidth="1"/>
    <col min="11272" max="11272" width="16" style="345" customWidth="1"/>
    <col min="11273" max="11273" width="15" style="345" customWidth="1"/>
    <col min="11274" max="11275" width="16.5703125" style="345" bestFit="1" customWidth="1"/>
    <col min="11276" max="11520" width="9.140625" style="345"/>
    <col min="11521" max="11521" width="14.140625" style="345" customWidth="1"/>
    <col min="11522" max="11522" width="33.5703125" style="345" customWidth="1"/>
    <col min="11523" max="11526" width="13.28515625" style="345" customWidth="1"/>
    <col min="11527" max="11527" width="15.140625" style="345" customWidth="1"/>
    <col min="11528" max="11528" width="16" style="345" customWidth="1"/>
    <col min="11529" max="11529" width="15" style="345" customWidth="1"/>
    <col min="11530" max="11531" width="16.5703125" style="345" bestFit="1" customWidth="1"/>
    <col min="11532" max="11776" width="9.140625" style="345"/>
    <col min="11777" max="11777" width="14.140625" style="345" customWidth="1"/>
    <col min="11778" max="11778" width="33.5703125" style="345" customWidth="1"/>
    <col min="11779" max="11782" width="13.28515625" style="345" customWidth="1"/>
    <col min="11783" max="11783" width="15.140625" style="345" customWidth="1"/>
    <col min="11784" max="11784" width="16" style="345" customWidth="1"/>
    <col min="11785" max="11785" width="15" style="345" customWidth="1"/>
    <col min="11786" max="11787" width="16.5703125" style="345" bestFit="1" customWidth="1"/>
    <col min="11788" max="12032" width="9.140625" style="345"/>
    <col min="12033" max="12033" width="14.140625" style="345" customWidth="1"/>
    <col min="12034" max="12034" width="33.5703125" style="345" customWidth="1"/>
    <col min="12035" max="12038" width="13.28515625" style="345" customWidth="1"/>
    <col min="12039" max="12039" width="15.140625" style="345" customWidth="1"/>
    <col min="12040" max="12040" width="16" style="345" customWidth="1"/>
    <col min="12041" max="12041" width="15" style="345" customWidth="1"/>
    <col min="12042" max="12043" width="16.5703125" style="345" bestFit="1" customWidth="1"/>
    <col min="12044" max="12288" width="9.140625" style="345"/>
    <col min="12289" max="12289" width="14.140625" style="345" customWidth="1"/>
    <col min="12290" max="12290" width="33.5703125" style="345" customWidth="1"/>
    <col min="12291" max="12294" width="13.28515625" style="345" customWidth="1"/>
    <col min="12295" max="12295" width="15.140625" style="345" customWidth="1"/>
    <col min="12296" max="12296" width="16" style="345" customWidth="1"/>
    <col min="12297" max="12297" width="15" style="345" customWidth="1"/>
    <col min="12298" max="12299" width="16.5703125" style="345" bestFit="1" customWidth="1"/>
    <col min="12300" max="12544" width="9.140625" style="345"/>
    <col min="12545" max="12545" width="14.140625" style="345" customWidth="1"/>
    <col min="12546" max="12546" width="33.5703125" style="345" customWidth="1"/>
    <col min="12547" max="12550" width="13.28515625" style="345" customWidth="1"/>
    <col min="12551" max="12551" width="15.140625" style="345" customWidth="1"/>
    <col min="12552" max="12552" width="16" style="345" customWidth="1"/>
    <col min="12553" max="12553" width="15" style="345" customWidth="1"/>
    <col min="12554" max="12555" width="16.5703125" style="345" bestFit="1" customWidth="1"/>
    <col min="12556" max="12800" width="9.140625" style="345"/>
    <col min="12801" max="12801" width="14.140625" style="345" customWidth="1"/>
    <col min="12802" max="12802" width="33.5703125" style="345" customWidth="1"/>
    <col min="12803" max="12806" width="13.28515625" style="345" customWidth="1"/>
    <col min="12807" max="12807" width="15.140625" style="345" customWidth="1"/>
    <col min="12808" max="12808" width="16" style="345" customWidth="1"/>
    <col min="12809" max="12809" width="15" style="345" customWidth="1"/>
    <col min="12810" max="12811" width="16.5703125" style="345" bestFit="1" customWidth="1"/>
    <col min="12812" max="13056" width="9.140625" style="345"/>
    <col min="13057" max="13057" width="14.140625" style="345" customWidth="1"/>
    <col min="13058" max="13058" width="33.5703125" style="345" customWidth="1"/>
    <col min="13059" max="13062" width="13.28515625" style="345" customWidth="1"/>
    <col min="13063" max="13063" width="15.140625" style="345" customWidth="1"/>
    <col min="13064" max="13064" width="16" style="345" customWidth="1"/>
    <col min="13065" max="13065" width="15" style="345" customWidth="1"/>
    <col min="13066" max="13067" width="16.5703125" style="345" bestFit="1" customWidth="1"/>
    <col min="13068" max="13312" width="9.140625" style="345"/>
    <col min="13313" max="13313" width="14.140625" style="345" customWidth="1"/>
    <col min="13314" max="13314" width="33.5703125" style="345" customWidth="1"/>
    <col min="13315" max="13318" width="13.28515625" style="345" customWidth="1"/>
    <col min="13319" max="13319" width="15.140625" style="345" customWidth="1"/>
    <col min="13320" max="13320" width="16" style="345" customWidth="1"/>
    <col min="13321" max="13321" width="15" style="345" customWidth="1"/>
    <col min="13322" max="13323" width="16.5703125" style="345" bestFit="1" customWidth="1"/>
    <col min="13324" max="13568" width="9.140625" style="345"/>
    <col min="13569" max="13569" width="14.140625" style="345" customWidth="1"/>
    <col min="13570" max="13570" width="33.5703125" style="345" customWidth="1"/>
    <col min="13571" max="13574" width="13.28515625" style="345" customWidth="1"/>
    <col min="13575" max="13575" width="15.140625" style="345" customWidth="1"/>
    <col min="13576" max="13576" width="16" style="345" customWidth="1"/>
    <col min="13577" max="13577" width="15" style="345" customWidth="1"/>
    <col min="13578" max="13579" width="16.5703125" style="345" bestFit="1" customWidth="1"/>
    <col min="13580" max="13824" width="9.140625" style="345"/>
    <col min="13825" max="13825" width="14.140625" style="345" customWidth="1"/>
    <col min="13826" max="13826" width="33.5703125" style="345" customWidth="1"/>
    <col min="13827" max="13830" width="13.28515625" style="345" customWidth="1"/>
    <col min="13831" max="13831" width="15.140625" style="345" customWidth="1"/>
    <col min="13832" max="13832" width="16" style="345" customWidth="1"/>
    <col min="13833" max="13833" width="15" style="345" customWidth="1"/>
    <col min="13834" max="13835" width="16.5703125" style="345" bestFit="1" customWidth="1"/>
    <col min="13836" max="14080" width="9.140625" style="345"/>
    <col min="14081" max="14081" width="14.140625" style="345" customWidth="1"/>
    <col min="14082" max="14082" width="33.5703125" style="345" customWidth="1"/>
    <col min="14083" max="14086" width="13.28515625" style="345" customWidth="1"/>
    <col min="14087" max="14087" width="15.140625" style="345" customWidth="1"/>
    <col min="14088" max="14088" width="16" style="345" customWidth="1"/>
    <col min="14089" max="14089" width="15" style="345" customWidth="1"/>
    <col min="14090" max="14091" width="16.5703125" style="345" bestFit="1" customWidth="1"/>
    <col min="14092" max="14336" width="9.140625" style="345"/>
    <col min="14337" max="14337" width="14.140625" style="345" customWidth="1"/>
    <col min="14338" max="14338" width="33.5703125" style="345" customWidth="1"/>
    <col min="14339" max="14342" width="13.28515625" style="345" customWidth="1"/>
    <col min="14343" max="14343" width="15.140625" style="345" customWidth="1"/>
    <col min="14344" max="14344" width="16" style="345" customWidth="1"/>
    <col min="14345" max="14345" width="15" style="345" customWidth="1"/>
    <col min="14346" max="14347" width="16.5703125" style="345" bestFit="1" customWidth="1"/>
    <col min="14348" max="14592" width="9.140625" style="345"/>
    <col min="14593" max="14593" width="14.140625" style="345" customWidth="1"/>
    <col min="14594" max="14594" width="33.5703125" style="345" customWidth="1"/>
    <col min="14595" max="14598" width="13.28515625" style="345" customWidth="1"/>
    <col min="14599" max="14599" width="15.140625" style="345" customWidth="1"/>
    <col min="14600" max="14600" width="16" style="345" customWidth="1"/>
    <col min="14601" max="14601" width="15" style="345" customWidth="1"/>
    <col min="14602" max="14603" width="16.5703125" style="345" bestFit="1" customWidth="1"/>
    <col min="14604" max="14848" width="9.140625" style="345"/>
    <col min="14849" max="14849" width="14.140625" style="345" customWidth="1"/>
    <col min="14850" max="14850" width="33.5703125" style="345" customWidth="1"/>
    <col min="14851" max="14854" width="13.28515625" style="345" customWidth="1"/>
    <col min="14855" max="14855" width="15.140625" style="345" customWidth="1"/>
    <col min="14856" max="14856" width="16" style="345" customWidth="1"/>
    <col min="14857" max="14857" width="15" style="345" customWidth="1"/>
    <col min="14858" max="14859" width="16.5703125" style="345" bestFit="1" customWidth="1"/>
    <col min="14860" max="15104" width="9.140625" style="345"/>
    <col min="15105" max="15105" width="14.140625" style="345" customWidth="1"/>
    <col min="15106" max="15106" width="33.5703125" style="345" customWidth="1"/>
    <col min="15107" max="15110" width="13.28515625" style="345" customWidth="1"/>
    <col min="15111" max="15111" width="15.140625" style="345" customWidth="1"/>
    <col min="15112" max="15112" width="16" style="345" customWidth="1"/>
    <col min="15113" max="15113" width="15" style="345" customWidth="1"/>
    <col min="15114" max="15115" width="16.5703125" style="345" bestFit="1" customWidth="1"/>
    <col min="15116" max="15360" width="9.140625" style="345"/>
    <col min="15361" max="15361" width="14.140625" style="345" customWidth="1"/>
    <col min="15362" max="15362" width="33.5703125" style="345" customWidth="1"/>
    <col min="15363" max="15366" width="13.28515625" style="345" customWidth="1"/>
    <col min="15367" max="15367" width="15.140625" style="345" customWidth="1"/>
    <col min="15368" max="15368" width="16" style="345" customWidth="1"/>
    <col min="15369" max="15369" width="15" style="345" customWidth="1"/>
    <col min="15370" max="15371" width="16.5703125" style="345" bestFit="1" customWidth="1"/>
    <col min="15372" max="15616" width="9.140625" style="345"/>
    <col min="15617" max="15617" width="14.140625" style="345" customWidth="1"/>
    <col min="15618" max="15618" width="33.5703125" style="345" customWidth="1"/>
    <col min="15619" max="15622" width="13.28515625" style="345" customWidth="1"/>
    <col min="15623" max="15623" width="15.140625" style="345" customWidth="1"/>
    <col min="15624" max="15624" width="16" style="345" customWidth="1"/>
    <col min="15625" max="15625" width="15" style="345" customWidth="1"/>
    <col min="15626" max="15627" width="16.5703125" style="345" bestFit="1" customWidth="1"/>
    <col min="15628" max="15872" width="9.140625" style="345"/>
    <col min="15873" max="15873" width="14.140625" style="345" customWidth="1"/>
    <col min="15874" max="15874" width="33.5703125" style="345" customWidth="1"/>
    <col min="15875" max="15878" width="13.28515625" style="345" customWidth="1"/>
    <col min="15879" max="15879" width="15.140625" style="345" customWidth="1"/>
    <col min="15880" max="15880" width="16" style="345" customWidth="1"/>
    <col min="15881" max="15881" width="15" style="345" customWidth="1"/>
    <col min="15882" max="15883" width="16.5703125" style="345" bestFit="1" customWidth="1"/>
    <col min="15884" max="16128" width="9.140625" style="345"/>
    <col min="16129" max="16129" width="14.140625" style="345" customWidth="1"/>
    <col min="16130" max="16130" width="33.5703125" style="345" customWidth="1"/>
    <col min="16131" max="16134" width="13.28515625" style="345" customWidth="1"/>
    <col min="16135" max="16135" width="15.140625" style="345" customWidth="1"/>
    <col min="16136" max="16136" width="16" style="345" customWidth="1"/>
    <col min="16137" max="16137" width="15" style="345" customWidth="1"/>
    <col min="16138" max="16139" width="16.5703125" style="345" bestFit="1" customWidth="1"/>
    <col min="16140" max="16384" width="9.140625" style="345"/>
  </cols>
  <sheetData>
    <row r="2" spans="1:9">
      <c r="A2" s="251" t="s">
        <v>0</v>
      </c>
      <c r="B2" s="449" t="s">
        <v>620</v>
      </c>
    </row>
    <row r="4" spans="1:9" s="449" customFormat="1">
      <c r="B4" s="437"/>
      <c r="C4" s="460" t="s">
        <v>292</v>
      </c>
      <c r="D4" s="460" t="s">
        <v>293</v>
      </c>
      <c r="E4" s="460" t="s">
        <v>621</v>
      </c>
      <c r="F4" s="460" t="s">
        <v>622</v>
      </c>
      <c r="G4" s="460" t="s">
        <v>623</v>
      </c>
      <c r="H4" s="460" t="s">
        <v>262</v>
      </c>
      <c r="I4" s="460" t="s">
        <v>624</v>
      </c>
    </row>
    <row r="5" spans="1:9" ht="25.5">
      <c r="B5" s="436" t="s">
        <v>625</v>
      </c>
      <c r="C5" s="461">
        <v>112.33271799599714</v>
      </c>
      <c r="D5" s="461">
        <v>78.904559175958099</v>
      </c>
      <c r="E5" s="461">
        <v>59.449015829032646</v>
      </c>
      <c r="F5" s="461">
        <v>39.874599233440847</v>
      </c>
      <c r="G5" s="461">
        <v>26.437379268513268</v>
      </c>
      <c r="H5" s="461">
        <v>20.665483978018727</v>
      </c>
      <c r="I5" s="461">
        <v>14.957332099527477</v>
      </c>
    </row>
    <row r="6" spans="1:9" ht="25.5">
      <c r="B6" s="436" t="s">
        <v>626</v>
      </c>
      <c r="C6" s="461">
        <v>4.3456812327401879</v>
      </c>
      <c r="D6" s="461">
        <v>4.0061629692417187</v>
      </c>
      <c r="E6" s="461">
        <v>4.0936963557406774</v>
      </c>
      <c r="F6" s="461">
        <v>3.9329288606155597</v>
      </c>
      <c r="G6" s="461">
        <v>4.0560401344392583</v>
      </c>
      <c r="H6" s="461">
        <v>3.655967520728693</v>
      </c>
      <c r="I6" s="461">
        <v>3.7794655165694069</v>
      </c>
    </row>
    <row r="7" spans="1:9" ht="25.5">
      <c r="B7" s="436" t="s">
        <v>627</v>
      </c>
      <c r="C7" s="461">
        <v>2.8937248498390957</v>
      </c>
      <c r="D7" s="461">
        <v>2.5826318023805919</v>
      </c>
      <c r="E7" s="461">
        <v>2.6723935885678292</v>
      </c>
      <c r="F7" s="461">
        <v>2.6126077381422266</v>
      </c>
      <c r="G7" s="461">
        <v>2.7159120221891109</v>
      </c>
      <c r="H7" s="461">
        <v>2.5600690435549818</v>
      </c>
      <c r="I7" s="461">
        <v>2.6908875934619405</v>
      </c>
    </row>
    <row r="9" spans="1:9" ht="15">
      <c r="B9" s="449" t="s">
        <v>628</v>
      </c>
      <c r="F9" s="854"/>
      <c r="G9" s="848"/>
      <c r="H9" s="848"/>
      <c r="I9" s="855"/>
    </row>
    <row r="10" spans="1:9" ht="15">
      <c r="E10" s="854"/>
      <c r="F10" s="848"/>
      <c r="G10" s="848"/>
      <c r="H10" s="855"/>
    </row>
    <row r="11" spans="1:9" ht="15">
      <c r="E11" s="854"/>
      <c r="F11" s="848"/>
      <c r="G11" s="848"/>
      <c r="H11" s="855"/>
    </row>
    <row r="13" spans="1:9">
      <c r="F13" s="856"/>
      <c r="G13" s="856"/>
      <c r="H13" s="856"/>
    </row>
    <row r="14" spans="1:9">
      <c r="A14" s="857"/>
      <c r="F14" s="856"/>
      <c r="G14" s="856"/>
      <c r="H14" s="856"/>
    </row>
    <row r="15" spans="1:9">
      <c r="F15" s="858"/>
      <c r="G15" s="858"/>
      <c r="H15" s="858"/>
    </row>
    <row r="22" spans="2:8">
      <c r="H22" s="859"/>
    </row>
    <row r="27" spans="2:8">
      <c r="F27" s="860"/>
    </row>
    <row r="29" spans="2:8">
      <c r="B29" s="938" t="s">
        <v>830</v>
      </c>
      <c r="C29" s="938"/>
      <c r="D29" s="938"/>
      <c r="E29" s="938"/>
      <c r="F29" s="938"/>
    </row>
    <row r="30" spans="2:8">
      <c r="B30" s="938"/>
      <c r="C30" s="938"/>
      <c r="D30" s="938"/>
      <c r="E30" s="938"/>
      <c r="F30" s="938"/>
    </row>
    <row r="31" spans="2:8">
      <c r="B31" s="937" t="s">
        <v>9</v>
      </c>
      <c r="C31" s="937"/>
      <c r="D31" s="937"/>
      <c r="E31" s="937"/>
      <c r="F31" s="937"/>
      <c r="G31" s="937"/>
      <c r="H31" s="937"/>
    </row>
    <row r="32" spans="2:8">
      <c r="B32" s="251"/>
      <c r="C32" s="251"/>
      <c r="D32" s="251"/>
      <c r="E32" s="251"/>
      <c r="F32" s="251"/>
      <c r="G32" s="251"/>
      <c r="H32" s="251"/>
    </row>
    <row r="33" spans="2:8">
      <c r="B33" s="731" t="s">
        <v>10</v>
      </c>
      <c r="C33" s="251"/>
      <c r="D33" s="251"/>
      <c r="E33" s="251"/>
      <c r="F33" s="251"/>
      <c r="G33" s="251"/>
      <c r="H33" s="251"/>
    </row>
    <row r="34" spans="2:8" ht="12.75" customHeight="1">
      <c r="B34" s="462" t="s">
        <v>629</v>
      </c>
      <c r="C34" s="462"/>
      <c r="D34" s="462"/>
      <c r="E34" s="462"/>
      <c r="F34" s="462"/>
    </row>
    <row r="35" spans="2:8">
      <c r="B35" s="462"/>
      <c r="C35" s="462"/>
      <c r="D35" s="462"/>
      <c r="E35" s="462"/>
      <c r="F35" s="462"/>
    </row>
    <row r="36" spans="2:8">
      <c r="B36" s="462"/>
      <c r="C36" s="462"/>
      <c r="D36" s="462"/>
      <c r="E36" s="462"/>
      <c r="F36" s="462"/>
    </row>
    <row r="37" spans="2:8">
      <c r="B37" s="462"/>
      <c r="C37" s="462"/>
      <c r="D37" s="462"/>
      <c r="E37" s="462"/>
      <c r="F37" s="462"/>
    </row>
    <row r="38" spans="2:8">
      <c r="C38" s="462"/>
      <c r="D38" s="462"/>
      <c r="E38" s="462"/>
      <c r="F38" s="462"/>
      <c r="G38" s="462"/>
    </row>
  </sheetData>
  <mergeCells count="2">
    <mergeCell ref="B31:H31"/>
    <mergeCell ref="B29:F30"/>
  </mergeCells>
  <hyperlinks>
    <hyperlink ref="B33" location="Содержание!B6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workbookViewId="0">
      <selection activeCell="B38" sqref="B38"/>
    </sheetView>
  </sheetViews>
  <sheetFormatPr defaultRowHeight="12.75"/>
  <cols>
    <col min="1" max="1" width="13.7109375" style="464" customWidth="1"/>
    <col min="2" max="2" width="30.140625" style="464" customWidth="1"/>
    <col min="3" max="9" width="11.140625" style="464" customWidth="1"/>
    <col min="10" max="10" width="11.140625" style="477" bestFit="1" customWidth="1"/>
    <col min="11" max="11" width="9.140625" style="464"/>
    <col min="12" max="14" width="14.140625" style="464" bestFit="1" customWidth="1"/>
    <col min="15" max="15" width="11.140625" style="464" bestFit="1" customWidth="1"/>
    <col min="16" max="16" width="9.140625" style="464"/>
    <col min="17" max="19" width="14.140625" style="464" bestFit="1" customWidth="1"/>
    <col min="20" max="20" width="11.140625" style="464" bestFit="1" customWidth="1"/>
    <col min="21" max="21" width="9.140625" style="464"/>
    <col min="22" max="24" width="14.140625" style="464" bestFit="1" customWidth="1"/>
    <col min="25" max="25" width="11.140625" style="464" bestFit="1" customWidth="1"/>
    <col min="26" max="256" width="9.140625" style="464"/>
    <col min="257" max="257" width="13.7109375" style="464" customWidth="1"/>
    <col min="258" max="258" width="27.28515625" style="464" customWidth="1"/>
    <col min="259" max="265" width="11.140625" style="464" customWidth="1"/>
    <col min="266" max="266" width="11.140625" style="464" bestFit="1" customWidth="1"/>
    <col min="267" max="267" width="9.140625" style="464"/>
    <col min="268" max="270" width="14.140625" style="464" bestFit="1" customWidth="1"/>
    <col min="271" max="271" width="11.140625" style="464" bestFit="1" customWidth="1"/>
    <col min="272" max="272" width="9.140625" style="464"/>
    <col min="273" max="275" width="14.140625" style="464" bestFit="1" customWidth="1"/>
    <col min="276" max="276" width="11.140625" style="464" bestFit="1" customWidth="1"/>
    <col min="277" max="277" width="9.140625" style="464"/>
    <col min="278" max="280" width="14.140625" style="464" bestFit="1" customWidth="1"/>
    <col min="281" max="281" width="11.140625" style="464" bestFit="1" customWidth="1"/>
    <col min="282" max="512" width="9.140625" style="464"/>
    <col min="513" max="513" width="13.7109375" style="464" customWidth="1"/>
    <col min="514" max="514" width="27.28515625" style="464" customWidth="1"/>
    <col min="515" max="521" width="11.140625" style="464" customWidth="1"/>
    <col min="522" max="522" width="11.140625" style="464" bestFit="1" customWidth="1"/>
    <col min="523" max="523" width="9.140625" style="464"/>
    <col min="524" max="526" width="14.140625" style="464" bestFit="1" customWidth="1"/>
    <col min="527" max="527" width="11.140625" style="464" bestFit="1" customWidth="1"/>
    <col min="528" max="528" width="9.140625" style="464"/>
    <col min="529" max="531" width="14.140625" style="464" bestFit="1" customWidth="1"/>
    <col min="532" max="532" width="11.140625" style="464" bestFit="1" customWidth="1"/>
    <col min="533" max="533" width="9.140625" style="464"/>
    <col min="534" max="536" width="14.140625" style="464" bestFit="1" customWidth="1"/>
    <col min="537" max="537" width="11.140625" style="464" bestFit="1" customWidth="1"/>
    <col min="538" max="768" width="9.140625" style="464"/>
    <col min="769" max="769" width="13.7109375" style="464" customWidth="1"/>
    <col min="770" max="770" width="27.28515625" style="464" customWidth="1"/>
    <col min="771" max="777" width="11.140625" style="464" customWidth="1"/>
    <col min="778" max="778" width="11.140625" style="464" bestFit="1" customWidth="1"/>
    <col min="779" max="779" width="9.140625" style="464"/>
    <col min="780" max="782" width="14.140625" style="464" bestFit="1" customWidth="1"/>
    <col min="783" max="783" width="11.140625" style="464" bestFit="1" customWidth="1"/>
    <col min="784" max="784" width="9.140625" style="464"/>
    <col min="785" max="787" width="14.140625" style="464" bestFit="1" customWidth="1"/>
    <col min="788" max="788" width="11.140625" style="464" bestFit="1" customWidth="1"/>
    <col min="789" max="789" width="9.140625" style="464"/>
    <col min="790" max="792" width="14.140625" style="464" bestFit="1" customWidth="1"/>
    <col min="793" max="793" width="11.140625" style="464" bestFit="1" customWidth="1"/>
    <col min="794" max="1024" width="9.140625" style="464"/>
    <col min="1025" max="1025" width="13.7109375" style="464" customWidth="1"/>
    <col min="1026" max="1026" width="27.28515625" style="464" customWidth="1"/>
    <col min="1027" max="1033" width="11.140625" style="464" customWidth="1"/>
    <col min="1034" max="1034" width="11.140625" style="464" bestFit="1" customWidth="1"/>
    <col min="1035" max="1035" width="9.140625" style="464"/>
    <col min="1036" max="1038" width="14.140625" style="464" bestFit="1" customWidth="1"/>
    <col min="1039" max="1039" width="11.140625" style="464" bestFit="1" customWidth="1"/>
    <col min="1040" max="1040" width="9.140625" style="464"/>
    <col min="1041" max="1043" width="14.140625" style="464" bestFit="1" customWidth="1"/>
    <col min="1044" max="1044" width="11.140625" style="464" bestFit="1" customWidth="1"/>
    <col min="1045" max="1045" width="9.140625" style="464"/>
    <col min="1046" max="1048" width="14.140625" style="464" bestFit="1" customWidth="1"/>
    <col min="1049" max="1049" width="11.140625" style="464" bestFit="1" customWidth="1"/>
    <col min="1050" max="1280" width="9.140625" style="464"/>
    <col min="1281" max="1281" width="13.7109375" style="464" customWidth="1"/>
    <col min="1282" max="1282" width="27.28515625" style="464" customWidth="1"/>
    <col min="1283" max="1289" width="11.140625" style="464" customWidth="1"/>
    <col min="1290" max="1290" width="11.140625" style="464" bestFit="1" customWidth="1"/>
    <col min="1291" max="1291" width="9.140625" style="464"/>
    <col min="1292" max="1294" width="14.140625" style="464" bestFit="1" customWidth="1"/>
    <col min="1295" max="1295" width="11.140625" style="464" bestFit="1" customWidth="1"/>
    <col min="1296" max="1296" width="9.140625" style="464"/>
    <col min="1297" max="1299" width="14.140625" style="464" bestFit="1" customWidth="1"/>
    <col min="1300" max="1300" width="11.140625" style="464" bestFit="1" customWidth="1"/>
    <col min="1301" max="1301" width="9.140625" style="464"/>
    <col min="1302" max="1304" width="14.140625" style="464" bestFit="1" customWidth="1"/>
    <col min="1305" max="1305" width="11.140625" style="464" bestFit="1" customWidth="1"/>
    <col min="1306" max="1536" width="9.140625" style="464"/>
    <col min="1537" max="1537" width="13.7109375" style="464" customWidth="1"/>
    <col min="1538" max="1538" width="27.28515625" style="464" customWidth="1"/>
    <col min="1539" max="1545" width="11.140625" style="464" customWidth="1"/>
    <col min="1546" max="1546" width="11.140625" style="464" bestFit="1" customWidth="1"/>
    <col min="1547" max="1547" width="9.140625" style="464"/>
    <col min="1548" max="1550" width="14.140625" style="464" bestFit="1" customWidth="1"/>
    <col min="1551" max="1551" width="11.140625" style="464" bestFit="1" customWidth="1"/>
    <col min="1552" max="1552" width="9.140625" style="464"/>
    <col min="1553" max="1555" width="14.140625" style="464" bestFit="1" customWidth="1"/>
    <col min="1556" max="1556" width="11.140625" style="464" bestFit="1" customWidth="1"/>
    <col min="1557" max="1557" width="9.140625" style="464"/>
    <col min="1558" max="1560" width="14.140625" style="464" bestFit="1" customWidth="1"/>
    <col min="1561" max="1561" width="11.140625" style="464" bestFit="1" customWidth="1"/>
    <col min="1562" max="1792" width="9.140625" style="464"/>
    <col min="1793" max="1793" width="13.7109375" style="464" customWidth="1"/>
    <col min="1794" max="1794" width="27.28515625" style="464" customWidth="1"/>
    <col min="1795" max="1801" width="11.140625" style="464" customWidth="1"/>
    <col min="1802" max="1802" width="11.140625" style="464" bestFit="1" customWidth="1"/>
    <col min="1803" max="1803" width="9.140625" style="464"/>
    <col min="1804" max="1806" width="14.140625" style="464" bestFit="1" customWidth="1"/>
    <col min="1807" max="1807" width="11.140625" style="464" bestFit="1" customWidth="1"/>
    <col min="1808" max="1808" width="9.140625" style="464"/>
    <col min="1809" max="1811" width="14.140625" style="464" bestFit="1" customWidth="1"/>
    <col min="1812" max="1812" width="11.140625" style="464" bestFit="1" customWidth="1"/>
    <col min="1813" max="1813" width="9.140625" style="464"/>
    <col min="1814" max="1816" width="14.140625" style="464" bestFit="1" customWidth="1"/>
    <col min="1817" max="1817" width="11.140625" style="464" bestFit="1" customWidth="1"/>
    <col min="1818" max="2048" width="9.140625" style="464"/>
    <col min="2049" max="2049" width="13.7109375" style="464" customWidth="1"/>
    <col min="2050" max="2050" width="27.28515625" style="464" customWidth="1"/>
    <col min="2051" max="2057" width="11.140625" style="464" customWidth="1"/>
    <col min="2058" max="2058" width="11.140625" style="464" bestFit="1" customWidth="1"/>
    <col min="2059" max="2059" width="9.140625" style="464"/>
    <col min="2060" max="2062" width="14.140625" style="464" bestFit="1" customWidth="1"/>
    <col min="2063" max="2063" width="11.140625" style="464" bestFit="1" customWidth="1"/>
    <col min="2064" max="2064" width="9.140625" style="464"/>
    <col min="2065" max="2067" width="14.140625" style="464" bestFit="1" customWidth="1"/>
    <col min="2068" max="2068" width="11.140625" style="464" bestFit="1" customWidth="1"/>
    <col min="2069" max="2069" width="9.140625" style="464"/>
    <col min="2070" max="2072" width="14.140625" style="464" bestFit="1" customWidth="1"/>
    <col min="2073" max="2073" width="11.140625" style="464" bestFit="1" customWidth="1"/>
    <col min="2074" max="2304" width="9.140625" style="464"/>
    <col min="2305" max="2305" width="13.7109375" style="464" customWidth="1"/>
    <col min="2306" max="2306" width="27.28515625" style="464" customWidth="1"/>
    <col min="2307" max="2313" width="11.140625" style="464" customWidth="1"/>
    <col min="2314" max="2314" width="11.140625" style="464" bestFit="1" customWidth="1"/>
    <col min="2315" max="2315" width="9.140625" style="464"/>
    <col min="2316" max="2318" width="14.140625" style="464" bestFit="1" customWidth="1"/>
    <col min="2319" max="2319" width="11.140625" style="464" bestFit="1" customWidth="1"/>
    <col min="2320" max="2320" width="9.140625" style="464"/>
    <col min="2321" max="2323" width="14.140625" style="464" bestFit="1" customWidth="1"/>
    <col min="2324" max="2324" width="11.140625" style="464" bestFit="1" customWidth="1"/>
    <col min="2325" max="2325" width="9.140625" style="464"/>
    <col min="2326" max="2328" width="14.140625" style="464" bestFit="1" customWidth="1"/>
    <col min="2329" max="2329" width="11.140625" style="464" bestFit="1" customWidth="1"/>
    <col min="2330" max="2560" width="9.140625" style="464"/>
    <col min="2561" max="2561" width="13.7109375" style="464" customWidth="1"/>
    <col min="2562" max="2562" width="27.28515625" style="464" customWidth="1"/>
    <col min="2563" max="2569" width="11.140625" style="464" customWidth="1"/>
    <col min="2570" max="2570" width="11.140625" style="464" bestFit="1" customWidth="1"/>
    <col min="2571" max="2571" width="9.140625" style="464"/>
    <col min="2572" max="2574" width="14.140625" style="464" bestFit="1" customWidth="1"/>
    <col min="2575" max="2575" width="11.140625" style="464" bestFit="1" customWidth="1"/>
    <col min="2576" max="2576" width="9.140625" style="464"/>
    <col min="2577" max="2579" width="14.140625" style="464" bestFit="1" customWidth="1"/>
    <col min="2580" max="2580" width="11.140625" style="464" bestFit="1" customWidth="1"/>
    <col min="2581" max="2581" width="9.140625" style="464"/>
    <col min="2582" max="2584" width="14.140625" style="464" bestFit="1" customWidth="1"/>
    <col min="2585" max="2585" width="11.140625" style="464" bestFit="1" customWidth="1"/>
    <col min="2586" max="2816" width="9.140625" style="464"/>
    <col min="2817" max="2817" width="13.7109375" style="464" customWidth="1"/>
    <col min="2818" max="2818" width="27.28515625" style="464" customWidth="1"/>
    <col min="2819" max="2825" width="11.140625" style="464" customWidth="1"/>
    <col min="2826" max="2826" width="11.140625" style="464" bestFit="1" customWidth="1"/>
    <col min="2827" max="2827" width="9.140625" style="464"/>
    <col min="2828" max="2830" width="14.140625" style="464" bestFit="1" customWidth="1"/>
    <col min="2831" max="2831" width="11.140625" style="464" bestFit="1" customWidth="1"/>
    <col min="2832" max="2832" width="9.140625" style="464"/>
    <col min="2833" max="2835" width="14.140625" style="464" bestFit="1" customWidth="1"/>
    <col min="2836" max="2836" width="11.140625" style="464" bestFit="1" customWidth="1"/>
    <col min="2837" max="2837" width="9.140625" style="464"/>
    <col min="2838" max="2840" width="14.140625" style="464" bestFit="1" customWidth="1"/>
    <col min="2841" max="2841" width="11.140625" style="464" bestFit="1" customWidth="1"/>
    <col min="2842" max="3072" width="9.140625" style="464"/>
    <col min="3073" max="3073" width="13.7109375" style="464" customWidth="1"/>
    <col min="3074" max="3074" width="27.28515625" style="464" customWidth="1"/>
    <col min="3075" max="3081" width="11.140625" style="464" customWidth="1"/>
    <col min="3082" max="3082" width="11.140625" style="464" bestFit="1" customWidth="1"/>
    <col min="3083" max="3083" width="9.140625" style="464"/>
    <col min="3084" max="3086" width="14.140625" style="464" bestFit="1" customWidth="1"/>
    <col min="3087" max="3087" width="11.140625" style="464" bestFit="1" customWidth="1"/>
    <col min="3088" max="3088" width="9.140625" style="464"/>
    <col min="3089" max="3091" width="14.140625" style="464" bestFit="1" customWidth="1"/>
    <col min="3092" max="3092" width="11.140625" style="464" bestFit="1" customWidth="1"/>
    <col min="3093" max="3093" width="9.140625" style="464"/>
    <col min="3094" max="3096" width="14.140625" style="464" bestFit="1" customWidth="1"/>
    <col min="3097" max="3097" width="11.140625" style="464" bestFit="1" customWidth="1"/>
    <col min="3098" max="3328" width="9.140625" style="464"/>
    <col min="3329" max="3329" width="13.7109375" style="464" customWidth="1"/>
    <col min="3330" max="3330" width="27.28515625" style="464" customWidth="1"/>
    <col min="3331" max="3337" width="11.140625" style="464" customWidth="1"/>
    <col min="3338" max="3338" width="11.140625" style="464" bestFit="1" customWidth="1"/>
    <col min="3339" max="3339" width="9.140625" style="464"/>
    <col min="3340" max="3342" width="14.140625" style="464" bestFit="1" customWidth="1"/>
    <col min="3343" max="3343" width="11.140625" style="464" bestFit="1" customWidth="1"/>
    <col min="3344" max="3344" width="9.140625" style="464"/>
    <col min="3345" max="3347" width="14.140625" style="464" bestFit="1" customWidth="1"/>
    <col min="3348" max="3348" width="11.140625" style="464" bestFit="1" customWidth="1"/>
    <col min="3349" max="3349" width="9.140625" style="464"/>
    <col min="3350" max="3352" width="14.140625" style="464" bestFit="1" customWidth="1"/>
    <col min="3353" max="3353" width="11.140625" style="464" bestFit="1" customWidth="1"/>
    <col min="3354" max="3584" width="9.140625" style="464"/>
    <col min="3585" max="3585" width="13.7109375" style="464" customWidth="1"/>
    <col min="3586" max="3586" width="27.28515625" style="464" customWidth="1"/>
    <col min="3587" max="3593" width="11.140625" style="464" customWidth="1"/>
    <col min="3594" max="3594" width="11.140625" style="464" bestFit="1" customWidth="1"/>
    <col min="3595" max="3595" width="9.140625" style="464"/>
    <col min="3596" max="3598" width="14.140625" style="464" bestFit="1" customWidth="1"/>
    <col min="3599" max="3599" width="11.140625" style="464" bestFit="1" customWidth="1"/>
    <col min="3600" max="3600" width="9.140625" style="464"/>
    <col min="3601" max="3603" width="14.140625" style="464" bestFit="1" customWidth="1"/>
    <col min="3604" max="3604" width="11.140625" style="464" bestFit="1" customWidth="1"/>
    <col min="3605" max="3605" width="9.140625" style="464"/>
    <col min="3606" max="3608" width="14.140625" style="464" bestFit="1" customWidth="1"/>
    <col min="3609" max="3609" width="11.140625" style="464" bestFit="1" customWidth="1"/>
    <col min="3610" max="3840" width="9.140625" style="464"/>
    <col min="3841" max="3841" width="13.7109375" style="464" customWidth="1"/>
    <col min="3842" max="3842" width="27.28515625" style="464" customWidth="1"/>
    <col min="3843" max="3849" width="11.140625" style="464" customWidth="1"/>
    <col min="3850" max="3850" width="11.140625" style="464" bestFit="1" customWidth="1"/>
    <col min="3851" max="3851" width="9.140625" style="464"/>
    <col min="3852" max="3854" width="14.140625" style="464" bestFit="1" customWidth="1"/>
    <col min="3855" max="3855" width="11.140625" style="464" bestFit="1" customWidth="1"/>
    <col min="3856" max="3856" width="9.140625" style="464"/>
    <col min="3857" max="3859" width="14.140625" style="464" bestFit="1" customWidth="1"/>
    <col min="3860" max="3860" width="11.140625" style="464" bestFit="1" customWidth="1"/>
    <col min="3861" max="3861" width="9.140625" style="464"/>
    <col min="3862" max="3864" width="14.140625" style="464" bestFit="1" customWidth="1"/>
    <col min="3865" max="3865" width="11.140625" style="464" bestFit="1" customWidth="1"/>
    <col min="3866" max="4096" width="9.140625" style="464"/>
    <col min="4097" max="4097" width="13.7109375" style="464" customWidth="1"/>
    <col min="4098" max="4098" width="27.28515625" style="464" customWidth="1"/>
    <col min="4099" max="4105" width="11.140625" style="464" customWidth="1"/>
    <col min="4106" max="4106" width="11.140625" style="464" bestFit="1" customWidth="1"/>
    <col min="4107" max="4107" width="9.140625" style="464"/>
    <col min="4108" max="4110" width="14.140625" style="464" bestFit="1" customWidth="1"/>
    <col min="4111" max="4111" width="11.140625" style="464" bestFit="1" customWidth="1"/>
    <col min="4112" max="4112" width="9.140625" style="464"/>
    <col min="4113" max="4115" width="14.140625" style="464" bestFit="1" customWidth="1"/>
    <col min="4116" max="4116" width="11.140625" style="464" bestFit="1" customWidth="1"/>
    <col min="4117" max="4117" width="9.140625" style="464"/>
    <col min="4118" max="4120" width="14.140625" style="464" bestFit="1" customWidth="1"/>
    <col min="4121" max="4121" width="11.140625" style="464" bestFit="1" customWidth="1"/>
    <col min="4122" max="4352" width="9.140625" style="464"/>
    <col min="4353" max="4353" width="13.7109375" style="464" customWidth="1"/>
    <col min="4354" max="4354" width="27.28515625" style="464" customWidth="1"/>
    <col min="4355" max="4361" width="11.140625" style="464" customWidth="1"/>
    <col min="4362" max="4362" width="11.140625" style="464" bestFit="1" customWidth="1"/>
    <col min="4363" max="4363" width="9.140625" style="464"/>
    <col min="4364" max="4366" width="14.140625" style="464" bestFit="1" customWidth="1"/>
    <col min="4367" max="4367" width="11.140625" style="464" bestFit="1" customWidth="1"/>
    <col min="4368" max="4368" width="9.140625" style="464"/>
    <col min="4369" max="4371" width="14.140625" style="464" bestFit="1" customWidth="1"/>
    <col min="4372" max="4372" width="11.140625" style="464" bestFit="1" customWidth="1"/>
    <col min="4373" max="4373" width="9.140625" style="464"/>
    <col min="4374" max="4376" width="14.140625" style="464" bestFit="1" customWidth="1"/>
    <col min="4377" max="4377" width="11.140625" style="464" bestFit="1" customWidth="1"/>
    <col min="4378" max="4608" width="9.140625" style="464"/>
    <col min="4609" max="4609" width="13.7109375" style="464" customWidth="1"/>
    <col min="4610" max="4610" width="27.28515625" style="464" customWidth="1"/>
    <col min="4611" max="4617" width="11.140625" style="464" customWidth="1"/>
    <col min="4618" max="4618" width="11.140625" style="464" bestFit="1" customWidth="1"/>
    <col min="4619" max="4619" width="9.140625" style="464"/>
    <col min="4620" max="4622" width="14.140625" style="464" bestFit="1" customWidth="1"/>
    <col min="4623" max="4623" width="11.140625" style="464" bestFit="1" customWidth="1"/>
    <col min="4624" max="4624" width="9.140625" style="464"/>
    <col min="4625" max="4627" width="14.140625" style="464" bestFit="1" customWidth="1"/>
    <col min="4628" max="4628" width="11.140625" style="464" bestFit="1" customWidth="1"/>
    <col min="4629" max="4629" width="9.140625" style="464"/>
    <col min="4630" max="4632" width="14.140625" style="464" bestFit="1" customWidth="1"/>
    <col min="4633" max="4633" width="11.140625" style="464" bestFit="1" customWidth="1"/>
    <col min="4634" max="4864" width="9.140625" style="464"/>
    <col min="4865" max="4865" width="13.7109375" style="464" customWidth="1"/>
    <col min="4866" max="4866" width="27.28515625" style="464" customWidth="1"/>
    <col min="4867" max="4873" width="11.140625" style="464" customWidth="1"/>
    <col min="4874" max="4874" width="11.140625" style="464" bestFit="1" customWidth="1"/>
    <col min="4875" max="4875" width="9.140625" style="464"/>
    <col min="4876" max="4878" width="14.140625" style="464" bestFit="1" customWidth="1"/>
    <col min="4879" max="4879" width="11.140625" style="464" bestFit="1" customWidth="1"/>
    <col min="4880" max="4880" width="9.140625" style="464"/>
    <col min="4881" max="4883" width="14.140625" style="464" bestFit="1" customWidth="1"/>
    <col min="4884" max="4884" width="11.140625" style="464" bestFit="1" customWidth="1"/>
    <col min="4885" max="4885" width="9.140625" style="464"/>
    <col min="4886" max="4888" width="14.140625" style="464" bestFit="1" customWidth="1"/>
    <col min="4889" max="4889" width="11.140625" style="464" bestFit="1" customWidth="1"/>
    <col min="4890" max="5120" width="9.140625" style="464"/>
    <col min="5121" max="5121" width="13.7109375" style="464" customWidth="1"/>
    <col min="5122" max="5122" width="27.28515625" style="464" customWidth="1"/>
    <col min="5123" max="5129" width="11.140625" style="464" customWidth="1"/>
    <col min="5130" max="5130" width="11.140625" style="464" bestFit="1" customWidth="1"/>
    <col min="5131" max="5131" width="9.140625" style="464"/>
    <col min="5132" max="5134" width="14.140625" style="464" bestFit="1" customWidth="1"/>
    <col min="5135" max="5135" width="11.140625" style="464" bestFit="1" customWidth="1"/>
    <col min="5136" max="5136" width="9.140625" style="464"/>
    <col min="5137" max="5139" width="14.140625" style="464" bestFit="1" customWidth="1"/>
    <col min="5140" max="5140" width="11.140625" style="464" bestFit="1" customWidth="1"/>
    <col min="5141" max="5141" width="9.140625" style="464"/>
    <col min="5142" max="5144" width="14.140625" style="464" bestFit="1" customWidth="1"/>
    <col min="5145" max="5145" width="11.140625" style="464" bestFit="1" customWidth="1"/>
    <col min="5146" max="5376" width="9.140625" style="464"/>
    <col min="5377" max="5377" width="13.7109375" style="464" customWidth="1"/>
    <col min="5378" max="5378" width="27.28515625" style="464" customWidth="1"/>
    <col min="5379" max="5385" width="11.140625" style="464" customWidth="1"/>
    <col min="5386" max="5386" width="11.140625" style="464" bestFit="1" customWidth="1"/>
    <col min="5387" max="5387" width="9.140625" style="464"/>
    <col min="5388" max="5390" width="14.140625" style="464" bestFit="1" customWidth="1"/>
    <col min="5391" max="5391" width="11.140625" style="464" bestFit="1" customWidth="1"/>
    <col min="5392" max="5392" width="9.140625" style="464"/>
    <col min="5393" max="5395" width="14.140625" style="464" bestFit="1" customWidth="1"/>
    <col min="5396" max="5396" width="11.140625" style="464" bestFit="1" customWidth="1"/>
    <col min="5397" max="5397" width="9.140625" style="464"/>
    <col min="5398" max="5400" width="14.140625" style="464" bestFit="1" customWidth="1"/>
    <col min="5401" max="5401" width="11.140625" style="464" bestFit="1" customWidth="1"/>
    <col min="5402" max="5632" width="9.140625" style="464"/>
    <col min="5633" max="5633" width="13.7109375" style="464" customWidth="1"/>
    <col min="5634" max="5634" width="27.28515625" style="464" customWidth="1"/>
    <col min="5635" max="5641" width="11.140625" style="464" customWidth="1"/>
    <col min="5642" max="5642" width="11.140625" style="464" bestFit="1" customWidth="1"/>
    <col min="5643" max="5643" width="9.140625" style="464"/>
    <col min="5644" max="5646" width="14.140625" style="464" bestFit="1" customWidth="1"/>
    <col min="5647" max="5647" width="11.140625" style="464" bestFit="1" customWidth="1"/>
    <col min="5648" max="5648" width="9.140625" style="464"/>
    <col min="5649" max="5651" width="14.140625" style="464" bestFit="1" customWidth="1"/>
    <col min="5652" max="5652" width="11.140625" style="464" bestFit="1" customWidth="1"/>
    <col min="5653" max="5653" width="9.140625" style="464"/>
    <col min="5654" max="5656" width="14.140625" style="464" bestFit="1" customWidth="1"/>
    <col min="5657" max="5657" width="11.140625" style="464" bestFit="1" customWidth="1"/>
    <col min="5658" max="5888" width="9.140625" style="464"/>
    <col min="5889" max="5889" width="13.7109375" style="464" customWidth="1"/>
    <col min="5890" max="5890" width="27.28515625" style="464" customWidth="1"/>
    <col min="5891" max="5897" width="11.140625" style="464" customWidth="1"/>
    <col min="5898" max="5898" width="11.140625" style="464" bestFit="1" customWidth="1"/>
    <col min="5899" max="5899" width="9.140625" style="464"/>
    <col min="5900" max="5902" width="14.140625" style="464" bestFit="1" customWidth="1"/>
    <col min="5903" max="5903" width="11.140625" style="464" bestFit="1" customWidth="1"/>
    <col min="5904" max="5904" width="9.140625" style="464"/>
    <col min="5905" max="5907" width="14.140625" style="464" bestFit="1" customWidth="1"/>
    <col min="5908" max="5908" width="11.140625" style="464" bestFit="1" customWidth="1"/>
    <col min="5909" max="5909" width="9.140625" style="464"/>
    <col min="5910" max="5912" width="14.140625" style="464" bestFit="1" customWidth="1"/>
    <col min="5913" max="5913" width="11.140625" style="464" bestFit="1" customWidth="1"/>
    <col min="5914" max="6144" width="9.140625" style="464"/>
    <col min="6145" max="6145" width="13.7109375" style="464" customWidth="1"/>
    <col min="6146" max="6146" width="27.28515625" style="464" customWidth="1"/>
    <col min="6147" max="6153" width="11.140625" style="464" customWidth="1"/>
    <col min="6154" max="6154" width="11.140625" style="464" bestFit="1" customWidth="1"/>
    <col min="6155" max="6155" width="9.140625" style="464"/>
    <col min="6156" max="6158" width="14.140625" style="464" bestFit="1" customWidth="1"/>
    <col min="6159" max="6159" width="11.140625" style="464" bestFit="1" customWidth="1"/>
    <col min="6160" max="6160" width="9.140625" style="464"/>
    <col min="6161" max="6163" width="14.140625" style="464" bestFit="1" customWidth="1"/>
    <col min="6164" max="6164" width="11.140625" style="464" bestFit="1" customWidth="1"/>
    <col min="6165" max="6165" width="9.140625" style="464"/>
    <col min="6166" max="6168" width="14.140625" style="464" bestFit="1" customWidth="1"/>
    <col min="6169" max="6169" width="11.140625" style="464" bestFit="1" customWidth="1"/>
    <col min="6170" max="6400" width="9.140625" style="464"/>
    <col min="6401" max="6401" width="13.7109375" style="464" customWidth="1"/>
    <col min="6402" max="6402" width="27.28515625" style="464" customWidth="1"/>
    <col min="6403" max="6409" width="11.140625" style="464" customWidth="1"/>
    <col min="6410" max="6410" width="11.140625" style="464" bestFit="1" customWidth="1"/>
    <col min="6411" max="6411" width="9.140625" style="464"/>
    <col min="6412" max="6414" width="14.140625" style="464" bestFit="1" customWidth="1"/>
    <col min="6415" max="6415" width="11.140625" style="464" bestFit="1" customWidth="1"/>
    <col min="6416" max="6416" width="9.140625" style="464"/>
    <col min="6417" max="6419" width="14.140625" style="464" bestFit="1" customWidth="1"/>
    <col min="6420" max="6420" width="11.140625" style="464" bestFit="1" customWidth="1"/>
    <col min="6421" max="6421" width="9.140625" style="464"/>
    <col min="6422" max="6424" width="14.140625" style="464" bestFit="1" customWidth="1"/>
    <col min="6425" max="6425" width="11.140625" style="464" bestFit="1" customWidth="1"/>
    <col min="6426" max="6656" width="9.140625" style="464"/>
    <col min="6657" max="6657" width="13.7109375" style="464" customWidth="1"/>
    <col min="6658" max="6658" width="27.28515625" style="464" customWidth="1"/>
    <col min="6659" max="6665" width="11.140625" style="464" customWidth="1"/>
    <col min="6666" max="6666" width="11.140625" style="464" bestFit="1" customWidth="1"/>
    <col min="6667" max="6667" width="9.140625" style="464"/>
    <col min="6668" max="6670" width="14.140625" style="464" bestFit="1" customWidth="1"/>
    <col min="6671" max="6671" width="11.140625" style="464" bestFit="1" customWidth="1"/>
    <col min="6672" max="6672" width="9.140625" style="464"/>
    <col min="6673" max="6675" width="14.140625" style="464" bestFit="1" customWidth="1"/>
    <col min="6676" max="6676" width="11.140625" style="464" bestFit="1" customWidth="1"/>
    <col min="6677" max="6677" width="9.140625" style="464"/>
    <col min="6678" max="6680" width="14.140625" style="464" bestFit="1" customWidth="1"/>
    <col min="6681" max="6681" width="11.140625" style="464" bestFit="1" customWidth="1"/>
    <col min="6682" max="6912" width="9.140625" style="464"/>
    <col min="6913" max="6913" width="13.7109375" style="464" customWidth="1"/>
    <col min="6914" max="6914" width="27.28515625" style="464" customWidth="1"/>
    <col min="6915" max="6921" width="11.140625" style="464" customWidth="1"/>
    <col min="6922" max="6922" width="11.140625" style="464" bestFit="1" customWidth="1"/>
    <col min="6923" max="6923" width="9.140625" style="464"/>
    <col min="6924" max="6926" width="14.140625" style="464" bestFit="1" customWidth="1"/>
    <col min="6927" max="6927" width="11.140625" style="464" bestFit="1" customWidth="1"/>
    <col min="6928" max="6928" width="9.140625" style="464"/>
    <col min="6929" max="6931" width="14.140625" style="464" bestFit="1" customWidth="1"/>
    <col min="6932" max="6932" width="11.140625" style="464" bestFit="1" customWidth="1"/>
    <col min="6933" max="6933" width="9.140625" style="464"/>
    <col min="6934" max="6936" width="14.140625" style="464" bestFit="1" customWidth="1"/>
    <col min="6937" max="6937" width="11.140625" style="464" bestFit="1" customWidth="1"/>
    <col min="6938" max="7168" width="9.140625" style="464"/>
    <col min="7169" max="7169" width="13.7109375" style="464" customWidth="1"/>
    <col min="7170" max="7170" width="27.28515625" style="464" customWidth="1"/>
    <col min="7171" max="7177" width="11.140625" style="464" customWidth="1"/>
    <col min="7178" max="7178" width="11.140625" style="464" bestFit="1" customWidth="1"/>
    <col min="7179" max="7179" width="9.140625" style="464"/>
    <col min="7180" max="7182" width="14.140625" style="464" bestFit="1" customWidth="1"/>
    <col min="7183" max="7183" width="11.140625" style="464" bestFit="1" customWidth="1"/>
    <col min="7184" max="7184" width="9.140625" style="464"/>
    <col min="7185" max="7187" width="14.140625" style="464" bestFit="1" customWidth="1"/>
    <col min="7188" max="7188" width="11.140625" style="464" bestFit="1" customWidth="1"/>
    <col min="7189" max="7189" width="9.140625" style="464"/>
    <col min="7190" max="7192" width="14.140625" style="464" bestFit="1" customWidth="1"/>
    <col min="7193" max="7193" width="11.140625" style="464" bestFit="1" customWidth="1"/>
    <col min="7194" max="7424" width="9.140625" style="464"/>
    <col min="7425" max="7425" width="13.7109375" style="464" customWidth="1"/>
    <col min="7426" max="7426" width="27.28515625" style="464" customWidth="1"/>
    <col min="7427" max="7433" width="11.140625" style="464" customWidth="1"/>
    <col min="7434" max="7434" width="11.140625" style="464" bestFit="1" customWidth="1"/>
    <col min="7435" max="7435" width="9.140625" style="464"/>
    <col min="7436" max="7438" width="14.140625" style="464" bestFit="1" customWidth="1"/>
    <col min="7439" max="7439" width="11.140625" style="464" bestFit="1" customWidth="1"/>
    <col min="7440" max="7440" width="9.140625" style="464"/>
    <col min="7441" max="7443" width="14.140625" style="464" bestFit="1" customWidth="1"/>
    <col min="7444" max="7444" width="11.140625" style="464" bestFit="1" customWidth="1"/>
    <col min="7445" max="7445" width="9.140625" style="464"/>
    <col min="7446" max="7448" width="14.140625" style="464" bestFit="1" customWidth="1"/>
    <col min="7449" max="7449" width="11.140625" style="464" bestFit="1" customWidth="1"/>
    <col min="7450" max="7680" width="9.140625" style="464"/>
    <col min="7681" max="7681" width="13.7109375" style="464" customWidth="1"/>
    <col min="7682" max="7682" width="27.28515625" style="464" customWidth="1"/>
    <col min="7683" max="7689" width="11.140625" style="464" customWidth="1"/>
    <col min="7690" max="7690" width="11.140625" style="464" bestFit="1" customWidth="1"/>
    <col min="7691" max="7691" width="9.140625" style="464"/>
    <col min="7692" max="7694" width="14.140625" style="464" bestFit="1" customWidth="1"/>
    <col min="7695" max="7695" width="11.140625" style="464" bestFit="1" customWidth="1"/>
    <col min="7696" max="7696" width="9.140625" style="464"/>
    <col min="7697" max="7699" width="14.140625" style="464" bestFit="1" customWidth="1"/>
    <col min="7700" max="7700" width="11.140625" style="464" bestFit="1" customWidth="1"/>
    <col min="7701" max="7701" width="9.140625" style="464"/>
    <col min="7702" max="7704" width="14.140625" style="464" bestFit="1" customWidth="1"/>
    <col min="7705" max="7705" width="11.140625" style="464" bestFit="1" customWidth="1"/>
    <col min="7706" max="7936" width="9.140625" style="464"/>
    <col min="7937" max="7937" width="13.7109375" style="464" customWidth="1"/>
    <col min="7938" max="7938" width="27.28515625" style="464" customWidth="1"/>
    <col min="7939" max="7945" width="11.140625" style="464" customWidth="1"/>
    <col min="7946" max="7946" width="11.140625" style="464" bestFit="1" customWidth="1"/>
    <col min="7947" max="7947" width="9.140625" style="464"/>
    <col min="7948" max="7950" width="14.140625" style="464" bestFit="1" customWidth="1"/>
    <col min="7951" max="7951" width="11.140625" style="464" bestFit="1" customWidth="1"/>
    <col min="7952" max="7952" width="9.140625" style="464"/>
    <col min="7953" max="7955" width="14.140625" style="464" bestFit="1" customWidth="1"/>
    <col min="7956" max="7956" width="11.140625" style="464" bestFit="1" customWidth="1"/>
    <col min="7957" max="7957" width="9.140625" style="464"/>
    <col min="7958" max="7960" width="14.140625" style="464" bestFit="1" customWidth="1"/>
    <col min="7961" max="7961" width="11.140625" style="464" bestFit="1" customWidth="1"/>
    <col min="7962" max="8192" width="9.140625" style="464"/>
    <col min="8193" max="8193" width="13.7109375" style="464" customWidth="1"/>
    <col min="8194" max="8194" width="27.28515625" style="464" customWidth="1"/>
    <col min="8195" max="8201" width="11.140625" style="464" customWidth="1"/>
    <col min="8202" max="8202" width="11.140625" style="464" bestFit="1" customWidth="1"/>
    <col min="8203" max="8203" width="9.140625" style="464"/>
    <col min="8204" max="8206" width="14.140625" style="464" bestFit="1" customWidth="1"/>
    <col min="8207" max="8207" width="11.140625" style="464" bestFit="1" customWidth="1"/>
    <col min="8208" max="8208" width="9.140625" style="464"/>
    <col min="8209" max="8211" width="14.140625" style="464" bestFit="1" customWidth="1"/>
    <col min="8212" max="8212" width="11.140625" style="464" bestFit="1" customWidth="1"/>
    <col min="8213" max="8213" width="9.140625" style="464"/>
    <col min="8214" max="8216" width="14.140625" style="464" bestFit="1" customWidth="1"/>
    <col min="8217" max="8217" width="11.140625" style="464" bestFit="1" customWidth="1"/>
    <col min="8218" max="8448" width="9.140625" style="464"/>
    <col min="8449" max="8449" width="13.7109375" style="464" customWidth="1"/>
    <col min="8450" max="8450" width="27.28515625" style="464" customWidth="1"/>
    <col min="8451" max="8457" width="11.140625" style="464" customWidth="1"/>
    <col min="8458" max="8458" width="11.140625" style="464" bestFit="1" customWidth="1"/>
    <col min="8459" max="8459" width="9.140625" style="464"/>
    <col min="8460" max="8462" width="14.140625" style="464" bestFit="1" customWidth="1"/>
    <col min="8463" max="8463" width="11.140625" style="464" bestFit="1" customWidth="1"/>
    <col min="8464" max="8464" width="9.140625" style="464"/>
    <col min="8465" max="8467" width="14.140625" style="464" bestFit="1" customWidth="1"/>
    <col min="8468" max="8468" width="11.140625" style="464" bestFit="1" customWidth="1"/>
    <col min="8469" max="8469" width="9.140625" style="464"/>
    <col min="8470" max="8472" width="14.140625" style="464" bestFit="1" customWidth="1"/>
    <col min="8473" max="8473" width="11.140625" style="464" bestFit="1" customWidth="1"/>
    <col min="8474" max="8704" width="9.140625" style="464"/>
    <col min="8705" max="8705" width="13.7109375" style="464" customWidth="1"/>
    <col min="8706" max="8706" width="27.28515625" style="464" customWidth="1"/>
    <col min="8707" max="8713" width="11.140625" style="464" customWidth="1"/>
    <col min="8714" max="8714" width="11.140625" style="464" bestFit="1" customWidth="1"/>
    <col min="8715" max="8715" width="9.140625" style="464"/>
    <col min="8716" max="8718" width="14.140625" style="464" bestFit="1" customWidth="1"/>
    <col min="8719" max="8719" width="11.140625" style="464" bestFit="1" customWidth="1"/>
    <col min="8720" max="8720" width="9.140625" style="464"/>
    <col min="8721" max="8723" width="14.140625" style="464" bestFit="1" customWidth="1"/>
    <col min="8724" max="8724" width="11.140625" style="464" bestFit="1" customWidth="1"/>
    <col min="8725" max="8725" width="9.140625" style="464"/>
    <col min="8726" max="8728" width="14.140625" style="464" bestFit="1" customWidth="1"/>
    <col min="8729" max="8729" width="11.140625" style="464" bestFit="1" customWidth="1"/>
    <col min="8730" max="8960" width="9.140625" style="464"/>
    <col min="8961" max="8961" width="13.7109375" style="464" customWidth="1"/>
    <col min="8962" max="8962" width="27.28515625" style="464" customWidth="1"/>
    <col min="8963" max="8969" width="11.140625" style="464" customWidth="1"/>
    <col min="8970" max="8970" width="11.140625" style="464" bestFit="1" customWidth="1"/>
    <col min="8971" max="8971" width="9.140625" style="464"/>
    <col min="8972" max="8974" width="14.140625" style="464" bestFit="1" customWidth="1"/>
    <col min="8975" max="8975" width="11.140625" style="464" bestFit="1" customWidth="1"/>
    <col min="8976" max="8976" width="9.140625" style="464"/>
    <col min="8977" max="8979" width="14.140625" style="464" bestFit="1" customWidth="1"/>
    <col min="8980" max="8980" width="11.140625" style="464" bestFit="1" customWidth="1"/>
    <col min="8981" max="8981" width="9.140625" style="464"/>
    <col min="8982" max="8984" width="14.140625" style="464" bestFit="1" customWidth="1"/>
    <col min="8985" max="8985" width="11.140625" style="464" bestFit="1" customWidth="1"/>
    <col min="8986" max="9216" width="9.140625" style="464"/>
    <col min="9217" max="9217" width="13.7109375" style="464" customWidth="1"/>
    <col min="9218" max="9218" width="27.28515625" style="464" customWidth="1"/>
    <col min="9219" max="9225" width="11.140625" style="464" customWidth="1"/>
    <col min="9226" max="9226" width="11.140625" style="464" bestFit="1" customWidth="1"/>
    <col min="9227" max="9227" width="9.140625" style="464"/>
    <col min="9228" max="9230" width="14.140625" style="464" bestFit="1" customWidth="1"/>
    <col min="9231" max="9231" width="11.140625" style="464" bestFit="1" customWidth="1"/>
    <col min="9232" max="9232" width="9.140625" style="464"/>
    <col min="9233" max="9235" width="14.140625" style="464" bestFit="1" customWidth="1"/>
    <col min="9236" max="9236" width="11.140625" style="464" bestFit="1" customWidth="1"/>
    <col min="9237" max="9237" width="9.140625" style="464"/>
    <col min="9238" max="9240" width="14.140625" style="464" bestFit="1" customWidth="1"/>
    <col min="9241" max="9241" width="11.140625" style="464" bestFit="1" customWidth="1"/>
    <col min="9242" max="9472" width="9.140625" style="464"/>
    <col min="9473" max="9473" width="13.7109375" style="464" customWidth="1"/>
    <col min="9474" max="9474" width="27.28515625" style="464" customWidth="1"/>
    <col min="9475" max="9481" width="11.140625" style="464" customWidth="1"/>
    <col min="9482" max="9482" width="11.140625" style="464" bestFit="1" customWidth="1"/>
    <col min="9483" max="9483" width="9.140625" style="464"/>
    <col min="9484" max="9486" width="14.140625" style="464" bestFit="1" customWidth="1"/>
    <col min="9487" max="9487" width="11.140625" style="464" bestFit="1" customWidth="1"/>
    <col min="9488" max="9488" width="9.140625" style="464"/>
    <col min="9489" max="9491" width="14.140625" style="464" bestFit="1" customWidth="1"/>
    <col min="9492" max="9492" width="11.140625" style="464" bestFit="1" customWidth="1"/>
    <col min="9493" max="9493" width="9.140625" style="464"/>
    <col min="9494" max="9496" width="14.140625" style="464" bestFit="1" customWidth="1"/>
    <col min="9497" max="9497" width="11.140625" style="464" bestFit="1" customWidth="1"/>
    <col min="9498" max="9728" width="9.140625" style="464"/>
    <col min="9729" max="9729" width="13.7109375" style="464" customWidth="1"/>
    <col min="9730" max="9730" width="27.28515625" style="464" customWidth="1"/>
    <col min="9731" max="9737" width="11.140625" style="464" customWidth="1"/>
    <col min="9738" max="9738" width="11.140625" style="464" bestFit="1" customWidth="1"/>
    <col min="9739" max="9739" width="9.140625" style="464"/>
    <col min="9740" max="9742" width="14.140625" style="464" bestFit="1" customWidth="1"/>
    <col min="9743" max="9743" width="11.140625" style="464" bestFit="1" customWidth="1"/>
    <col min="9744" max="9744" width="9.140625" style="464"/>
    <col min="9745" max="9747" width="14.140625" style="464" bestFit="1" customWidth="1"/>
    <col min="9748" max="9748" width="11.140625" style="464" bestFit="1" customWidth="1"/>
    <col min="9749" max="9749" width="9.140625" style="464"/>
    <col min="9750" max="9752" width="14.140625" style="464" bestFit="1" customWidth="1"/>
    <col min="9753" max="9753" width="11.140625" style="464" bestFit="1" customWidth="1"/>
    <col min="9754" max="9984" width="9.140625" style="464"/>
    <col min="9985" max="9985" width="13.7109375" style="464" customWidth="1"/>
    <col min="9986" max="9986" width="27.28515625" style="464" customWidth="1"/>
    <col min="9987" max="9993" width="11.140625" style="464" customWidth="1"/>
    <col min="9994" max="9994" width="11.140625" style="464" bestFit="1" customWidth="1"/>
    <col min="9995" max="9995" width="9.140625" style="464"/>
    <col min="9996" max="9998" width="14.140625" style="464" bestFit="1" customWidth="1"/>
    <col min="9999" max="9999" width="11.140625" style="464" bestFit="1" customWidth="1"/>
    <col min="10000" max="10000" width="9.140625" style="464"/>
    <col min="10001" max="10003" width="14.140625" style="464" bestFit="1" customWidth="1"/>
    <col min="10004" max="10004" width="11.140625" style="464" bestFit="1" customWidth="1"/>
    <col min="10005" max="10005" width="9.140625" style="464"/>
    <col min="10006" max="10008" width="14.140625" style="464" bestFit="1" customWidth="1"/>
    <col min="10009" max="10009" width="11.140625" style="464" bestFit="1" customWidth="1"/>
    <col min="10010" max="10240" width="9.140625" style="464"/>
    <col min="10241" max="10241" width="13.7109375" style="464" customWidth="1"/>
    <col min="10242" max="10242" width="27.28515625" style="464" customWidth="1"/>
    <col min="10243" max="10249" width="11.140625" style="464" customWidth="1"/>
    <col min="10250" max="10250" width="11.140625" style="464" bestFit="1" customWidth="1"/>
    <col min="10251" max="10251" width="9.140625" style="464"/>
    <col min="10252" max="10254" width="14.140625" style="464" bestFit="1" customWidth="1"/>
    <col min="10255" max="10255" width="11.140625" style="464" bestFit="1" customWidth="1"/>
    <col min="10256" max="10256" width="9.140625" style="464"/>
    <col min="10257" max="10259" width="14.140625" style="464" bestFit="1" customWidth="1"/>
    <col min="10260" max="10260" width="11.140625" style="464" bestFit="1" customWidth="1"/>
    <col min="10261" max="10261" width="9.140625" style="464"/>
    <col min="10262" max="10264" width="14.140625" style="464" bestFit="1" customWidth="1"/>
    <col min="10265" max="10265" width="11.140625" style="464" bestFit="1" customWidth="1"/>
    <col min="10266" max="10496" width="9.140625" style="464"/>
    <col min="10497" max="10497" width="13.7109375" style="464" customWidth="1"/>
    <col min="10498" max="10498" width="27.28515625" style="464" customWidth="1"/>
    <col min="10499" max="10505" width="11.140625" style="464" customWidth="1"/>
    <col min="10506" max="10506" width="11.140625" style="464" bestFit="1" customWidth="1"/>
    <col min="10507" max="10507" width="9.140625" style="464"/>
    <col min="10508" max="10510" width="14.140625" style="464" bestFit="1" customWidth="1"/>
    <col min="10511" max="10511" width="11.140625" style="464" bestFit="1" customWidth="1"/>
    <col min="10512" max="10512" width="9.140625" style="464"/>
    <col min="10513" max="10515" width="14.140625" style="464" bestFit="1" customWidth="1"/>
    <col min="10516" max="10516" width="11.140625" style="464" bestFit="1" customWidth="1"/>
    <col min="10517" max="10517" width="9.140625" style="464"/>
    <col min="10518" max="10520" width="14.140625" style="464" bestFit="1" customWidth="1"/>
    <col min="10521" max="10521" width="11.140625" style="464" bestFit="1" customWidth="1"/>
    <col min="10522" max="10752" width="9.140625" style="464"/>
    <col min="10753" max="10753" width="13.7109375" style="464" customWidth="1"/>
    <col min="10754" max="10754" width="27.28515625" style="464" customWidth="1"/>
    <col min="10755" max="10761" width="11.140625" style="464" customWidth="1"/>
    <col min="10762" max="10762" width="11.140625" style="464" bestFit="1" customWidth="1"/>
    <col min="10763" max="10763" width="9.140625" style="464"/>
    <col min="10764" max="10766" width="14.140625" style="464" bestFit="1" customWidth="1"/>
    <col min="10767" max="10767" width="11.140625" style="464" bestFit="1" customWidth="1"/>
    <col min="10768" max="10768" width="9.140625" style="464"/>
    <col min="10769" max="10771" width="14.140625" style="464" bestFit="1" customWidth="1"/>
    <col min="10772" max="10772" width="11.140625" style="464" bestFit="1" customWidth="1"/>
    <col min="10773" max="10773" width="9.140625" style="464"/>
    <col min="10774" max="10776" width="14.140625" style="464" bestFit="1" customWidth="1"/>
    <col min="10777" max="10777" width="11.140625" style="464" bestFit="1" customWidth="1"/>
    <col min="10778" max="11008" width="9.140625" style="464"/>
    <col min="11009" max="11009" width="13.7109375" style="464" customWidth="1"/>
    <col min="11010" max="11010" width="27.28515625" style="464" customWidth="1"/>
    <col min="11011" max="11017" width="11.140625" style="464" customWidth="1"/>
    <col min="11018" max="11018" width="11.140625" style="464" bestFit="1" customWidth="1"/>
    <col min="11019" max="11019" width="9.140625" style="464"/>
    <col min="11020" max="11022" width="14.140625" style="464" bestFit="1" customWidth="1"/>
    <col min="11023" max="11023" width="11.140625" style="464" bestFit="1" customWidth="1"/>
    <col min="11024" max="11024" width="9.140625" style="464"/>
    <col min="11025" max="11027" width="14.140625" style="464" bestFit="1" customWidth="1"/>
    <col min="11028" max="11028" width="11.140625" style="464" bestFit="1" customWidth="1"/>
    <col min="11029" max="11029" width="9.140625" style="464"/>
    <col min="11030" max="11032" width="14.140625" style="464" bestFit="1" customWidth="1"/>
    <col min="11033" max="11033" width="11.140625" style="464" bestFit="1" customWidth="1"/>
    <col min="11034" max="11264" width="9.140625" style="464"/>
    <col min="11265" max="11265" width="13.7109375" style="464" customWidth="1"/>
    <col min="11266" max="11266" width="27.28515625" style="464" customWidth="1"/>
    <col min="11267" max="11273" width="11.140625" style="464" customWidth="1"/>
    <col min="11274" max="11274" width="11.140625" style="464" bestFit="1" customWidth="1"/>
    <col min="11275" max="11275" width="9.140625" style="464"/>
    <col min="11276" max="11278" width="14.140625" style="464" bestFit="1" customWidth="1"/>
    <col min="11279" max="11279" width="11.140625" style="464" bestFit="1" customWidth="1"/>
    <col min="11280" max="11280" width="9.140625" style="464"/>
    <col min="11281" max="11283" width="14.140625" style="464" bestFit="1" customWidth="1"/>
    <col min="11284" max="11284" width="11.140625" style="464" bestFit="1" customWidth="1"/>
    <col min="11285" max="11285" width="9.140625" style="464"/>
    <col min="11286" max="11288" width="14.140625" style="464" bestFit="1" customWidth="1"/>
    <col min="11289" max="11289" width="11.140625" style="464" bestFit="1" customWidth="1"/>
    <col min="11290" max="11520" width="9.140625" style="464"/>
    <col min="11521" max="11521" width="13.7109375" style="464" customWidth="1"/>
    <col min="11522" max="11522" width="27.28515625" style="464" customWidth="1"/>
    <col min="11523" max="11529" width="11.140625" style="464" customWidth="1"/>
    <col min="11530" max="11530" width="11.140625" style="464" bestFit="1" customWidth="1"/>
    <col min="11531" max="11531" width="9.140625" style="464"/>
    <col min="11532" max="11534" width="14.140625" style="464" bestFit="1" customWidth="1"/>
    <col min="11535" max="11535" width="11.140625" style="464" bestFit="1" customWidth="1"/>
    <col min="11536" max="11536" width="9.140625" style="464"/>
    <col min="11537" max="11539" width="14.140625" style="464" bestFit="1" customWidth="1"/>
    <col min="11540" max="11540" width="11.140625" style="464" bestFit="1" customWidth="1"/>
    <col min="11541" max="11541" width="9.140625" style="464"/>
    <col min="11542" max="11544" width="14.140625" style="464" bestFit="1" customWidth="1"/>
    <col min="11545" max="11545" width="11.140625" style="464" bestFit="1" customWidth="1"/>
    <col min="11546" max="11776" width="9.140625" style="464"/>
    <col min="11777" max="11777" width="13.7109375" style="464" customWidth="1"/>
    <col min="11778" max="11778" width="27.28515625" style="464" customWidth="1"/>
    <col min="11779" max="11785" width="11.140625" style="464" customWidth="1"/>
    <col min="11786" max="11786" width="11.140625" style="464" bestFit="1" customWidth="1"/>
    <col min="11787" max="11787" width="9.140625" style="464"/>
    <col min="11788" max="11790" width="14.140625" style="464" bestFit="1" customWidth="1"/>
    <col min="11791" max="11791" width="11.140625" style="464" bestFit="1" customWidth="1"/>
    <col min="11792" max="11792" width="9.140625" style="464"/>
    <col min="11793" max="11795" width="14.140625" style="464" bestFit="1" customWidth="1"/>
    <col min="11796" max="11796" width="11.140625" style="464" bestFit="1" customWidth="1"/>
    <col min="11797" max="11797" width="9.140625" style="464"/>
    <col min="11798" max="11800" width="14.140625" style="464" bestFit="1" customWidth="1"/>
    <col min="11801" max="11801" width="11.140625" style="464" bestFit="1" customWidth="1"/>
    <col min="11802" max="12032" width="9.140625" style="464"/>
    <col min="12033" max="12033" width="13.7109375" style="464" customWidth="1"/>
    <col min="12034" max="12034" width="27.28515625" style="464" customWidth="1"/>
    <col min="12035" max="12041" width="11.140625" style="464" customWidth="1"/>
    <col min="12042" max="12042" width="11.140625" style="464" bestFit="1" customWidth="1"/>
    <col min="12043" max="12043" width="9.140625" style="464"/>
    <col min="12044" max="12046" width="14.140625" style="464" bestFit="1" customWidth="1"/>
    <col min="12047" max="12047" width="11.140625" style="464" bestFit="1" customWidth="1"/>
    <col min="12048" max="12048" width="9.140625" style="464"/>
    <col min="12049" max="12051" width="14.140625" style="464" bestFit="1" customWidth="1"/>
    <col min="12052" max="12052" width="11.140625" style="464" bestFit="1" customWidth="1"/>
    <col min="12053" max="12053" width="9.140625" style="464"/>
    <col min="12054" max="12056" width="14.140625" style="464" bestFit="1" customWidth="1"/>
    <col min="12057" max="12057" width="11.140625" style="464" bestFit="1" customWidth="1"/>
    <col min="12058" max="12288" width="9.140625" style="464"/>
    <col min="12289" max="12289" width="13.7109375" style="464" customWidth="1"/>
    <col min="12290" max="12290" width="27.28515625" style="464" customWidth="1"/>
    <col min="12291" max="12297" width="11.140625" style="464" customWidth="1"/>
    <col min="12298" max="12298" width="11.140625" style="464" bestFit="1" customWidth="1"/>
    <col min="12299" max="12299" width="9.140625" style="464"/>
    <col min="12300" max="12302" width="14.140625" style="464" bestFit="1" customWidth="1"/>
    <col min="12303" max="12303" width="11.140625" style="464" bestFit="1" customWidth="1"/>
    <col min="12304" max="12304" width="9.140625" style="464"/>
    <col min="12305" max="12307" width="14.140625" style="464" bestFit="1" customWidth="1"/>
    <col min="12308" max="12308" width="11.140625" style="464" bestFit="1" customWidth="1"/>
    <col min="12309" max="12309" width="9.140625" style="464"/>
    <col min="12310" max="12312" width="14.140625" style="464" bestFit="1" customWidth="1"/>
    <col min="12313" max="12313" width="11.140625" style="464" bestFit="1" customWidth="1"/>
    <col min="12314" max="12544" width="9.140625" style="464"/>
    <col min="12545" max="12545" width="13.7109375" style="464" customWidth="1"/>
    <col min="12546" max="12546" width="27.28515625" style="464" customWidth="1"/>
    <col min="12547" max="12553" width="11.140625" style="464" customWidth="1"/>
    <col min="12554" max="12554" width="11.140625" style="464" bestFit="1" customWidth="1"/>
    <col min="12555" max="12555" width="9.140625" style="464"/>
    <col min="12556" max="12558" width="14.140625" style="464" bestFit="1" customWidth="1"/>
    <col min="12559" max="12559" width="11.140625" style="464" bestFit="1" customWidth="1"/>
    <col min="12560" max="12560" width="9.140625" style="464"/>
    <col min="12561" max="12563" width="14.140625" style="464" bestFit="1" customWidth="1"/>
    <col min="12564" max="12564" width="11.140625" style="464" bestFit="1" customWidth="1"/>
    <col min="12565" max="12565" width="9.140625" style="464"/>
    <col min="12566" max="12568" width="14.140625" style="464" bestFit="1" customWidth="1"/>
    <col min="12569" max="12569" width="11.140625" style="464" bestFit="1" customWidth="1"/>
    <col min="12570" max="12800" width="9.140625" style="464"/>
    <col min="12801" max="12801" width="13.7109375" style="464" customWidth="1"/>
    <col min="12802" max="12802" width="27.28515625" style="464" customWidth="1"/>
    <col min="12803" max="12809" width="11.140625" style="464" customWidth="1"/>
    <col min="12810" max="12810" width="11.140625" style="464" bestFit="1" customWidth="1"/>
    <col min="12811" max="12811" width="9.140625" style="464"/>
    <col min="12812" max="12814" width="14.140625" style="464" bestFit="1" customWidth="1"/>
    <col min="12815" max="12815" width="11.140625" style="464" bestFit="1" customWidth="1"/>
    <col min="12816" max="12816" width="9.140625" style="464"/>
    <col min="12817" max="12819" width="14.140625" style="464" bestFit="1" customWidth="1"/>
    <col min="12820" max="12820" width="11.140625" style="464" bestFit="1" customWidth="1"/>
    <col min="12821" max="12821" width="9.140625" style="464"/>
    <col min="12822" max="12824" width="14.140625" style="464" bestFit="1" customWidth="1"/>
    <col min="12825" max="12825" width="11.140625" style="464" bestFit="1" customWidth="1"/>
    <col min="12826" max="13056" width="9.140625" style="464"/>
    <col min="13057" max="13057" width="13.7109375" style="464" customWidth="1"/>
    <col min="13058" max="13058" width="27.28515625" style="464" customWidth="1"/>
    <col min="13059" max="13065" width="11.140625" style="464" customWidth="1"/>
    <col min="13066" max="13066" width="11.140625" style="464" bestFit="1" customWidth="1"/>
    <col min="13067" max="13067" width="9.140625" style="464"/>
    <col min="13068" max="13070" width="14.140625" style="464" bestFit="1" customWidth="1"/>
    <col min="13071" max="13071" width="11.140625" style="464" bestFit="1" customWidth="1"/>
    <col min="13072" max="13072" width="9.140625" style="464"/>
    <col min="13073" max="13075" width="14.140625" style="464" bestFit="1" customWidth="1"/>
    <col min="13076" max="13076" width="11.140625" style="464" bestFit="1" customWidth="1"/>
    <col min="13077" max="13077" width="9.140625" style="464"/>
    <col min="13078" max="13080" width="14.140625" style="464" bestFit="1" customWidth="1"/>
    <col min="13081" max="13081" width="11.140625" style="464" bestFit="1" customWidth="1"/>
    <col min="13082" max="13312" width="9.140625" style="464"/>
    <col min="13313" max="13313" width="13.7109375" style="464" customWidth="1"/>
    <col min="13314" max="13314" width="27.28515625" style="464" customWidth="1"/>
    <col min="13315" max="13321" width="11.140625" style="464" customWidth="1"/>
    <col min="13322" max="13322" width="11.140625" style="464" bestFit="1" customWidth="1"/>
    <col min="13323" max="13323" width="9.140625" style="464"/>
    <col min="13324" max="13326" width="14.140625" style="464" bestFit="1" customWidth="1"/>
    <col min="13327" max="13327" width="11.140625" style="464" bestFit="1" customWidth="1"/>
    <col min="13328" max="13328" width="9.140625" style="464"/>
    <col min="13329" max="13331" width="14.140625" style="464" bestFit="1" customWidth="1"/>
    <col min="13332" max="13332" width="11.140625" style="464" bestFit="1" customWidth="1"/>
    <col min="13333" max="13333" width="9.140625" style="464"/>
    <col min="13334" max="13336" width="14.140625" style="464" bestFit="1" customWidth="1"/>
    <col min="13337" max="13337" width="11.140625" style="464" bestFit="1" customWidth="1"/>
    <col min="13338" max="13568" width="9.140625" style="464"/>
    <col min="13569" max="13569" width="13.7109375" style="464" customWidth="1"/>
    <col min="13570" max="13570" width="27.28515625" style="464" customWidth="1"/>
    <col min="13571" max="13577" width="11.140625" style="464" customWidth="1"/>
    <col min="13578" max="13578" width="11.140625" style="464" bestFit="1" customWidth="1"/>
    <col min="13579" max="13579" width="9.140625" style="464"/>
    <col min="13580" max="13582" width="14.140625" style="464" bestFit="1" customWidth="1"/>
    <col min="13583" max="13583" width="11.140625" style="464" bestFit="1" customWidth="1"/>
    <col min="13584" max="13584" width="9.140625" style="464"/>
    <col min="13585" max="13587" width="14.140625" style="464" bestFit="1" customWidth="1"/>
    <col min="13588" max="13588" width="11.140625" style="464" bestFit="1" customWidth="1"/>
    <col min="13589" max="13589" width="9.140625" style="464"/>
    <col min="13590" max="13592" width="14.140625" style="464" bestFit="1" customWidth="1"/>
    <col min="13593" max="13593" width="11.140625" style="464" bestFit="1" customWidth="1"/>
    <col min="13594" max="13824" width="9.140625" style="464"/>
    <col min="13825" max="13825" width="13.7109375" style="464" customWidth="1"/>
    <col min="13826" max="13826" width="27.28515625" style="464" customWidth="1"/>
    <col min="13827" max="13833" width="11.140625" style="464" customWidth="1"/>
    <col min="13834" max="13834" width="11.140625" style="464" bestFit="1" customWidth="1"/>
    <col min="13835" max="13835" width="9.140625" style="464"/>
    <col min="13836" max="13838" width="14.140625" style="464" bestFit="1" customWidth="1"/>
    <col min="13839" max="13839" width="11.140625" style="464" bestFit="1" customWidth="1"/>
    <col min="13840" max="13840" width="9.140625" style="464"/>
    <col min="13841" max="13843" width="14.140625" style="464" bestFit="1" customWidth="1"/>
    <col min="13844" max="13844" width="11.140625" style="464" bestFit="1" customWidth="1"/>
    <col min="13845" max="13845" width="9.140625" style="464"/>
    <col min="13846" max="13848" width="14.140625" style="464" bestFit="1" customWidth="1"/>
    <col min="13849" max="13849" width="11.140625" style="464" bestFit="1" customWidth="1"/>
    <col min="13850" max="14080" width="9.140625" style="464"/>
    <col min="14081" max="14081" width="13.7109375" style="464" customWidth="1"/>
    <col min="14082" max="14082" width="27.28515625" style="464" customWidth="1"/>
    <col min="14083" max="14089" width="11.140625" style="464" customWidth="1"/>
    <col min="14090" max="14090" width="11.140625" style="464" bestFit="1" customWidth="1"/>
    <col min="14091" max="14091" width="9.140625" style="464"/>
    <col min="14092" max="14094" width="14.140625" style="464" bestFit="1" customWidth="1"/>
    <col min="14095" max="14095" width="11.140625" style="464" bestFit="1" customWidth="1"/>
    <col min="14096" max="14096" width="9.140625" style="464"/>
    <col min="14097" max="14099" width="14.140625" style="464" bestFit="1" customWidth="1"/>
    <col min="14100" max="14100" width="11.140625" style="464" bestFit="1" customWidth="1"/>
    <col min="14101" max="14101" width="9.140625" style="464"/>
    <col min="14102" max="14104" width="14.140625" style="464" bestFit="1" customWidth="1"/>
    <col min="14105" max="14105" width="11.140625" style="464" bestFit="1" customWidth="1"/>
    <col min="14106" max="14336" width="9.140625" style="464"/>
    <col min="14337" max="14337" width="13.7109375" style="464" customWidth="1"/>
    <col min="14338" max="14338" width="27.28515625" style="464" customWidth="1"/>
    <col min="14339" max="14345" width="11.140625" style="464" customWidth="1"/>
    <col min="14346" max="14346" width="11.140625" style="464" bestFit="1" customWidth="1"/>
    <col min="14347" max="14347" width="9.140625" style="464"/>
    <col min="14348" max="14350" width="14.140625" style="464" bestFit="1" customWidth="1"/>
    <col min="14351" max="14351" width="11.140625" style="464" bestFit="1" customWidth="1"/>
    <col min="14352" max="14352" width="9.140625" style="464"/>
    <col min="14353" max="14355" width="14.140625" style="464" bestFit="1" customWidth="1"/>
    <col min="14356" max="14356" width="11.140625" style="464" bestFit="1" customWidth="1"/>
    <col min="14357" max="14357" width="9.140625" style="464"/>
    <col min="14358" max="14360" width="14.140625" style="464" bestFit="1" customWidth="1"/>
    <col min="14361" max="14361" width="11.140625" style="464" bestFit="1" customWidth="1"/>
    <col min="14362" max="14592" width="9.140625" style="464"/>
    <col min="14593" max="14593" width="13.7109375" style="464" customWidth="1"/>
    <col min="14594" max="14594" width="27.28515625" style="464" customWidth="1"/>
    <col min="14595" max="14601" width="11.140625" style="464" customWidth="1"/>
    <col min="14602" max="14602" width="11.140625" style="464" bestFit="1" customWidth="1"/>
    <col min="14603" max="14603" width="9.140625" style="464"/>
    <col min="14604" max="14606" width="14.140625" style="464" bestFit="1" customWidth="1"/>
    <col min="14607" max="14607" width="11.140625" style="464" bestFit="1" customWidth="1"/>
    <col min="14608" max="14608" width="9.140625" style="464"/>
    <col min="14609" max="14611" width="14.140625" style="464" bestFit="1" customWidth="1"/>
    <col min="14612" max="14612" width="11.140625" style="464" bestFit="1" customWidth="1"/>
    <col min="14613" max="14613" width="9.140625" style="464"/>
    <col min="14614" max="14616" width="14.140625" style="464" bestFit="1" customWidth="1"/>
    <col min="14617" max="14617" width="11.140625" style="464" bestFit="1" customWidth="1"/>
    <col min="14618" max="14848" width="9.140625" style="464"/>
    <col min="14849" max="14849" width="13.7109375" style="464" customWidth="1"/>
    <col min="14850" max="14850" width="27.28515625" style="464" customWidth="1"/>
    <col min="14851" max="14857" width="11.140625" style="464" customWidth="1"/>
    <col min="14858" max="14858" width="11.140625" style="464" bestFit="1" customWidth="1"/>
    <col min="14859" max="14859" width="9.140625" style="464"/>
    <col min="14860" max="14862" width="14.140625" style="464" bestFit="1" customWidth="1"/>
    <col min="14863" max="14863" width="11.140625" style="464" bestFit="1" customWidth="1"/>
    <col min="14864" max="14864" width="9.140625" style="464"/>
    <col min="14865" max="14867" width="14.140625" style="464" bestFit="1" customWidth="1"/>
    <col min="14868" max="14868" width="11.140625" style="464" bestFit="1" customWidth="1"/>
    <col min="14869" max="14869" width="9.140625" style="464"/>
    <col min="14870" max="14872" width="14.140625" style="464" bestFit="1" customWidth="1"/>
    <col min="14873" max="14873" width="11.140625" style="464" bestFit="1" customWidth="1"/>
    <col min="14874" max="15104" width="9.140625" style="464"/>
    <col min="15105" max="15105" width="13.7109375" style="464" customWidth="1"/>
    <col min="15106" max="15106" width="27.28515625" style="464" customWidth="1"/>
    <col min="15107" max="15113" width="11.140625" style="464" customWidth="1"/>
    <col min="15114" max="15114" width="11.140625" style="464" bestFit="1" customWidth="1"/>
    <col min="15115" max="15115" width="9.140625" style="464"/>
    <col min="15116" max="15118" width="14.140625" style="464" bestFit="1" customWidth="1"/>
    <col min="15119" max="15119" width="11.140625" style="464" bestFit="1" customWidth="1"/>
    <col min="15120" max="15120" width="9.140625" style="464"/>
    <col min="15121" max="15123" width="14.140625" style="464" bestFit="1" customWidth="1"/>
    <col min="15124" max="15124" width="11.140625" style="464" bestFit="1" customWidth="1"/>
    <col min="15125" max="15125" width="9.140625" style="464"/>
    <col min="15126" max="15128" width="14.140625" style="464" bestFit="1" customWidth="1"/>
    <col min="15129" max="15129" width="11.140625" style="464" bestFit="1" customWidth="1"/>
    <col min="15130" max="15360" width="9.140625" style="464"/>
    <col min="15361" max="15361" width="13.7109375" style="464" customWidth="1"/>
    <col min="15362" max="15362" width="27.28515625" style="464" customWidth="1"/>
    <col min="15363" max="15369" width="11.140625" style="464" customWidth="1"/>
    <col min="15370" max="15370" width="11.140625" style="464" bestFit="1" customWidth="1"/>
    <col min="15371" max="15371" width="9.140625" style="464"/>
    <col min="15372" max="15374" width="14.140625" style="464" bestFit="1" customWidth="1"/>
    <col min="15375" max="15375" width="11.140625" style="464" bestFit="1" customWidth="1"/>
    <col min="15376" max="15376" width="9.140625" style="464"/>
    <col min="15377" max="15379" width="14.140625" style="464" bestFit="1" customWidth="1"/>
    <col min="15380" max="15380" width="11.140625" style="464" bestFit="1" customWidth="1"/>
    <col min="15381" max="15381" width="9.140625" style="464"/>
    <col min="15382" max="15384" width="14.140625" style="464" bestFit="1" customWidth="1"/>
    <col min="15385" max="15385" width="11.140625" style="464" bestFit="1" customWidth="1"/>
    <col min="15386" max="15616" width="9.140625" style="464"/>
    <col min="15617" max="15617" width="13.7109375" style="464" customWidth="1"/>
    <col min="15618" max="15618" width="27.28515625" style="464" customWidth="1"/>
    <col min="15619" max="15625" width="11.140625" style="464" customWidth="1"/>
    <col min="15626" max="15626" width="11.140625" style="464" bestFit="1" customWidth="1"/>
    <col min="15627" max="15627" width="9.140625" style="464"/>
    <col min="15628" max="15630" width="14.140625" style="464" bestFit="1" customWidth="1"/>
    <col min="15631" max="15631" width="11.140625" style="464" bestFit="1" customWidth="1"/>
    <col min="15632" max="15632" width="9.140625" style="464"/>
    <col min="15633" max="15635" width="14.140625" style="464" bestFit="1" customWidth="1"/>
    <col min="15636" max="15636" width="11.140625" style="464" bestFit="1" customWidth="1"/>
    <col min="15637" max="15637" width="9.140625" style="464"/>
    <col min="15638" max="15640" width="14.140625" style="464" bestFit="1" customWidth="1"/>
    <col min="15641" max="15641" width="11.140625" style="464" bestFit="1" customWidth="1"/>
    <col min="15642" max="15872" width="9.140625" style="464"/>
    <col min="15873" max="15873" width="13.7109375" style="464" customWidth="1"/>
    <col min="15874" max="15874" width="27.28515625" style="464" customWidth="1"/>
    <col min="15875" max="15881" width="11.140625" style="464" customWidth="1"/>
    <col min="15882" max="15882" width="11.140625" style="464" bestFit="1" customWidth="1"/>
    <col min="15883" max="15883" width="9.140625" style="464"/>
    <col min="15884" max="15886" width="14.140625" style="464" bestFit="1" customWidth="1"/>
    <col min="15887" max="15887" width="11.140625" style="464" bestFit="1" customWidth="1"/>
    <col min="15888" max="15888" width="9.140625" style="464"/>
    <col min="15889" max="15891" width="14.140625" style="464" bestFit="1" customWidth="1"/>
    <col min="15892" max="15892" width="11.140625" style="464" bestFit="1" customWidth="1"/>
    <col min="15893" max="15893" width="9.140625" style="464"/>
    <col min="15894" max="15896" width="14.140625" style="464" bestFit="1" customWidth="1"/>
    <col min="15897" max="15897" width="11.140625" style="464" bestFit="1" customWidth="1"/>
    <col min="15898" max="16128" width="9.140625" style="464"/>
    <col min="16129" max="16129" width="13.7109375" style="464" customWidth="1"/>
    <col min="16130" max="16130" width="27.28515625" style="464" customWidth="1"/>
    <col min="16131" max="16137" width="11.140625" style="464" customWidth="1"/>
    <col min="16138" max="16138" width="11.140625" style="464" bestFit="1" customWidth="1"/>
    <col min="16139" max="16139" width="9.140625" style="464"/>
    <col min="16140" max="16142" width="14.140625" style="464" bestFit="1" customWidth="1"/>
    <col min="16143" max="16143" width="11.140625" style="464" bestFit="1" customWidth="1"/>
    <col min="16144" max="16144" width="9.140625" style="464"/>
    <col min="16145" max="16147" width="14.140625" style="464" bestFit="1" customWidth="1"/>
    <col min="16148" max="16148" width="11.140625" style="464" bestFit="1" customWidth="1"/>
    <col min="16149" max="16149" width="9.140625" style="464"/>
    <col min="16150" max="16152" width="14.140625" style="464" bestFit="1" customWidth="1"/>
    <col min="16153" max="16153" width="11.140625" style="464" bestFit="1" customWidth="1"/>
    <col min="16154" max="16384" width="9.140625" style="464"/>
  </cols>
  <sheetData>
    <row r="2" spans="1:19">
      <c r="A2" s="251" t="s">
        <v>0</v>
      </c>
      <c r="B2" s="57" t="s">
        <v>630</v>
      </c>
      <c r="C2" s="463"/>
      <c r="D2" s="463"/>
      <c r="E2" s="463"/>
      <c r="F2" s="463"/>
      <c r="G2" s="463"/>
      <c r="H2" s="463"/>
      <c r="J2" s="465"/>
      <c r="K2" s="465"/>
      <c r="L2" s="465"/>
      <c r="M2" s="465"/>
      <c r="N2" s="465"/>
      <c r="O2" s="465"/>
      <c r="P2" s="465"/>
      <c r="Q2" s="466"/>
      <c r="R2" s="466"/>
      <c r="S2" s="466"/>
    </row>
    <row r="3" spans="1:19">
      <c r="C3" s="467"/>
      <c r="D3" s="467"/>
      <c r="E3" s="467"/>
      <c r="F3" s="467"/>
      <c r="G3" s="467"/>
      <c r="H3" s="467"/>
      <c r="J3" s="468"/>
      <c r="K3" s="468"/>
      <c r="L3" s="468"/>
      <c r="M3" s="468"/>
      <c r="N3" s="468"/>
      <c r="O3" s="468"/>
      <c r="P3" s="468"/>
      <c r="Q3" s="466"/>
      <c r="R3" s="466"/>
      <c r="S3" s="466"/>
    </row>
    <row r="4" spans="1:19">
      <c r="B4" s="742" t="s">
        <v>496</v>
      </c>
      <c r="C4" s="695" t="s">
        <v>230</v>
      </c>
      <c r="D4" s="695" t="s">
        <v>376</v>
      </c>
      <c r="E4" s="695" t="s">
        <v>377</v>
      </c>
      <c r="F4" s="695" t="s">
        <v>256</v>
      </c>
      <c r="G4" s="695" t="s">
        <v>212</v>
      </c>
      <c r="H4" s="695" t="s">
        <v>243</v>
      </c>
      <c r="I4" s="695" t="s">
        <v>244</v>
      </c>
      <c r="J4" s="468"/>
      <c r="K4" s="468"/>
      <c r="L4" s="468"/>
      <c r="M4" s="468"/>
      <c r="N4" s="468"/>
      <c r="O4" s="468"/>
      <c r="P4" s="468"/>
      <c r="Q4" s="466"/>
      <c r="R4" s="466"/>
      <c r="S4" s="466"/>
    </row>
    <row r="5" spans="1:19" ht="25.5">
      <c r="B5" s="469" t="s">
        <v>1139</v>
      </c>
      <c r="C5" s="638">
        <v>2.1138211382113821</v>
      </c>
      <c r="D5" s="638">
        <v>0.98039215686274506</v>
      </c>
      <c r="E5" s="638">
        <v>2.1943573667711598</v>
      </c>
      <c r="F5" s="638">
        <v>2.7181688125894135</v>
      </c>
      <c r="G5" s="638">
        <v>1.8597997138769671</v>
      </c>
      <c r="H5" s="638">
        <v>1.5736766809728182</v>
      </c>
      <c r="I5" s="638">
        <v>2.0114942528735633</v>
      </c>
      <c r="J5" s="470"/>
      <c r="K5" s="470"/>
      <c r="L5" s="468"/>
      <c r="M5" s="468"/>
      <c r="N5" s="468"/>
      <c r="O5" s="468"/>
      <c r="P5" s="468"/>
      <c r="Q5" s="466"/>
      <c r="R5" s="466"/>
      <c r="S5" s="466"/>
    </row>
    <row r="6" spans="1:19" ht="25.5">
      <c r="B6" s="469" t="s">
        <v>1138</v>
      </c>
      <c r="C6" s="638">
        <v>18.211382113821138</v>
      </c>
      <c r="D6" s="638">
        <v>19.77124183006536</v>
      </c>
      <c r="E6" s="638">
        <v>18.181818181818183</v>
      </c>
      <c r="F6" s="638">
        <v>15.736766809728184</v>
      </c>
      <c r="G6" s="638">
        <v>14.163090128755366</v>
      </c>
      <c r="H6" s="638">
        <v>14.735336194563665</v>
      </c>
      <c r="I6" s="638">
        <v>15.086206896551724</v>
      </c>
      <c r="J6" s="470"/>
      <c r="K6" s="470"/>
      <c r="L6" s="468"/>
      <c r="M6" s="468"/>
      <c r="N6" s="468"/>
      <c r="O6" s="468"/>
      <c r="P6" s="468"/>
      <c r="Q6" s="466"/>
      <c r="R6" s="466"/>
      <c r="S6" s="466"/>
    </row>
    <row r="7" spans="1:19" ht="25.5">
      <c r="B7" s="469" t="s">
        <v>1137</v>
      </c>
      <c r="C7" s="638">
        <v>42.647058823529399</v>
      </c>
      <c r="D7" s="638">
        <v>43.089430894308947</v>
      </c>
      <c r="E7" s="638">
        <v>39.184952978056423</v>
      </c>
      <c r="F7" s="638">
        <v>38.569206842923791</v>
      </c>
      <c r="G7" s="638">
        <v>40</v>
      </c>
      <c r="H7" s="638">
        <v>39.162929745889386</v>
      </c>
      <c r="I7" s="638">
        <v>38.626609442060087</v>
      </c>
      <c r="J7" s="470"/>
      <c r="K7" s="470"/>
      <c r="L7" s="468"/>
      <c r="M7" s="468"/>
      <c r="N7" s="468"/>
      <c r="O7" s="468"/>
      <c r="P7" s="468"/>
      <c r="Q7" s="466"/>
      <c r="R7" s="466"/>
      <c r="S7" s="466"/>
    </row>
    <row r="8" spans="1:19" ht="38.25">
      <c r="B8" s="471" t="s">
        <v>1202</v>
      </c>
      <c r="C8" s="639">
        <v>4458.1503366013076</v>
      </c>
      <c r="D8" s="639">
        <v>4424.3534975609764</v>
      </c>
      <c r="E8" s="639">
        <v>4399.7399435736679</v>
      </c>
      <c r="F8" s="639">
        <v>4508.3995692068429</v>
      </c>
      <c r="G8" s="639">
        <v>4618.4767725190841</v>
      </c>
      <c r="H8" s="639">
        <v>4694.925328849029</v>
      </c>
      <c r="I8" s="639">
        <v>4725.8294263233192</v>
      </c>
      <c r="J8" s="468"/>
      <c r="K8" s="468"/>
      <c r="L8" s="468"/>
      <c r="M8" s="468"/>
      <c r="N8" s="468"/>
      <c r="O8" s="468"/>
      <c r="P8" s="468"/>
      <c r="Q8" s="466"/>
      <c r="R8" s="466"/>
      <c r="S8" s="466"/>
    </row>
    <row r="9" spans="1:19">
      <c r="B9" s="472"/>
      <c r="C9" s="472"/>
      <c r="D9" s="472"/>
      <c r="J9" s="468"/>
      <c r="K9" s="468"/>
      <c r="L9" s="468"/>
      <c r="M9" s="468"/>
      <c r="N9" s="468"/>
      <c r="O9" s="468"/>
      <c r="P9" s="468"/>
      <c r="Q9" s="466"/>
      <c r="R9" s="466"/>
      <c r="S9" s="466"/>
    </row>
    <row r="10" spans="1:19">
      <c r="B10" s="57" t="s">
        <v>630</v>
      </c>
      <c r="F10" s="473"/>
      <c r="G10" s="474"/>
      <c r="I10" s="468"/>
      <c r="J10" s="468"/>
      <c r="K10" s="468"/>
      <c r="L10" s="468"/>
      <c r="M10" s="468"/>
      <c r="N10" s="468"/>
      <c r="O10" s="468"/>
      <c r="P10" s="466"/>
      <c r="Q10" s="466"/>
      <c r="R10" s="466"/>
    </row>
    <row r="11" spans="1:19">
      <c r="B11" s="468"/>
      <c r="C11" s="468"/>
      <c r="D11" s="468"/>
      <c r="E11" s="468"/>
      <c r="F11" s="468"/>
      <c r="G11" s="468"/>
      <c r="I11" s="467"/>
      <c r="J11" s="467"/>
      <c r="K11" s="467"/>
      <c r="L11" s="467"/>
      <c r="M11" s="467"/>
      <c r="N11" s="467"/>
      <c r="O11" s="467"/>
      <c r="P11" s="466"/>
      <c r="Q11" s="466"/>
      <c r="R11" s="466"/>
    </row>
    <row r="12" spans="1:19">
      <c r="B12" s="468"/>
      <c r="C12" s="468"/>
      <c r="D12" s="468"/>
      <c r="E12" s="468"/>
      <c r="F12" s="468"/>
      <c r="G12" s="468"/>
      <c r="H12" s="464" t="s">
        <v>631</v>
      </c>
      <c r="I12" s="466"/>
      <c r="J12" s="475"/>
      <c r="K12" s="466"/>
      <c r="L12" s="466"/>
      <c r="M12" s="466"/>
      <c r="N12" s="466"/>
      <c r="O12" s="466"/>
      <c r="P12" s="466"/>
      <c r="Q12" s="466"/>
      <c r="R12" s="466"/>
    </row>
    <row r="13" spans="1:19">
      <c r="B13" s="468"/>
      <c r="C13" s="468"/>
      <c r="D13" s="468"/>
      <c r="E13" s="468"/>
      <c r="F13" s="468"/>
      <c r="G13" s="468"/>
      <c r="I13" s="476"/>
      <c r="J13" s="475"/>
      <c r="K13" s="466"/>
      <c r="L13" s="466"/>
      <c r="M13" s="466"/>
      <c r="N13" s="466"/>
      <c r="O13" s="466"/>
      <c r="P13" s="466"/>
      <c r="Q13" s="466"/>
      <c r="R13" s="466"/>
    </row>
    <row r="14" spans="1:19">
      <c r="B14" s="468"/>
      <c r="C14" s="468"/>
      <c r="D14" s="468"/>
      <c r="E14" s="468"/>
      <c r="F14" s="468"/>
      <c r="G14" s="468"/>
    </row>
    <row r="15" spans="1:19">
      <c r="B15" s="475"/>
      <c r="C15" s="861"/>
      <c r="D15" s="862"/>
      <c r="E15" s="862"/>
      <c r="F15" s="862"/>
      <c r="G15" s="466"/>
      <c r="I15" s="477"/>
      <c r="J15" s="464"/>
    </row>
    <row r="16" spans="1:19">
      <c r="B16" s="475"/>
      <c r="C16" s="861"/>
      <c r="D16" s="862"/>
      <c r="E16" s="862"/>
      <c r="F16" s="862"/>
      <c r="G16" s="466"/>
      <c r="I16" s="477"/>
      <c r="J16" s="464"/>
    </row>
    <row r="17" spans="2:10">
      <c r="B17" s="478"/>
      <c r="C17" s="478"/>
      <c r="D17" s="478"/>
      <c r="E17" s="478"/>
      <c r="F17" s="478"/>
      <c r="G17" s="478"/>
      <c r="I17" s="477"/>
      <c r="J17" s="464"/>
    </row>
    <row r="18" spans="2:10">
      <c r="B18" s="478"/>
      <c r="C18" s="478"/>
      <c r="D18" s="478"/>
      <c r="E18" s="478"/>
      <c r="F18" s="478"/>
      <c r="G18" s="478"/>
      <c r="I18" s="477"/>
      <c r="J18" s="464"/>
    </row>
    <row r="19" spans="2:10">
      <c r="B19" s="478"/>
      <c r="C19" s="478"/>
      <c r="D19" s="478"/>
      <c r="E19" s="478"/>
      <c r="F19" s="478"/>
      <c r="G19" s="478"/>
      <c r="I19" s="477"/>
      <c r="J19" s="464"/>
    </row>
    <row r="20" spans="2:10">
      <c r="B20" s="478"/>
      <c r="C20" s="478"/>
      <c r="D20" s="478"/>
      <c r="E20" s="478"/>
      <c r="F20" s="478"/>
      <c r="G20" s="478"/>
      <c r="I20" s="477"/>
      <c r="J20" s="464"/>
    </row>
    <row r="21" spans="2:10">
      <c r="B21" s="475"/>
      <c r="C21" s="861"/>
      <c r="D21" s="862"/>
      <c r="E21" s="862"/>
      <c r="F21" s="862"/>
      <c r="I21" s="477"/>
      <c r="J21" s="464"/>
    </row>
    <row r="22" spans="2:10">
      <c r="B22" s="475"/>
      <c r="C22" s="861"/>
      <c r="D22" s="862"/>
      <c r="E22" s="862"/>
      <c r="F22" s="862"/>
      <c r="I22" s="477"/>
      <c r="J22" s="464"/>
    </row>
    <row r="23" spans="2:10">
      <c r="B23" s="475"/>
      <c r="C23" s="861"/>
      <c r="D23" s="862"/>
      <c r="E23" s="862"/>
      <c r="F23" s="862"/>
      <c r="I23" s="477"/>
      <c r="J23" s="464"/>
    </row>
    <row r="24" spans="2:10">
      <c r="B24" s="475"/>
      <c r="C24" s="861"/>
      <c r="D24" s="862"/>
      <c r="E24" s="862"/>
      <c r="F24" s="862"/>
      <c r="I24" s="477"/>
      <c r="J24" s="464"/>
    </row>
    <row r="25" spans="2:10">
      <c r="B25" s="475"/>
      <c r="C25" s="861"/>
      <c r="D25" s="862"/>
      <c r="E25" s="862"/>
      <c r="F25" s="862"/>
      <c r="I25" s="477"/>
      <c r="J25" s="464"/>
    </row>
    <row r="26" spans="2:10">
      <c r="B26" s="475"/>
      <c r="C26" s="861"/>
      <c r="D26" s="862"/>
      <c r="E26" s="862"/>
      <c r="F26" s="862"/>
      <c r="I26" s="477"/>
      <c r="J26" s="464"/>
    </row>
    <row r="27" spans="2:10">
      <c r="B27" s="475"/>
      <c r="C27" s="861"/>
      <c r="D27" s="862"/>
      <c r="E27" s="862"/>
      <c r="F27" s="862"/>
      <c r="I27" s="477"/>
      <c r="J27" s="464"/>
    </row>
    <row r="28" spans="2:10">
      <c r="B28" s="475"/>
      <c r="C28" s="861"/>
      <c r="D28" s="862"/>
      <c r="E28" s="862"/>
      <c r="F28" s="862"/>
      <c r="I28" s="477"/>
      <c r="J28" s="464"/>
    </row>
    <row r="29" spans="2:10">
      <c r="B29" s="475"/>
      <c r="C29" s="475"/>
      <c r="D29" s="475"/>
      <c r="E29" s="475"/>
      <c r="F29" s="466"/>
      <c r="I29" s="477"/>
      <c r="J29" s="464"/>
    </row>
    <row r="30" spans="2:10">
      <c r="B30" s="466"/>
      <c r="C30" s="466"/>
      <c r="D30" s="466"/>
      <c r="E30" s="466"/>
      <c r="F30" s="466"/>
      <c r="I30" s="477"/>
      <c r="J30" s="464"/>
    </row>
    <row r="31" spans="2:10" ht="12.75" customHeight="1"/>
    <row r="33" spans="2:2">
      <c r="B33" s="479" t="s">
        <v>608</v>
      </c>
    </row>
    <row r="34" spans="2:2" ht="12.75" customHeight="1">
      <c r="B34" s="479" t="s">
        <v>1201</v>
      </c>
    </row>
    <row r="35" spans="2:2">
      <c r="B35" s="479" t="s">
        <v>632</v>
      </c>
    </row>
    <row r="36" spans="2:2">
      <c r="B36" s="479" t="s">
        <v>9</v>
      </c>
    </row>
    <row r="38" spans="2:2">
      <c r="B38" s="731" t="s">
        <v>10</v>
      </c>
    </row>
  </sheetData>
  <hyperlinks>
    <hyperlink ref="B38" location="Содержание!B67" display="к содержанию"/>
  </hyperlinks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B19" sqref="B19"/>
    </sheetView>
  </sheetViews>
  <sheetFormatPr defaultRowHeight="12.75"/>
  <cols>
    <col min="1" max="1" width="9.140625" style="251"/>
    <col min="2" max="2" width="39" style="251" customWidth="1"/>
    <col min="3" max="4" width="9.140625" style="251"/>
    <col min="5" max="5" width="12.5703125" style="251" customWidth="1"/>
    <col min="6" max="6" width="9.140625" style="251"/>
    <col min="7" max="7" width="17.85546875" style="251" customWidth="1"/>
    <col min="8" max="257" width="9.140625" style="251"/>
    <col min="258" max="258" width="39" style="251" customWidth="1"/>
    <col min="259" max="260" width="9.140625" style="251"/>
    <col min="261" max="261" width="12.5703125" style="251" customWidth="1"/>
    <col min="262" max="262" width="9.140625" style="251"/>
    <col min="263" max="263" width="17.85546875" style="251" customWidth="1"/>
    <col min="264" max="513" width="9.140625" style="251"/>
    <col min="514" max="514" width="39" style="251" customWidth="1"/>
    <col min="515" max="516" width="9.140625" style="251"/>
    <col min="517" max="517" width="12.5703125" style="251" customWidth="1"/>
    <col min="518" max="518" width="9.140625" style="251"/>
    <col min="519" max="519" width="17.85546875" style="251" customWidth="1"/>
    <col min="520" max="769" width="9.140625" style="251"/>
    <col min="770" max="770" width="39" style="251" customWidth="1"/>
    <col min="771" max="772" width="9.140625" style="251"/>
    <col min="773" max="773" width="12.5703125" style="251" customWidth="1"/>
    <col min="774" max="774" width="9.140625" style="251"/>
    <col min="775" max="775" width="17.85546875" style="251" customWidth="1"/>
    <col min="776" max="1025" width="9.140625" style="251"/>
    <col min="1026" max="1026" width="39" style="251" customWidth="1"/>
    <col min="1027" max="1028" width="9.140625" style="251"/>
    <col min="1029" max="1029" width="12.5703125" style="251" customWidth="1"/>
    <col min="1030" max="1030" width="9.140625" style="251"/>
    <col min="1031" max="1031" width="17.85546875" style="251" customWidth="1"/>
    <col min="1032" max="1281" width="9.140625" style="251"/>
    <col min="1282" max="1282" width="39" style="251" customWidth="1"/>
    <col min="1283" max="1284" width="9.140625" style="251"/>
    <col min="1285" max="1285" width="12.5703125" style="251" customWidth="1"/>
    <col min="1286" max="1286" width="9.140625" style="251"/>
    <col min="1287" max="1287" width="17.85546875" style="251" customWidth="1"/>
    <col min="1288" max="1537" width="9.140625" style="251"/>
    <col min="1538" max="1538" width="39" style="251" customWidth="1"/>
    <col min="1539" max="1540" width="9.140625" style="251"/>
    <col min="1541" max="1541" width="12.5703125" style="251" customWidth="1"/>
    <col min="1542" max="1542" width="9.140625" style="251"/>
    <col min="1543" max="1543" width="17.85546875" style="251" customWidth="1"/>
    <col min="1544" max="1793" width="9.140625" style="251"/>
    <col min="1794" max="1794" width="39" style="251" customWidth="1"/>
    <col min="1795" max="1796" width="9.140625" style="251"/>
    <col min="1797" max="1797" width="12.5703125" style="251" customWidth="1"/>
    <col min="1798" max="1798" width="9.140625" style="251"/>
    <col min="1799" max="1799" width="17.85546875" style="251" customWidth="1"/>
    <col min="1800" max="2049" width="9.140625" style="251"/>
    <col min="2050" max="2050" width="39" style="251" customWidth="1"/>
    <col min="2051" max="2052" width="9.140625" style="251"/>
    <col min="2053" max="2053" width="12.5703125" style="251" customWidth="1"/>
    <col min="2054" max="2054" width="9.140625" style="251"/>
    <col min="2055" max="2055" width="17.85546875" style="251" customWidth="1"/>
    <col min="2056" max="2305" width="9.140625" style="251"/>
    <col min="2306" max="2306" width="39" style="251" customWidth="1"/>
    <col min="2307" max="2308" width="9.140625" style="251"/>
    <col min="2309" max="2309" width="12.5703125" style="251" customWidth="1"/>
    <col min="2310" max="2310" width="9.140625" style="251"/>
    <col min="2311" max="2311" width="17.85546875" style="251" customWidth="1"/>
    <col min="2312" max="2561" width="9.140625" style="251"/>
    <col min="2562" max="2562" width="39" style="251" customWidth="1"/>
    <col min="2563" max="2564" width="9.140625" style="251"/>
    <col min="2565" max="2565" width="12.5703125" style="251" customWidth="1"/>
    <col min="2566" max="2566" width="9.140625" style="251"/>
    <col min="2567" max="2567" width="17.85546875" style="251" customWidth="1"/>
    <col min="2568" max="2817" width="9.140625" style="251"/>
    <col min="2818" max="2818" width="39" style="251" customWidth="1"/>
    <col min="2819" max="2820" width="9.140625" style="251"/>
    <col min="2821" max="2821" width="12.5703125" style="251" customWidth="1"/>
    <col min="2822" max="2822" width="9.140625" style="251"/>
    <col min="2823" max="2823" width="17.85546875" style="251" customWidth="1"/>
    <col min="2824" max="3073" width="9.140625" style="251"/>
    <col min="3074" max="3074" width="39" style="251" customWidth="1"/>
    <col min="3075" max="3076" width="9.140625" style="251"/>
    <col min="3077" max="3077" width="12.5703125" style="251" customWidth="1"/>
    <col min="3078" max="3078" width="9.140625" style="251"/>
    <col min="3079" max="3079" width="17.85546875" style="251" customWidth="1"/>
    <col min="3080" max="3329" width="9.140625" style="251"/>
    <col min="3330" max="3330" width="39" style="251" customWidth="1"/>
    <col min="3331" max="3332" width="9.140625" style="251"/>
    <col min="3333" max="3333" width="12.5703125" style="251" customWidth="1"/>
    <col min="3334" max="3334" width="9.140625" style="251"/>
    <col min="3335" max="3335" width="17.85546875" style="251" customWidth="1"/>
    <col min="3336" max="3585" width="9.140625" style="251"/>
    <col min="3586" max="3586" width="39" style="251" customWidth="1"/>
    <col min="3587" max="3588" width="9.140625" style="251"/>
    <col min="3589" max="3589" width="12.5703125" style="251" customWidth="1"/>
    <col min="3590" max="3590" width="9.140625" style="251"/>
    <col min="3591" max="3591" width="17.85546875" style="251" customWidth="1"/>
    <col min="3592" max="3841" width="9.140625" style="251"/>
    <col min="3842" max="3842" width="39" style="251" customWidth="1"/>
    <col min="3843" max="3844" width="9.140625" style="251"/>
    <col min="3845" max="3845" width="12.5703125" style="251" customWidth="1"/>
    <col min="3846" max="3846" width="9.140625" style="251"/>
    <col min="3847" max="3847" width="17.85546875" style="251" customWidth="1"/>
    <col min="3848" max="4097" width="9.140625" style="251"/>
    <col min="4098" max="4098" width="39" style="251" customWidth="1"/>
    <col min="4099" max="4100" width="9.140625" style="251"/>
    <col min="4101" max="4101" width="12.5703125" style="251" customWidth="1"/>
    <col min="4102" max="4102" width="9.140625" style="251"/>
    <col min="4103" max="4103" width="17.85546875" style="251" customWidth="1"/>
    <col min="4104" max="4353" width="9.140625" style="251"/>
    <col min="4354" max="4354" width="39" style="251" customWidth="1"/>
    <col min="4355" max="4356" width="9.140625" style="251"/>
    <col min="4357" max="4357" width="12.5703125" style="251" customWidth="1"/>
    <col min="4358" max="4358" width="9.140625" style="251"/>
    <col min="4359" max="4359" width="17.85546875" style="251" customWidth="1"/>
    <col min="4360" max="4609" width="9.140625" style="251"/>
    <col min="4610" max="4610" width="39" style="251" customWidth="1"/>
    <col min="4611" max="4612" width="9.140625" style="251"/>
    <col min="4613" max="4613" width="12.5703125" style="251" customWidth="1"/>
    <col min="4614" max="4614" width="9.140625" style="251"/>
    <col min="4615" max="4615" width="17.85546875" style="251" customWidth="1"/>
    <col min="4616" max="4865" width="9.140625" style="251"/>
    <col min="4866" max="4866" width="39" style="251" customWidth="1"/>
    <col min="4867" max="4868" width="9.140625" style="251"/>
    <col min="4869" max="4869" width="12.5703125" style="251" customWidth="1"/>
    <col min="4870" max="4870" width="9.140625" style="251"/>
    <col min="4871" max="4871" width="17.85546875" style="251" customWidth="1"/>
    <col min="4872" max="5121" width="9.140625" style="251"/>
    <col min="5122" max="5122" width="39" style="251" customWidth="1"/>
    <col min="5123" max="5124" width="9.140625" style="251"/>
    <col min="5125" max="5125" width="12.5703125" style="251" customWidth="1"/>
    <col min="5126" max="5126" width="9.140625" style="251"/>
    <col min="5127" max="5127" width="17.85546875" style="251" customWidth="1"/>
    <col min="5128" max="5377" width="9.140625" style="251"/>
    <col min="5378" max="5378" width="39" style="251" customWidth="1"/>
    <col min="5379" max="5380" width="9.140625" style="251"/>
    <col min="5381" max="5381" width="12.5703125" style="251" customWidth="1"/>
    <col min="5382" max="5382" width="9.140625" style="251"/>
    <col min="5383" max="5383" width="17.85546875" style="251" customWidth="1"/>
    <col min="5384" max="5633" width="9.140625" style="251"/>
    <col min="5634" max="5634" width="39" style="251" customWidth="1"/>
    <col min="5635" max="5636" width="9.140625" style="251"/>
    <col min="5637" max="5637" width="12.5703125" style="251" customWidth="1"/>
    <col min="5638" max="5638" width="9.140625" style="251"/>
    <col min="5639" max="5639" width="17.85546875" style="251" customWidth="1"/>
    <col min="5640" max="5889" width="9.140625" style="251"/>
    <col min="5890" max="5890" width="39" style="251" customWidth="1"/>
    <col min="5891" max="5892" width="9.140625" style="251"/>
    <col min="5893" max="5893" width="12.5703125" style="251" customWidth="1"/>
    <col min="5894" max="5894" width="9.140625" style="251"/>
    <col min="5895" max="5895" width="17.85546875" style="251" customWidth="1"/>
    <col min="5896" max="6145" width="9.140625" style="251"/>
    <col min="6146" max="6146" width="39" style="251" customWidth="1"/>
    <col min="6147" max="6148" width="9.140625" style="251"/>
    <col min="6149" max="6149" width="12.5703125" style="251" customWidth="1"/>
    <col min="6150" max="6150" width="9.140625" style="251"/>
    <col min="6151" max="6151" width="17.85546875" style="251" customWidth="1"/>
    <col min="6152" max="6401" width="9.140625" style="251"/>
    <col min="6402" max="6402" width="39" style="251" customWidth="1"/>
    <col min="6403" max="6404" width="9.140625" style="251"/>
    <col min="6405" max="6405" width="12.5703125" style="251" customWidth="1"/>
    <col min="6406" max="6406" width="9.140625" style="251"/>
    <col min="6407" max="6407" width="17.85546875" style="251" customWidth="1"/>
    <col min="6408" max="6657" width="9.140625" style="251"/>
    <col min="6658" max="6658" width="39" style="251" customWidth="1"/>
    <col min="6659" max="6660" width="9.140625" style="251"/>
    <col min="6661" max="6661" width="12.5703125" style="251" customWidth="1"/>
    <col min="6662" max="6662" width="9.140625" style="251"/>
    <col min="6663" max="6663" width="17.85546875" style="251" customWidth="1"/>
    <col min="6664" max="6913" width="9.140625" style="251"/>
    <col min="6914" max="6914" width="39" style="251" customWidth="1"/>
    <col min="6915" max="6916" width="9.140625" style="251"/>
    <col min="6917" max="6917" width="12.5703125" style="251" customWidth="1"/>
    <col min="6918" max="6918" width="9.140625" style="251"/>
    <col min="6919" max="6919" width="17.85546875" style="251" customWidth="1"/>
    <col min="6920" max="7169" width="9.140625" style="251"/>
    <col min="7170" max="7170" width="39" style="251" customWidth="1"/>
    <col min="7171" max="7172" width="9.140625" style="251"/>
    <col min="7173" max="7173" width="12.5703125" style="251" customWidth="1"/>
    <col min="7174" max="7174" width="9.140625" style="251"/>
    <col min="7175" max="7175" width="17.85546875" style="251" customWidth="1"/>
    <col min="7176" max="7425" width="9.140625" style="251"/>
    <col min="7426" max="7426" width="39" style="251" customWidth="1"/>
    <col min="7427" max="7428" width="9.140625" style="251"/>
    <col min="7429" max="7429" width="12.5703125" style="251" customWidth="1"/>
    <col min="7430" max="7430" width="9.140625" style="251"/>
    <col min="7431" max="7431" width="17.85546875" style="251" customWidth="1"/>
    <col min="7432" max="7681" width="9.140625" style="251"/>
    <col min="7682" max="7682" width="39" style="251" customWidth="1"/>
    <col min="7683" max="7684" width="9.140625" style="251"/>
    <col min="7685" max="7685" width="12.5703125" style="251" customWidth="1"/>
    <col min="7686" max="7686" width="9.140625" style="251"/>
    <col min="7687" max="7687" width="17.85546875" style="251" customWidth="1"/>
    <col min="7688" max="7937" width="9.140625" style="251"/>
    <col min="7938" max="7938" width="39" style="251" customWidth="1"/>
    <col min="7939" max="7940" width="9.140625" style="251"/>
    <col min="7941" max="7941" width="12.5703125" style="251" customWidth="1"/>
    <col min="7942" max="7942" width="9.140625" style="251"/>
    <col min="7943" max="7943" width="17.85546875" style="251" customWidth="1"/>
    <col min="7944" max="8193" width="9.140625" style="251"/>
    <col min="8194" max="8194" width="39" style="251" customWidth="1"/>
    <col min="8195" max="8196" width="9.140625" style="251"/>
    <col min="8197" max="8197" width="12.5703125" style="251" customWidth="1"/>
    <col min="8198" max="8198" width="9.140625" style="251"/>
    <col min="8199" max="8199" width="17.85546875" style="251" customWidth="1"/>
    <col min="8200" max="8449" width="9.140625" style="251"/>
    <col min="8450" max="8450" width="39" style="251" customWidth="1"/>
    <col min="8451" max="8452" width="9.140625" style="251"/>
    <col min="8453" max="8453" width="12.5703125" style="251" customWidth="1"/>
    <col min="8454" max="8454" width="9.140625" style="251"/>
    <col min="8455" max="8455" width="17.85546875" style="251" customWidth="1"/>
    <col min="8456" max="8705" width="9.140625" style="251"/>
    <col min="8706" max="8706" width="39" style="251" customWidth="1"/>
    <col min="8707" max="8708" width="9.140625" style="251"/>
    <col min="8709" max="8709" width="12.5703125" style="251" customWidth="1"/>
    <col min="8710" max="8710" width="9.140625" style="251"/>
    <col min="8711" max="8711" width="17.85546875" style="251" customWidth="1"/>
    <col min="8712" max="8961" width="9.140625" style="251"/>
    <col min="8962" max="8962" width="39" style="251" customWidth="1"/>
    <col min="8963" max="8964" width="9.140625" style="251"/>
    <col min="8965" max="8965" width="12.5703125" style="251" customWidth="1"/>
    <col min="8966" max="8966" width="9.140625" style="251"/>
    <col min="8967" max="8967" width="17.85546875" style="251" customWidth="1"/>
    <col min="8968" max="9217" width="9.140625" style="251"/>
    <col min="9218" max="9218" width="39" style="251" customWidth="1"/>
    <col min="9219" max="9220" width="9.140625" style="251"/>
    <col min="9221" max="9221" width="12.5703125" style="251" customWidth="1"/>
    <col min="9222" max="9222" width="9.140625" style="251"/>
    <col min="9223" max="9223" width="17.85546875" style="251" customWidth="1"/>
    <col min="9224" max="9473" width="9.140625" style="251"/>
    <col min="9474" max="9474" width="39" style="251" customWidth="1"/>
    <col min="9475" max="9476" width="9.140625" style="251"/>
    <col min="9477" max="9477" width="12.5703125" style="251" customWidth="1"/>
    <col min="9478" max="9478" width="9.140625" style="251"/>
    <col min="9479" max="9479" width="17.85546875" style="251" customWidth="1"/>
    <col min="9480" max="9729" width="9.140625" style="251"/>
    <col min="9730" max="9730" width="39" style="251" customWidth="1"/>
    <col min="9731" max="9732" width="9.140625" style="251"/>
    <col min="9733" max="9733" width="12.5703125" style="251" customWidth="1"/>
    <col min="9734" max="9734" width="9.140625" style="251"/>
    <col min="9735" max="9735" width="17.85546875" style="251" customWidth="1"/>
    <col min="9736" max="9985" width="9.140625" style="251"/>
    <col min="9986" max="9986" width="39" style="251" customWidth="1"/>
    <col min="9987" max="9988" width="9.140625" style="251"/>
    <col min="9989" max="9989" width="12.5703125" style="251" customWidth="1"/>
    <col min="9990" max="9990" width="9.140625" style="251"/>
    <col min="9991" max="9991" width="17.85546875" style="251" customWidth="1"/>
    <col min="9992" max="10241" width="9.140625" style="251"/>
    <col min="10242" max="10242" width="39" style="251" customWidth="1"/>
    <col min="10243" max="10244" width="9.140625" style="251"/>
    <col min="10245" max="10245" width="12.5703125" style="251" customWidth="1"/>
    <col min="10246" max="10246" width="9.140625" style="251"/>
    <col min="10247" max="10247" width="17.85546875" style="251" customWidth="1"/>
    <col min="10248" max="10497" width="9.140625" style="251"/>
    <col min="10498" max="10498" width="39" style="251" customWidth="1"/>
    <col min="10499" max="10500" width="9.140625" style="251"/>
    <col min="10501" max="10501" width="12.5703125" style="251" customWidth="1"/>
    <col min="10502" max="10502" width="9.140625" style="251"/>
    <col min="10503" max="10503" width="17.85546875" style="251" customWidth="1"/>
    <col min="10504" max="10753" width="9.140625" style="251"/>
    <col min="10754" max="10754" width="39" style="251" customWidth="1"/>
    <col min="10755" max="10756" width="9.140625" style="251"/>
    <col min="10757" max="10757" width="12.5703125" style="251" customWidth="1"/>
    <col min="10758" max="10758" width="9.140625" style="251"/>
    <col min="10759" max="10759" width="17.85546875" style="251" customWidth="1"/>
    <col min="10760" max="11009" width="9.140625" style="251"/>
    <col min="11010" max="11010" width="39" style="251" customWidth="1"/>
    <col min="11011" max="11012" width="9.140625" style="251"/>
    <col min="11013" max="11013" width="12.5703125" style="251" customWidth="1"/>
    <col min="11014" max="11014" width="9.140625" style="251"/>
    <col min="11015" max="11015" width="17.85546875" style="251" customWidth="1"/>
    <col min="11016" max="11265" width="9.140625" style="251"/>
    <col min="11266" max="11266" width="39" style="251" customWidth="1"/>
    <col min="11267" max="11268" width="9.140625" style="251"/>
    <col min="11269" max="11269" width="12.5703125" style="251" customWidth="1"/>
    <col min="11270" max="11270" width="9.140625" style="251"/>
    <col min="11271" max="11271" width="17.85546875" style="251" customWidth="1"/>
    <col min="11272" max="11521" width="9.140625" style="251"/>
    <col min="11522" max="11522" width="39" style="251" customWidth="1"/>
    <col min="11523" max="11524" width="9.140625" style="251"/>
    <col min="11525" max="11525" width="12.5703125" style="251" customWidth="1"/>
    <col min="11526" max="11526" width="9.140625" style="251"/>
    <col min="11527" max="11527" width="17.85546875" style="251" customWidth="1"/>
    <col min="11528" max="11777" width="9.140625" style="251"/>
    <col min="11778" max="11778" width="39" style="251" customWidth="1"/>
    <col min="11779" max="11780" width="9.140625" style="251"/>
    <col min="11781" max="11781" width="12.5703125" style="251" customWidth="1"/>
    <col min="11782" max="11782" width="9.140625" style="251"/>
    <col min="11783" max="11783" width="17.85546875" style="251" customWidth="1"/>
    <col min="11784" max="12033" width="9.140625" style="251"/>
    <col min="12034" max="12034" width="39" style="251" customWidth="1"/>
    <col min="12035" max="12036" width="9.140625" style="251"/>
    <col min="12037" max="12037" width="12.5703125" style="251" customWidth="1"/>
    <col min="12038" max="12038" width="9.140625" style="251"/>
    <col min="12039" max="12039" width="17.85546875" style="251" customWidth="1"/>
    <col min="12040" max="12289" width="9.140625" style="251"/>
    <col min="12290" max="12290" width="39" style="251" customWidth="1"/>
    <col min="12291" max="12292" width="9.140625" style="251"/>
    <col min="12293" max="12293" width="12.5703125" style="251" customWidth="1"/>
    <col min="12294" max="12294" width="9.140625" style="251"/>
    <col min="12295" max="12295" width="17.85546875" style="251" customWidth="1"/>
    <col min="12296" max="12545" width="9.140625" style="251"/>
    <col min="12546" max="12546" width="39" style="251" customWidth="1"/>
    <col min="12547" max="12548" width="9.140625" style="251"/>
    <col min="12549" max="12549" width="12.5703125" style="251" customWidth="1"/>
    <col min="12550" max="12550" width="9.140625" style="251"/>
    <col min="12551" max="12551" width="17.85546875" style="251" customWidth="1"/>
    <col min="12552" max="12801" width="9.140625" style="251"/>
    <col min="12802" max="12802" width="39" style="251" customWidth="1"/>
    <col min="12803" max="12804" width="9.140625" style="251"/>
    <col min="12805" max="12805" width="12.5703125" style="251" customWidth="1"/>
    <col min="12806" max="12806" width="9.140625" style="251"/>
    <col min="12807" max="12807" width="17.85546875" style="251" customWidth="1"/>
    <col min="12808" max="13057" width="9.140625" style="251"/>
    <col min="13058" max="13058" width="39" style="251" customWidth="1"/>
    <col min="13059" max="13060" width="9.140625" style="251"/>
    <col min="13061" max="13061" width="12.5703125" style="251" customWidth="1"/>
    <col min="13062" max="13062" width="9.140625" style="251"/>
    <col min="13063" max="13063" width="17.85546875" style="251" customWidth="1"/>
    <col min="13064" max="13313" width="9.140625" style="251"/>
    <col min="13314" max="13314" width="39" style="251" customWidth="1"/>
    <col min="13315" max="13316" width="9.140625" style="251"/>
    <col min="13317" max="13317" width="12.5703125" style="251" customWidth="1"/>
    <col min="13318" max="13318" width="9.140625" style="251"/>
    <col min="13319" max="13319" width="17.85546875" style="251" customWidth="1"/>
    <col min="13320" max="13569" width="9.140625" style="251"/>
    <col min="13570" max="13570" width="39" style="251" customWidth="1"/>
    <col min="13571" max="13572" width="9.140625" style="251"/>
    <col min="13573" max="13573" width="12.5703125" style="251" customWidth="1"/>
    <col min="13574" max="13574" width="9.140625" style="251"/>
    <col min="13575" max="13575" width="17.85546875" style="251" customWidth="1"/>
    <col min="13576" max="13825" width="9.140625" style="251"/>
    <col min="13826" max="13826" width="39" style="251" customWidth="1"/>
    <col min="13827" max="13828" width="9.140625" style="251"/>
    <col min="13829" max="13829" width="12.5703125" style="251" customWidth="1"/>
    <col min="13830" max="13830" width="9.140625" style="251"/>
    <col min="13831" max="13831" width="17.85546875" style="251" customWidth="1"/>
    <col min="13832" max="14081" width="9.140625" style="251"/>
    <col min="14082" max="14082" width="39" style="251" customWidth="1"/>
    <col min="14083" max="14084" width="9.140625" style="251"/>
    <col min="14085" max="14085" width="12.5703125" style="251" customWidth="1"/>
    <col min="14086" max="14086" width="9.140625" style="251"/>
    <col min="14087" max="14087" width="17.85546875" style="251" customWidth="1"/>
    <col min="14088" max="14337" width="9.140625" style="251"/>
    <col min="14338" max="14338" width="39" style="251" customWidth="1"/>
    <col min="14339" max="14340" width="9.140625" style="251"/>
    <col min="14341" max="14341" width="12.5703125" style="251" customWidth="1"/>
    <col min="14342" max="14342" width="9.140625" style="251"/>
    <col min="14343" max="14343" width="17.85546875" style="251" customWidth="1"/>
    <col min="14344" max="14593" width="9.140625" style="251"/>
    <col min="14594" max="14594" width="39" style="251" customWidth="1"/>
    <col min="14595" max="14596" width="9.140625" style="251"/>
    <col min="14597" max="14597" width="12.5703125" style="251" customWidth="1"/>
    <col min="14598" max="14598" width="9.140625" style="251"/>
    <col min="14599" max="14599" width="17.85546875" style="251" customWidth="1"/>
    <col min="14600" max="14849" width="9.140625" style="251"/>
    <col min="14850" max="14850" width="39" style="251" customWidth="1"/>
    <col min="14851" max="14852" width="9.140625" style="251"/>
    <col min="14853" max="14853" width="12.5703125" style="251" customWidth="1"/>
    <col min="14854" max="14854" width="9.140625" style="251"/>
    <col min="14855" max="14855" width="17.85546875" style="251" customWidth="1"/>
    <col min="14856" max="15105" width="9.140625" style="251"/>
    <col min="15106" max="15106" width="39" style="251" customWidth="1"/>
    <col min="15107" max="15108" width="9.140625" style="251"/>
    <col min="15109" max="15109" width="12.5703125" style="251" customWidth="1"/>
    <col min="15110" max="15110" width="9.140625" style="251"/>
    <col min="15111" max="15111" width="17.85546875" style="251" customWidth="1"/>
    <col min="15112" max="15361" width="9.140625" style="251"/>
    <col min="15362" max="15362" width="39" style="251" customWidth="1"/>
    <col min="15363" max="15364" width="9.140625" style="251"/>
    <col min="15365" max="15365" width="12.5703125" style="251" customWidth="1"/>
    <col min="15366" max="15366" width="9.140625" style="251"/>
    <col min="15367" max="15367" width="17.85546875" style="251" customWidth="1"/>
    <col min="15368" max="15617" width="9.140625" style="251"/>
    <col min="15618" max="15618" width="39" style="251" customWidth="1"/>
    <col min="15619" max="15620" width="9.140625" style="251"/>
    <col min="15621" max="15621" width="12.5703125" style="251" customWidth="1"/>
    <col min="15622" max="15622" width="9.140625" style="251"/>
    <col min="15623" max="15623" width="17.85546875" style="251" customWidth="1"/>
    <col min="15624" max="15873" width="9.140625" style="251"/>
    <col min="15874" max="15874" width="39" style="251" customWidth="1"/>
    <col min="15875" max="15876" width="9.140625" style="251"/>
    <col min="15877" max="15877" width="12.5703125" style="251" customWidth="1"/>
    <col min="15878" max="15878" width="9.140625" style="251"/>
    <col min="15879" max="15879" width="17.85546875" style="251" customWidth="1"/>
    <col min="15880" max="16129" width="9.140625" style="251"/>
    <col min="16130" max="16130" width="39" style="251" customWidth="1"/>
    <col min="16131" max="16132" width="9.140625" style="251"/>
    <col min="16133" max="16133" width="12.5703125" style="251" customWidth="1"/>
    <col min="16134" max="16134" width="9.140625" style="251"/>
    <col min="16135" max="16135" width="17.85546875" style="251" customWidth="1"/>
    <col min="16136" max="16384" width="9.140625" style="251"/>
  </cols>
  <sheetData>
    <row r="2" spans="1:7">
      <c r="A2" s="251" t="s">
        <v>0</v>
      </c>
      <c r="B2" s="57" t="s">
        <v>1109</v>
      </c>
    </row>
    <row r="4" spans="1:7" ht="63.75">
      <c r="B4" s="254"/>
      <c r="C4" s="480" t="s">
        <v>633</v>
      </c>
      <c r="D4" s="480" t="s">
        <v>634</v>
      </c>
      <c r="E4" s="480" t="s">
        <v>635</v>
      </c>
      <c r="F4" s="480" t="s">
        <v>636</v>
      </c>
      <c r="G4" s="480" t="s">
        <v>627</v>
      </c>
    </row>
    <row r="5" spans="1:7">
      <c r="B5" s="481" t="s">
        <v>3</v>
      </c>
      <c r="C5" s="482">
        <v>27.932389513450257</v>
      </c>
      <c r="D5" s="482">
        <v>5.8015351183366652</v>
      </c>
      <c r="E5" s="482">
        <v>1.2993145918985423</v>
      </c>
      <c r="F5" s="482">
        <v>4.0028629450217021</v>
      </c>
      <c r="G5" s="482">
        <v>2.8719787406280686</v>
      </c>
    </row>
    <row r="6" spans="1:7">
      <c r="B6" s="481" t="s">
        <v>12</v>
      </c>
      <c r="C6" s="482">
        <v>88.027469148223176</v>
      </c>
      <c r="D6" s="482">
        <v>38.910751878757125</v>
      </c>
      <c r="E6" s="482">
        <v>1.6385087435105723</v>
      </c>
      <c r="F6" s="482">
        <v>1.2517493552478252</v>
      </c>
      <c r="G6" s="482">
        <v>0.71996445042547541</v>
      </c>
    </row>
    <row r="7" spans="1:7">
      <c r="B7" s="481" t="s">
        <v>13</v>
      </c>
      <c r="C7" s="482">
        <v>28.472155012739698</v>
      </c>
      <c r="D7" s="482">
        <v>6.1082631393147233</v>
      </c>
      <c r="E7" s="482">
        <v>1.1484016925252858</v>
      </c>
      <c r="F7" s="482">
        <v>3.864480705512694</v>
      </c>
      <c r="G7" s="482">
        <v>2.4663279797305213</v>
      </c>
    </row>
    <row r="8" spans="1:7">
      <c r="B8" s="481" t="s">
        <v>5</v>
      </c>
      <c r="C8" s="482">
        <v>-18.234353809695662</v>
      </c>
      <c r="D8" s="482">
        <v>4.04695725659818</v>
      </c>
      <c r="E8" s="482">
        <v>0.95528110133226329</v>
      </c>
      <c r="F8" s="482">
        <v>-5.6862881713551872</v>
      </c>
      <c r="G8" s="482">
        <v>-2.5276487068391509</v>
      </c>
    </row>
    <row r="9" spans="1:7">
      <c r="B9" s="481" t="s">
        <v>24</v>
      </c>
      <c r="C9" s="482">
        <v>221.2351019632174</v>
      </c>
      <c r="D9" s="482">
        <v>3.7509769043835921</v>
      </c>
      <c r="E9" s="482">
        <v>1.1254703411394813</v>
      </c>
      <c r="F9" s="482">
        <v>59.027288417813367</v>
      </c>
      <c r="G9" s="482">
        <v>13.383341037747371</v>
      </c>
    </row>
    <row r="10" spans="1:7">
      <c r="B10" s="481" t="s">
        <v>100</v>
      </c>
      <c r="C10" s="482">
        <v>41.499090629751926</v>
      </c>
      <c r="D10" s="482">
        <v>4.6320412672103179</v>
      </c>
      <c r="E10" s="482">
        <v>1.3458909802801695</v>
      </c>
      <c r="F10" s="482">
        <v>8.1786256585676202</v>
      </c>
      <c r="G10" s="482">
        <v>5.7836145129657286</v>
      </c>
    </row>
    <row r="11" spans="1:7">
      <c r="B11" s="481" t="s">
        <v>130</v>
      </c>
      <c r="C11" s="482">
        <v>-21.43938362841492</v>
      </c>
      <c r="D11" s="482">
        <v>-3.5197358123697877</v>
      </c>
      <c r="E11" s="482">
        <v>5.7622856962324001</v>
      </c>
      <c r="F11" s="482">
        <v>5.0606436583208705</v>
      </c>
      <c r="G11" s="482">
        <v>4.6485227840568548</v>
      </c>
    </row>
    <row r="12" spans="1:7">
      <c r="B12" s="481" t="s">
        <v>36</v>
      </c>
      <c r="C12" s="482">
        <v>79.00520654002554</v>
      </c>
      <c r="D12" s="482">
        <v>17.750970647780498</v>
      </c>
      <c r="E12" s="482">
        <v>1.1245326191711764</v>
      </c>
      <c r="F12" s="482">
        <v>3.6775975019177043</v>
      </c>
      <c r="G12" s="482">
        <v>2.2527892779528402</v>
      </c>
    </row>
    <row r="13" spans="1:7">
      <c r="B13" s="481" t="s">
        <v>493</v>
      </c>
      <c r="C13" s="482">
        <v>12.079193742896649</v>
      </c>
      <c r="D13" s="482">
        <v>3.6189468185687632</v>
      </c>
      <c r="E13" s="482">
        <v>1.122344072191461</v>
      </c>
      <c r="F13" s="482">
        <v>2.3919096964691646</v>
      </c>
      <c r="G13" s="482">
        <v>1.6975567006121763</v>
      </c>
    </row>
    <row r="14" spans="1:7">
      <c r="B14" s="483" t="s">
        <v>637</v>
      </c>
      <c r="C14" s="482" t="s">
        <v>638</v>
      </c>
      <c r="D14" s="482" t="s">
        <v>639</v>
      </c>
      <c r="E14" s="482" t="s">
        <v>526</v>
      </c>
      <c r="F14" s="482" t="s">
        <v>515</v>
      </c>
      <c r="G14" s="482" t="s">
        <v>640</v>
      </c>
    </row>
    <row r="15" spans="1:7" ht="12" customHeight="1">
      <c r="B15" s="939" t="s">
        <v>1140</v>
      </c>
      <c r="C15" s="939"/>
      <c r="D15" s="939"/>
      <c r="E15" s="939"/>
    </row>
    <row r="16" spans="1:7">
      <c r="B16" s="900"/>
      <c r="C16" s="900"/>
      <c r="D16" s="900"/>
      <c r="E16" s="900"/>
    </row>
    <row r="17" spans="2:7">
      <c r="B17" s="774" t="s">
        <v>9</v>
      </c>
    </row>
    <row r="18" spans="2:7">
      <c r="B18" s="348"/>
    </row>
    <row r="19" spans="2:7">
      <c r="B19" s="731" t="s">
        <v>10</v>
      </c>
    </row>
    <row r="20" spans="2:7">
      <c r="B20" s="937"/>
      <c r="C20" s="937"/>
      <c r="D20" s="937"/>
      <c r="E20" s="937"/>
      <c r="F20" s="937"/>
      <c r="G20" s="937"/>
    </row>
  </sheetData>
  <mergeCells count="2">
    <mergeCell ref="B20:G20"/>
    <mergeCell ref="B15:E16"/>
  </mergeCells>
  <hyperlinks>
    <hyperlink ref="B19" location="Содержание!B68" display="к содержанию"/>
  </hyperlinks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5"/>
  <sheetViews>
    <sheetView topLeftCell="A4" zoomScaleNormal="100" workbookViewId="0">
      <selection activeCell="B44" sqref="B44"/>
    </sheetView>
  </sheetViews>
  <sheetFormatPr defaultRowHeight="12.75"/>
  <cols>
    <col min="1" max="1" width="11.7109375" style="475" customWidth="1"/>
    <col min="2" max="2" width="32.85546875" style="475" bestFit="1" customWidth="1"/>
    <col min="3" max="3" width="14.7109375" style="475" customWidth="1"/>
    <col min="4" max="4" width="11.42578125" style="475" customWidth="1"/>
    <col min="5" max="5" width="16.28515625" style="475" customWidth="1"/>
    <col min="6" max="6" width="8.42578125" style="475" customWidth="1"/>
    <col min="7" max="15" width="9.140625" style="475"/>
    <col min="16" max="249" width="9.140625" style="464"/>
    <col min="250" max="250" width="31" style="464" customWidth="1"/>
    <col min="251" max="251" width="8" style="464" customWidth="1"/>
    <col min="252" max="252" width="11.140625" style="464" customWidth="1"/>
    <col min="253" max="253" width="9.140625" style="464"/>
    <col min="254" max="254" width="7.7109375" style="464" customWidth="1"/>
    <col min="255" max="256" width="7.42578125" style="464" customWidth="1"/>
    <col min="257" max="257" width="11.7109375" style="464" customWidth="1"/>
    <col min="258" max="258" width="32.85546875" style="464" bestFit="1" customWidth="1"/>
    <col min="259" max="259" width="14.7109375" style="464" customWidth="1"/>
    <col min="260" max="260" width="11.42578125" style="464" customWidth="1"/>
    <col min="261" max="261" width="16.28515625" style="464" customWidth="1"/>
    <col min="262" max="262" width="8.42578125" style="464" customWidth="1"/>
    <col min="263" max="505" width="9.140625" style="464"/>
    <col min="506" max="506" width="31" style="464" customWidth="1"/>
    <col min="507" max="507" width="8" style="464" customWidth="1"/>
    <col min="508" max="508" width="11.140625" style="464" customWidth="1"/>
    <col min="509" max="509" width="9.140625" style="464"/>
    <col min="510" max="510" width="7.7109375" style="464" customWidth="1"/>
    <col min="511" max="512" width="7.42578125" style="464" customWidth="1"/>
    <col min="513" max="513" width="11.7109375" style="464" customWidth="1"/>
    <col min="514" max="514" width="32.85546875" style="464" bestFit="1" customWidth="1"/>
    <col min="515" max="515" width="14.7109375" style="464" customWidth="1"/>
    <col min="516" max="516" width="11.42578125" style="464" customWidth="1"/>
    <col min="517" max="517" width="16.28515625" style="464" customWidth="1"/>
    <col min="518" max="518" width="8.42578125" style="464" customWidth="1"/>
    <col min="519" max="761" width="9.140625" style="464"/>
    <col min="762" max="762" width="31" style="464" customWidth="1"/>
    <col min="763" max="763" width="8" style="464" customWidth="1"/>
    <col min="764" max="764" width="11.140625" style="464" customWidth="1"/>
    <col min="765" max="765" width="9.140625" style="464"/>
    <col min="766" max="766" width="7.7109375" style="464" customWidth="1"/>
    <col min="767" max="768" width="7.42578125" style="464" customWidth="1"/>
    <col min="769" max="769" width="11.7109375" style="464" customWidth="1"/>
    <col min="770" max="770" width="32.85546875" style="464" bestFit="1" customWidth="1"/>
    <col min="771" max="771" width="14.7109375" style="464" customWidth="1"/>
    <col min="772" max="772" width="11.42578125" style="464" customWidth="1"/>
    <col min="773" max="773" width="16.28515625" style="464" customWidth="1"/>
    <col min="774" max="774" width="8.42578125" style="464" customWidth="1"/>
    <col min="775" max="1017" width="9.140625" style="464"/>
    <col min="1018" max="1018" width="31" style="464" customWidth="1"/>
    <col min="1019" max="1019" width="8" style="464" customWidth="1"/>
    <col min="1020" max="1020" width="11.140625" style="464" customWidth="1"/>
    <col min="1021" max="1021" width="9.140625" style="464"/>
    <col min="1022" max="1022" width="7.7109375" style="464" customWidth="1"/>
    <col min="1023" max="1024" width="7.42578125" style="464" customWidth="1"/>
    <col min="1025" max="1025" width="11.7109375" style="464" customWidth="1"/>
    <col min="1026" max="1026" width="32.85546875" style="464" bestFit="1" customWidth="1"/>
    <col min="1027" max="1027" width="14.7109375" style="464" customWidth="1"/>
    <col min="1028" max="1028" width="11.42578125" style="464" customWidth="1"/>
    <col min="1029" max="1029" width="16.28515625" style="464" customWidth="1"/>
    <col min="1030" max="1030" width="8.42578125" style="464" customWidth="1"/>
    <col min="1031" max="1273" width="9.140625" style="464"/>
    <col min="1274" max="1274" width="31" style="464" customWidth="1"/>
    <col min="1275" max="1275" width="8" style="464" customWidth="1"/>
    <col min="1276" max="1276" width="11.140625" style="464" customWidth="1"/>
    <col min="1277" max="1277" width="9.140625" style="464"/>
    <col min="1278" max="1278" width="7.7109375" style="464" customWidth="1"/>
    <col min="1279" max="1280" width="7.42578125" style="464" customWidth="1"/>
    <col min="1281" max="1281" width="11.7109375" style="464" customWidth="1"/>
    <col min="1282" max="1282" width="32.85546875" style="464" bestFit="1" customWidth="1"/>
    <col min="1283" max="1283" width="14.7109375" style="464" customWidth="1"/>
    <col min="1284" max="1284" width="11.42578125" style="464" customWidth="1"/>
    <col min="1285" max="1285" width="16.28515625" style="464" customWidth="1"/>
    <col min="1286" max="1286" width="8.42578125" style="464" customWidth="1"/>
    <col min="1287" max="1529" width="9.140625" style="464"/>
    <col min="1530" max="1530" width="31" style="464" customWidth="1"/>
    <col min="1531" max="1531" width="8" style="464" customWidth="1"/>
    <col min="1532" max="1532" width="11.140625" style="464" customWidth="1"/>
    <col min="1533" max="1533" width="9.140625" style="464"/>
    <col min="1534" max="1534" width="7.7109375" style="464" customWidth="1"/>
    <col min="1535" max="1536" width="7.42578125" style="464" customWidth="1"/>
    <col min="1537" max="1537" width="11.7109375" style="464" customWidth="1"/>
    <col min="1538" max="1538" width="32.85546875" style="464" bestFit="1" customWidth="1"/>
    <col min="1539" max="1539" width="14.7109375" style="464" customWidth="1"/>
    <col min="1540" max="1540" width="11.42578125" style="464" customWidth="1"/>
    <col min="1541" max="1541" width="16.28515625" style="464" customWidth="1"/>
    <col min="1542" max="1542" width="8.42578125" style="464" customWidth="1"/>
    <col min="1543" max="1785" width="9.140625" style="464"/>
    <col min="1786" max="1786" width="31" style="464" customWidth="1"/>
    <col min="1787" max="1787" width="8" style="464" customWidth="1"/>
    <col min="1788" max="1788" width="11.140625" style="464" customWidth="1"/>
    <col min="1789" max="1789" width="9.140625" style="464"/>
    <col min="1790" max="1790" width="7.7109375" style="464" customWidth="1"/>
    <col min="1791" max="1792" width="7.42578125" style="464" customWidth="1"/>
    <col min="1793" max="1793" width="11.7109375" style="464" customWidth="1"/>
    <col min="1794" max="1794" width="32.85546875" style="464" bestFit="1" customWidth="1"/>
    <col min="1795" max="1795" width="14.7109375" style="464" customWidth="1"/>
    <col min="1796" max="1796" width="11.42578125" style="464" customWidth="1"/>
    <col min="1797" max="1797" width="16.28515625" style="464" customWidth="1"/>
    <col min="1798" max="1798" width="8.42578125" style="464" customWidth="1"/>
    <col min="1799" max="2041" width="9.140625" style="464"/>
    <col min="2042" max="2042" width="31" style="464" customWidth="1"/>
    <col min="2043" max="2043" width="8" style="464" customWidth="1"/>
    <col min="2044" max="2044" width="11.140625" style="464" customWidth="1"/>
    <col min="2045" max="2045" width="9.140625" style="464"/>
    <col min="2046" max="2046" width="7.7109375" style="464" customWidth="1"/>
    <col min="2047" max="2048" width="7.42578125" style="464" customWidth="1"/>
    <col min="2049" max="2049" width="11.7109375" style="464" customWidth="1"/>
    <col min="2050" max="2050" width="32.85546875" style="464" bestFit="1" customWidth="1"/>
    <col min="2051" max="2051" width="14.7109375" style="464" customWidth="1"/>
    <col min="2052" max="2052" width="11.42578125" style="464" customWidth="1"/>
    <col min="2053" max="2053" width="16.28515625" style="464" customWidth="1"/>
    <col min="2054" max="2054" width="8.42578125" style="464" customWidth="1"/>
    <col min="2055" max="2297" width="9.140625" style="464"/>
    <col min="2298" max="2298" width="31" style="464" customWidth="1"/>
    <col min="2299" max="2299" width="8" style="464" customWidth="1"/>
    <col min="2300" max="2300" width="11.140625" style="464" customWidth="1"/>
    <col min="2301" max="2301" width="9.140625" style="464"/>
    <col min="2302" max="2302" width="7.7109375" style="464" customWidth="1"/>
    <col min="2303" max="2304" width="7.42578125" style="464" customWidth="1"/>
    <col min="2305" max="2305" width="11.7109375" style="464" customWidth="1"/>
    <col min="2306" max="2306" width="32.85546875" style="464" bestFit="1" customWidth="1"/>
    <col min="2307" max="2307" width="14.7109375" style="464" customWidth="1"/>
    <col min="2308" max="2308" width="11.42578125" style="464" customWidth="1"/>
    <col min="2309" max="2309" width="16.28515625" style="464" customWidth="1"/>
    <col min="2310" max="2310" width="8.42578125" style="464" customWidth="1"/>
    <col min="2311" max="2553" width="9.140625" style="464"/>
    <col min="2554" max="2554" width="31" style="464" customWidth="1"/>
    <col min="2555" max="2555" width="8" style="464" customWidth="1"/>
    <col min="2556" max="2556" width="11.140625" style="464" customWidth="1"/>
    <col min="2557" max="2557" width="9.140625" style="464"/>
    <col min="2558" max="2558" width="7.7109375" style="464" customWidth="1"/>
    <col min="2559" max="2560" width="7.42578125" style="464" customWidth="1"/>
    <col min="2561" max="2561" width="11.7109375" style="464" customWidth="1"/>
    <col min="2562" max="2562" width="32.85546875" style="464" bestFit="1" customWidth="1"/>
    <col min="2563" max="2563" width="14.7109375" style="464" customWidth="1"/>
    <col min="2564" max="2564" width="11.42578125" style="464" customWidth="1"/>
    <col min="2565" max="2565" width="16.28515625" style="464" customWidth="1"/>
    <col min="2566" max="2566" width="8.42578125" style="464" customWidth="1"/>
    <col min="2567" max="2809" width="9.140625" style="464"/>
    <col min="2810" max="2810" width="31" style="464" customWidth="1"/>
    <col min="2811" max="2811" width="8" style="464" customWidth="1"/>
    <col min="2812" max="2812" width="11.140625" style="464" customWidth="1"/>
    <col min="2813" max="2813" width="9.140625" style="464"/>
    <col min="2814" max="2814" width="7.7109375" style="464" customWidth="1"/>
    <col min="2815" max="2816" width="7.42578125" style="464" customWidth="1"/>
    <col min="2817" max="2817" width="11.7109375" style="464" customWidth="1"/>
    <col min="2818" max="2818" width="32.85546875" style="464" bestFit="1" customWidth="1"/>
    <col min="2819" max="2819" width="14.7109375" style="464" customWidth="1"/>
    <col min="2820" max="2820" width="11.42578125" style="464" customWidth="1"/>
    <col min="2821" max="2821" width="16.28515625" style="464" customWidth="1"/>
    <col min="2822" max="2822" width="8.42578125" style="464" customWidth="1"/>
    <col min="2823" max="3065" width="9.140625" style="464"/>
    <col min="3066" max="3066" width="31" style="464" customWidth="1"/>
    <col min="3067" max="3067" width="8" style="464" customWidth="1"/>
    <col min="3068" max="3068" width="11.140625" style="464" customWidth="1"/>
    <col min="3069" max="3069" width="9.140625" style="464"/>
    <col min="3070" max="3070" width="7.7109375" style="464" customWidth="1"/>
    <col min="3071" max="3072" width="7.42578125" style="464" customWidth="1"/>
    <col min="3073" max="3073" width="11.7109375" style="464" customWidth="1"/>
    <col min="3074" max="3074" width="32.85546875" style="464" bestFit="1" customWidth="1"/>
    <col min="3075" max="3075" width="14.7109375" style="464" customWidth="1"/>
    <col min="3076" max="3076" width="11.42578125" style="464" customWidth="1"/>
    <col min="3077" max="3077" width="16.28515625" style="464" customWidth="1"/>
    <col min="3078" max="3078" width="8.42578125" style="464" customWidth="1"/>
    <col min="3079" max="3321" width="9.140625" style="464"/>
    <col min="3322" max="3322" width="31" style="464" customWidth="1"/>
    <col min="3323" max="3323" width="8" style="464" customWidth="1"/>
    <col min="3324" max="3324" width="11.140625" style="464" customWidth="1"/>
    <col min="3325" max="3325" width="9.140625" style="464"/>
    <col min="3326" max="3326" width="7.7109375" style="464" customWidth="1"/>
    <col min="3327" max="3328" width="7.42578125" style="464" customWidth="1"/>
    <col min="3329" max="3329" width="11.7109375" style="464" customWidth="1"/>
    <col min="3330" max="3330" width="32.85546875" style="464" bestFit="1" customWidth="1"/>
    <col min="3331" max="3331" width="14.7109375" style="464" customWidth="1"/>
    <col min="3332" max="3332" width="11.42578125" style="464" customWidth="1"/>
    <col min="3333" max="3333" width="16.28515625" style="464" customWidth="1"/>
    <col min="3334" max="3334" width="8.42578125" style="464" customWidth="1"/>
    <col min="3335" max="3577" width="9.140625" style="464"/>
    <col min="3578" max="3578" width="31" style="464" customWidth="1"/>
    <col min="3579" max="3579" width="8" style="464" customWidth="1"/>
    <col min="3580" max="3580" width="11.140625" style="464" customWidth="1"/>
    <col min="3581" max="3581" width="9.140625" style="464"/>
    <col min="3582" max="3582" width="7.7109375" style="464" customWidth="1"/>
    <col min="3583" max="3584" width="7.42578125" style="464" customWidth="1"/>
    <col min="3585" max="3585" width="11.7109375" style="464" customWidth="1"/>
    <col min="3586" max="3586" width="32.85546875" style="464" bestFit="1" customWidth="1"/>
    <col min="3587" max="3587" width="14.7109375" style="464" customWidth="1"/>
    <col min="3588" max="3588" width="11.42578125" style="464" customWidth="1"/>
    <col min="3589" max="3589" width="16.28515625" style="464" customWidth="1"/>
    <col min="3590" max="3590" width="8.42578125" style="464" customWidth="1"/>
    <col min="3591" max="3833" width="9.140625" style="464"/>
    <col min="3834" max="3834" width="31" style="464" customWidth="1"/>
    <col min="3835" max="3835" width="8" style="464" customWidth="1"/>
    <col min="3836" max="3836" width="11.140625" style="464" customWidth="1"/>
    <col min="3837" max="3837" width="9.140625" style="464"/>
    <col min="3838" max="3838" width="7.7109375" style="464" customWidth="1"/>
    <col min="3839" max="3840" width="7.42578125" style="464" customWidth="1"/>
    <col min="3841" max="3841" width="11.7109375" style="464" customWidth="1"/>
    <col min="3842" max="3842" width="32.85546875" style="464" bestFit="1" customWidth="1"/>
    <col min="3843" max="3843" width="14.7109375" style="464" customWidth="1"/>
    <col min="3844" max="3844" width="11.42578125" style="464" customWidth="1"/>
    <col min="3845" max="3845" width="16.28515625" style="464" customWidth="1"/>
    <col min="3846" max="3846" width="8.42578125" style="464" customWidth="1"/>
    <col min="3847" max="4089" width="9.140625" style="464"/>
    <col min="4090" max="4090" width="31" style="464" customWidth="1"/>
    <col min="4091" max="4091" width="8" style="464" customWidth="1"/>
    <col min="4092" max="4092" width="11.140625" style="464" customWidth="1"/>
    <col min="4093" max="4093" width="9.140625" style="464"/>
    <col min="4094" max="4094" width="7.7109375" style="464" customWidth="1"/>
    <col min="4095" max="4096" width="7.42578125" style="464" customWidth="1"/>
    <col min="4097" max="4097" width="11.7109375" style="464" customWidth="1"/>
    <col min="4098" max="4098" width="32.85546875" style="464" bestFit="1" customWidth="1"/>
    <col min="4099" max="4099" width="14.7109375" style="464" customWidth="1"/>
    <col min="4100" max="4100" width="11.42578125" style="464" customWidth="1"/>
    <col min="4101" max="4101" width="16.28515625" style="464" customWidth="1"/>
    <col min="4102" max="4102" width="8.42578125" style="464" customWidth="1"/>
    <col min="4103" max="4345" width="9.140625" style="464"/>
    <col min="4346" max="4346" width="31" style="464" customWidth="1"/>
    <col min="4347" max="4347" width="8" style="464" customWidth="1"/>
    <col min="4348" max="4348" width="11.140625" style="464" customWidth="1"/>
    <col min="4349" max="4349" width="9.140625" style="464"/>
    <col min="4350" max="4350" width="7.7109375" style="464" customWidth="1"/>
    <col min="4351" max="4352" width="7.42578125" style="464" customWidth="1"/>
    <col min="4353" max="4353" width="11.7109375" style="464" customWidth="1"/>
    <col min="4354" max="4354" width="32.85546875" style="464" bestFit="1" customWidth="1"/>
    <col min="4355" max="4355" width="14.7109375" style="464" customWidth="1"/>
    <col min="4356" max="4356" width="11.42578125" style="464" customWidth="1"/>
    <col min="4357" max="4357" width="16.28515625" style="464" customWidth="1"/>
    <col min="4358" max="4358" width="8.42578125" style="464" customWidth="1"/>
    <col min="4359" max="4601" width="9.140625" style="464"/>
    <col min="4602" max="4602" width="31" style="464" customWidth="1"/>
    <col min="4603" max="4603" width="8" style="464" customWidth="1"/>
    <col min="4604" max="4604" width="11.140625" style="464" customWidth="1"/>
    <col min="4605" max="4605" width="9.140625" style="464"/>
    <col min="4606" max="4606" width="7.7109375" style="464" customWidth="1"/>
    <col min="4607" max="4608" width="7.42578125" style="464" customWidth="1"/>
    <col min="4609" max="4609" width="11.7109375" style="464" customWidth="1"/>
    <col min="4610" max="4610" width="32.85546875" style="464" bestFit="1" customWidth="1"/>
    <col min="4611" max="4611" width="14.7109375" style="464" customWidth="1"/>
    <col min="4612" max="4612" width="11.42578125" style="464" customWidth="1"/>
    <col min="4613" max="4613" width="16.28515625" style="464" customWidth="1"/>
    <col min="4614" max="4614" width="8.42578125" style="464" customWidth="1"/>
    <col min="4615" max="4857" width="9.140625" style="464"/>
    <col min="4858" max="4858" width="31" style="464" customWidth="1"/>
    <col min="4859" max="4859" width="8" style="464" customWidth="1"/>
    <col min="4860" max="4860" width="11.140625" style="464" customWidth="1"/>
    <col min="4861" max="4861" width="9.140625" style="464"/>
    <col min="4862" max="4862" width="7.7109375" style="464" customWidth="1"/>
    <col min="4863" max="4864" width="7.42578125" style="464" customWidth="1"/>
    <col min="4865" max="4865" width="11.7109375" style="464" customWidth="1"/>
    <col min="4866" max="4866" width="32.85546875" style="464" bestFit="1" customWidth="1"/>
    <col min="4867" max="4867" width="14.7109375" style="464" customWidth="1"/>
    <col min="4868" max="4868" width="11.42578125" style="464" customWidth="1"/>
    <col min="4869" max="4869" width="16.28515625" style="464" customWidth="1"/>
    <col min="4870" max="4870" width="8.42578125" style="464" customWidth="1"/>
    <col min="4871" max="5113" width="9.140625" style="464"/>
    <col min="5114" max="5114" width="31" style="464" customWidth="1"/>
    <col min="5115" max="5115" width="8" style="464" customWidth="1"/>
    <col min="5116" max="5116" width="11.140625" style="464" customWidth="1"/>
    <col min="5117" max="5117" width="9.140625" style="464"/>
    <col min="5118" max="5118" width="7.7109375" style="464" customWidth="1"/>
    <col min="5119" max="5120" width="7.42578125" style="464" customWidth="1"/>
    <col min="5121" max="5121" width="11.7109375" style="464" customWidth="1"/>
    <col min="5122" max="5122" width="32.85546875" style="464" bestFit="1" customWidth="1"/>
    <col min="5123" max="5123" width="14.7109375" style="464" customWidth="1"/>
    <col min="5124" max="5124" width="11.42578125" style="464" customWidth="1"/>
    <col min="5125" max="5125" width="16.28515625" style="464" customWidth="1"/>
    <col min="5126" max="5126" width="8.42578125" style="464" customWidth="1"/>
    <col min="5127" max="5369" width="9.140625" style="464"/>
    <col min="5370" max="5370" width="31" style="464" customWidth="1"/>
    <col min="5371" max="5371" width="8" style="464" customWidth="1"/>
    <col min="5372" max="5372" width="11.140625" style="464" customWidth="1"/>
    <col min="5373" max="5373" width="9.140625" style="464"/>
    <col min="5374" max="5374" width="7.7109375" style="464" customWidth="1"/>
    <col min="5375" max="5376" width="7.42578125" style="464" customWidth="1"/>
    <col min="5377" max="5377" width="11.7109375" style="464" customWidth="1"/>
    <col min="5378" max="5378" width="32.85546875" style="464" bestFit="1" customWidth="1"/>
    <col min="5379" max="5379" width="14.7109375" style="464" customWidth="1"/>
    <col min="5380" max="5380" width="11.42578125" style="464" customWidth="1"/>
    <col min="5381" max="5381" width="16.28515625" style="464" customWidth="1"/>
    <col min="5382" max="5382" width="8.42578125" style="464" customWidth="1"/>
    <col min="5383" max="5625" width="9.140625" style="464"/>
    <col min="5626" max="5626" width="31" style="464" customWidth="1"/>
    <col min="5627" max="5627" width="8" style="464" customWidth="1"/>
    <col min="5628" max="5628" width="11.140625" style="464" customWidth="1"/>
    <col min="5629" max="5629" width="9.140625" style="464"/>
    <col min="5630" max="5630" width="7.7109375" style="464" customWidth="1"/>
    <col min="5631" max="5632" width="7.42578125" style="464" customWidth="1"/>
    <col min="5633" max="5633" width="11.7109375" style="464" customWidth="1"/>
    <col min="5634" max="5634" width="32.85546875" style="464" bestFit="1" customWidth="1"/>
    <col min="5635" max="5635" width="14.7109375" style="464" customWidth="1"/>
    <col min="5636" max="5636" width="11.42578125" style="464" customWidth="1"/>
    <col min="5637" max="5637" width="16.28515625" style="464" customWidth="1"/>
    <col min="5638" max="5638" width="8.42578125" style="464" customWidth="1"/>
    <col min="5639" max="5881" width="9.140625" style="464"/>
    <col min="5882" max="5882" width="31" style="464" customWidth="1"/>
    <col min="5883" max="5883" width="8" style="464" customWidth="1"/>
    <col min="5884" max="5884" width="11.140625" style="464" customWidth="1"/>
    <col min="5885" max="5885" width="9.140625" style="464"/>
    <col min="5886" max="5886" width="7.7109375" style="464" customWidth="1"/>
    <col min="5887" max="5888" width="7.42578125" style="464" customWidth="1"/>
    <col min="5889" max="5889" width="11.7109375" style="464" customWidth="1"/>
    <col min="5890" max="5890" width="32.85546875" style="464" bestFit="1" customWidth="1"/>
    <col min="5891" max="5891" width="14.7109375" style="464" customWidth="1"/>
    <col min="5892" max="5892" width="11.42578125" style="464" customWidth="1"/>
    <col min="5893" max="5893" width="16.28515625" style="464" customWidth="1"/>
    <col min="5894" max="5894" width="8.42578125" style="464" customWidth="1"/>
    <col min="5895" max="6137" width="9.140625" style="464"/>
    <col min="6138" max="6138" width="31" style="464" customWidth="1"/>
    <col min="6139" max="6139" width="8" style="464" customWidth="1"/>
    <col min="6140" max="6140" width="11.140625" style="464" customWidth="1"/>
    <col min="6141" max="6141" width="9.140625" style="464"/>
    <col min="6142" max="6142" width="7.7109375" style="464" customWidth="1"/>
    <col min="6143" max="6144" width="7.42578125" style="464" customWidth="1"/>
    <col min="6145" max="6145" width="11.7109375" style="464" customWidth="1"/>
    <col min="6146" max="6146" width="32.85546875" style="464" bestFit="1" customWidth="1"/>
    <col min="6147" max="6147" width="14.7109375" style="464" customWidth="1"/>
    <col min="6148" max="6148" width="11.42578125" style="464" customWidth="1"/>
    <col min="6149" max="6149" width="16.28515625" style="464" customWidth="1"/>
    <col min="6150" max="6150" width="8.42578125" style="464" customWidth="1"/>
    <col min="6151" max="6393" width="9.140625" style="464"/>
    <col min="6394" max="6394" width="31" style="464" customWidth="1"/>
    <col min="6395" max="6395" width="8" style="464" customWidth="1"/>
    <col min="6396" max="6396" width="11.140625" style="464" customWidth="1"/>
    <col min="6397" max="6397" width="9.140625" style="464"/>
    <col min="6398" max="6398" width="7.7109375" style="464" customWidth="1"/>
    <col min="6399" max="6400" width="7.42578125" style="464" customWidth="1"/>
    <col min="6401" max="6401" width="11.7109375" style="464" customWidth="1"/>
    <col min="6402" max="6402" width="32.85546875" style="464" bestFit="1" customWidth="1"/>
    <col min="6403" max="6403" width="14.7109375" style="464" customWidth="1"/>
    <col min="6404" max="6404" width="11.42578125" style="464" customWidth="1"/>
    <col min="6405" max="6405" width="16.28515625" style="464" customWidth="1"/>
    <col min="6406" max="6406" width="8.42578125" style="464" customWidth="1"/>
    <col min="6407" max="6649" width="9.140625" style="464"/>
    <col min="6650" max="6650" width="31" style="464" customWidth="1"/>
    <col min="6651" max="6651" width="8" style="464" customWidth="1"/>
    <col min="6652" max="6652" width="11.140625" style="464" customWidth="1"/>
    <col min="6653" max="6653" width="9.140625" style="464"/>
    <col min="6654" max="6654" width="7.7109375" style="464" customWidth="1"/>
    <col min="6655" max="6656" width="7.42578125" style="464" customWidth="1"/>
    <col min="6657" max="6657" width="11.7109375" style="464" customWidth="1"/>
    <col min="6658" max="6658" width="32.85546875" style="464" bestFit="1" customWidth="1"/>
    <col min="6659" max="6659" width="14.7109375" style="464" customWidth="1"/>
    <col min="6660" max="6660" width="11.42578125" style="464" customWidth="1"/>
    <col min="6661" max="6661" width="16.28515625" style="464" customWidth="1"/>
    <col min="6662" max="6662" width="8.42578125" style="464" customWidth="1"/>
    <col min="6663" max="6905" width="9.140625" style="464"/>
    <col min="6906" max="6906" width="31" style="464" customWidth="1"/>
    <col min="6907" max="6907" width="8" style="464" customWidth="1"/>
    <col min="6908" max="6908" width="11.140625" style="464" customWidth="1"/>
    <col min="6909" max="6909" width="9.140625" style="464"/>
    <col min="6910" max="6910" width="7.7109375" style="464" customWidth="1"/>
    <col min="6911" max="6912" width="7.42578125" style="464" customWidth="1"/>
    <col min="6913" max="6913" width="11.7109375" style="464" customWidth="1"/>
    <col min="6914" max="6914" width="32.85546875" style="464" bestFit="1" customWidth="1"/>
    <col min="6915" max="6915" width="14.7109375" style="464" customWidth="1"/>
    <col min="6916" max="6916" width="11.42578125" style="464" customWidth="1"/>
    <col min="6917" max="6917" width="16.28515625" style="464" customWidth="1"/>
    <col min="6918" max="6918" width="8.42578125" style="464" customWidth="1"/>
    <col min="6919" max="7161" width="9.140625" style="464"/>
    <col min="7162" max="7162" width="31" style="464" customWidth="1"/>
    <col min="7163" max="7163" width="8" style="464" customWidth="1"/>
    <col min="7164" max="7164" width="11.140625" style="464" customWidth="1"/>
    <col min="7165" max="7165" width="9.140625" style="464"/>
    <col min="7166" max="7166" width="7.7109375" style="464" customWidth="1"/>
    <col min="7167" max="7168" width="7.42578125" style="464" customWidth="1"/>
    <col min="7169" max="7169" width="11.7109375" style="464" customWidth="1"/>
    <col min="7170" max="7170" width="32.85546875" style="464" bestFit="1" customWidth="1"/>
    <col min="7171" max="7171" width="14.7109375" style="464" customWidth="1"/>
    <col min="7172" max="7172" width="11.42578125" style="464" customWidth="1"/>
    <col min="7173" max="7173" width="16.28515625" style="464" customWidth="1"/>
    <col min="7174" max="7174" width="8.42578125" style="464" customWidth="1"/>
    <col min="7175" max="7417" width="9.140625" style="464"/>
    <col min="7418" max="7418" width="31" style="464" customWidth="1"/>
    <col min="7419" max="7419" width="8" style="464" customWidth="1"/>
    <col min="7420" max="7420" width="11.140625" style="464" customWidth="1"/>
    <col min="7421" max="7421" width="9.140625" style="464"/>
    <col min="7422" max="7422" width="7.7109375" style="464" customWidth="1"/>
    <col min="7423" max="7424" width="7.42578125" style="464" customWidth="1"/>
    <col min="7425" max="7425" width="11.7109375" style="464" customWidth="1"/>
    <col min="7426" max="7426" width="32.85546875" style="464" bestFit="1" customWidth="1"/>
    <col min="7427" max="7427" width="14.7109375" style="464" customWidth="1"/>
    <col min="7428" max="7428" width="11.42578125" style="464" customWidth="1"/>
    <col min="7429" max="7429" width="16.28515625" style="464" customWidth="1"/>
    <col min="7430" max="7430" width="8.42578125" style="464" customWidth="1"/>
    <col min="7431" max="7673" width="9.140625" style="464"/>
    <col min="7674" max="7674" width="31" style="464" customWidth="1"/>
    <col min="7675" max="7675" width="8" style="464" customWidth="1"/>
    <col min="7676" max="7676" width="11.140625" style="464" customWidth="1"/>
    <col min="7677" max="7677" width="9.140625" style="464"/>
    <col min="7678" max="7678" width="7.7109375" style="464" customWidth="1"/>
    <col min="7679" max="7680" width="7.42578125" style="464" customWidth="1"/>
    <col min="7681" max="7681" width="11.7109375" style="464" customWidth="1"/>
    <col min="7682" max="7682" width="32.85546875" style="464" bestFit="1" customWidth="1"/>
    <col min="7683" max="7683" width="14.7109375" style="464" customWidth="1"/>
    <col min="7684" max="7684" width="11.42578125" style="464" customWidth="1"/>
    <col min="7685" max="7685" width="16.28515625" style="464" customWidth="1"/>
    <col min="7686" max="7686" width="8.42578125" style="464" customWidth="1"/>
    <col min="7687" max="7929" width="9.140625" style="464"/>
    <col min="7930" max="7930" width="31" style="464" customWidth="1"/>
    <col min="7931" max="7931" width="8" style="464" customWidth="1"/>
    <col min="7932" max="7932" width="11.140625" style="464" customWidth="1"/>
    <col min="7933" max="7933" width="9.140625" style="464"/>
    <col min="7934" max="7934" width="7.7109375" style="464" customWidth="1"/>
    <col min="7935" max="7936" width="7.42578125" style="464" customWidth="1"/>
    <col min="7937" max="7937" width="11.7109375" style="464" customWidth="1"/>
    <col min="7938" max="7938" width="32.85546875" style="464" bestFit="1" customWidth="1"/>
    <col min="7939" max="7939" width="14.7109375" style="464" customWidth="1"/>
    <col min="7940" max="7940" width="11.42578125" style="464" customWidth="1"/>
    <col min="7941" max="7941" width="16.28515625" style="464" customWidth="1"/>
    <col min="7942" max="7942" width="8.42578125" style="464" customWidth="1"/>
    <col min="7943" max="8185" width="9.140625" style="464"/>
    <col min="8186" max="8186" width="31" style="464" customWidth="1"/>
    <col min="8187" max="8187" width="8" style="464" customWidth="1"/>
    <col min="8188" max="8188" width="11.140625" style="464" customWidth="1"/>
    <col min="8189" max="8189" width="9.140625" style="464"/>
    <col min="8190" max="8190" width="7.7109375" style="464" customWidth="1"/>
    <col min="8191" max="8192" width="7.42578125" style="464" customWidth="1"/>
    <col min="8193" max="8193" width="11.7109375" style="464" customWidth="1"/>
    <col min="8194" max="8194" width="32.85546875" style="464" bestFit="1" customWidth="1"/>
    <col min="8195" max="8195" width="14.7109375" style="464" customWidth="1"/>
    <col min="8196" max="8196" width="11.42578125" style="464" customWidth="1"/>
    <col min="8197" max="8197" width="16.28515625" style="464" customWidth="1"/>
    <col min="8198" max="8198" width="8.42578125" style="464" customWidth="1"/>
    <col min="8199" max="8441" width="9.140625" style="464"/>
    <col min="8442" max="8442" width="31" style="464" customWidth="1"/>
    <col min="8443" max="8443" width="8" style="464" customWidth="1"/>
    <col min="8444" max="8444" width="11.140625" style="464" customWidth="1"/>
    <col min="8445" max="8445" width="9.140625" style="464"/>
    <col min="8446" max="8446" width="7.7109375" style="464" customWidth="1"/>
    <col min="8447" max="8448" width="7.42578125" style="464" customWidth="1"/>
    <col min="8449" max="8449" width="11.7109375" style="464" customWidth="1"/>
    <col min="8450" max="8450" width="32.85546875" style="464" bestFit="1" customWidth="1"/>
    <col min="8451" max="8451" width="14.7109375" style="464" customWidth="1"/>
    <col min="8452" max="8452" width="11.42578125" style="464" customWidth="1"/>
    <col min="8453" max="8453" width="16.28515625" style="464" customWidth="1"/>
    <col min="8454" max="8454" width="8.42578125" style="464" customWidth="1"/>
    <col min="8455" max="8697" width="9.140625" style="464"/>
    <col min="8698" max="8698" width="31" style="464" customWidth="1"/>
    <col min="8699" max="8699" width="8" style="464" customWidth="1"/>
    <col min="8700" max="8700" width="11.140625" style="464" customWidth="1"/>
    <col min="8701" max="8701" width="9.140625" style="464"/>
    <col min="8702" max="8702" width="7.7109375" style="464" customWidth="1"/>
    <col min="8703" max="8704" width="7.42578125" style="464" customWidth="1"/>
    <col min="8705" max="8705" width="11.7109375" style="464" customWidth="1"/>
    <col min="8706" max="8706" width="32.85546875" style="464" bestFit="1" customWidth="1"/>
    <col min="8707" max="8707" width="14.7109375" style="464" customWidth="1"/>
    <col min="8708" max="8708" width="11.42578125" style="464" customWidth="1"/>
    <col min="8709" max="8709" width="16.28515625" style="464" customWidth="1"/>
    <col min="8710" max="8710" width="8.42578125" style="464" customWidth="1"/>
    <col min="8711" max="8953" width="9.140625" style="464"/>
    <col min="8954" max="8954" width="31" style="464" customWidth="1"/>
    <col min="8955" max="8955" width="8" style="464" customWidth="1"/>
    <col min="8956" max="8956" width="11.140625" style="464" customWidth="1"/>
    <col min="8957" max="8957" width="9.140625" style="464"/>
    <col min="8958" max="8958" width="7.7109375" style="464" customWidth="1"/>
    <col min="8959" max="8960" width="7.42578125" style="464" customWidth="1"/>
    <col min="8961" max="8961" width="11.7109375" style="464" customWidth="1"/>
    <col min="8962" max="8962" width="32.85546875" style="464" bestFit="1" customWidth="1"/>
    <col min="8963" max="8963" width="14.7109375" style="464" customWidth="1"/>
    <col min="8964" max="8964" width="11.42578125" style="464" customWidth="1"/>
    <col min="8965" max="8965" width="16.28515625" style="464" customWidth="1"/>
    <col min="8966" max="8966" width="8.42578125" style="464" customWidth="1"/>
    <col min="8967" max="9209" width="9.140625" style="464"/>
    <col min="9210" max="9210" width="31" style="464" customWidth="1"/>
    <col min="9211" max="9211" width="8" style="464" customWidth="1"/>
    <col min="9212" max="9212" width="11.140625" style="464" customWidth="1"/>
    <col min="9213" max="9213" width="9.140625" style="464"/>
    <col min="9214" max="9214" width="7.7109375" style="464" customWidth="1"/>
    <col min="9215" max="9216" width="7.42578125" style="464" customWidth="1"/>
    <col min="9217" max="9217" width="11.7109375" style="464" customWidth="1"/>
    <col min="9218" max="9218" width="32.85546875" style="464" bestFit="1" customWidth="1"/>
    <col min="9219" max="9219" width="14.7109375" style="464" customWidth="1"/>
    <col min="9220" max="9220" width="11.42578125" style="464" customWidth="1"/>
    <col min="9221" max="9221" width="16.28515625" style="464" customWidth="1"/>
    <col min="9222" max="9222" width="8.42578125" style="464" customWidth="1"/>
    <col min="9223" max="9465" width="9.140625" style="464"/>
    <col min="9466" max="9466" width="31" style="464" customWidth="1"/>
    <col min="9467" max="9467" width="8" style="464" customWidth="1"/>
    <col min="9468" max="9468" width="11.140625" style="464" customWidth="1"/>
    <col min="9469" max="9469" width="9.140625" style="464"/>
    <col min="9470" max="9470" width="7.7109375" style="464" customWidth="1"/>
    <col min="9471" max="9472" width="7.42578125" style="464" customWidth="1"/>
    <col min="9473" max="9473" width="11.7109375" style="464" customWidth="1"/>
    <col min="9474" max="9474" width="32.85546875" style="464" bestFit="1" customWidth="1"/>
    <col min="9475" max="9475" width="14.7109375" style="464" customWidth="1"/>
    <col min="9476" max="9476" width="11.42578125" style="464" customWidth="1"/>
    <col min="9477" max="9477" width="16.28515625" style="464" customWidth="1"/>
    <col min="9478" max="9478" width="8.42578125" style="464" customWidth="1"/>
    <col min="9479" max="9721" width="9.140625" style="464"/>
    <col min="9722" max="9722" width="31" style="464" customWidth="1"/>
    <col min="9723" max="9723" width="8" style="464" customWidth="1"/>
    <col min="9724" max="9724" width="11.140625" style="464" customWidth="1"/>
    <col min="9725" max="9725" width="9.140625" style="464"/>
    <col min="9726" max="9726" width="7.7109375" style="464" customWidth="1"/>
    <col min="9727" max="9728" width="7.42578125" style="464" customWidth="1"/>
    <col min="9729" max="9729" width="11.7109375" style="464" customWidth="1"/>
    <col min="9730" max="9730" width="32.85546875" style="464" bestFit="1" customWidth="1"/>
    <col min="9731" max="9731" width="14.7109375" style="464" customWidth="1"/>
    <col min="9732" max="9732" width="11.42578125" style="464" customWidth="1"/>
    <col min="9733" max="9733" width="16.28515625" style="464" customWidth="1"/>
    <col min="9734" max="9734" width="8.42578125" style="464" customWidth="1"/>
    <col min="9735" max="9977" width="9.140625" style="464"/>
    <col min="9978" max="9978" width="31" style="464" customWidth="1"/>
    <col min="9979" max="9979" width="8" style="464" customWidth="1"/>
    <col min="9980" max="9980" width="11.140625" style="464" customWidth="1"/>
    <col min="9981" max="9981" width="9.140625" style="464"/>
    <col min="9982" max="9982" width="7.7109375" style="464" customWidth="1"/>
    <col min="9983" max="9984" width="7.42578125" style="464" customWidth="1"/>
    <col min="9985" max="9985" width="11.7109375" style="464" customWidth="1"/>
    <col min="9986" max="9986" width="32.85546875" style="464" bestFit="1" customWidth="1"/>
    <col min="9987" max="9987" width="14.7109375" style="464" customWidth="1"/>
    <col min="9988" max="9988" width="11.42578125" style="464" customWidth="1"/>
    <col min="9989" max="9989" width="16.28515625" style="464" customWidth="1"/>
    <col min="9990" max="9990" width="8.42578125" style="464" customWidth="1"/>
    <col min="9991" max="10233" width="9.140625" style="464"/>
    <col min="10234" max="10234" width="31" style="464" customWidth="1"/>
    <col min="10235" max="10235" width="8" style="464" customWidth="1"/>
    <col min="10236" max="10236" width="11.140625" style="464" customWidth="1"/>
    <col min="10237" max="10237" width="9.140625" style="464"/>
    <col min="10238" max="10238" width="7.7109375" style="464" customWidth="1"/>
    <col min="10239" max="10240" width="7.42578125" style="464" customWidth="1"/>
    <col min="10241" max="10241" width="11.7109375" style="464" customWidth="1"/>
    <col min="10242" max="10242" width="32.85546875" style="464" bestFit="1" customWidth="1"/>
    <col min="10243" max="10243" width="14.7109375" style="464" customWidth="1"/>
    <col min="10244" max="10244" width="11.42578125" style="464" customWidth="1"/>
    <col min="10245" max="10245" width="16.28515625" style="464" customWidth="1"/>
    <col min="10246" max="10246" width="8.42578125" style="464" customWidth="1"/>
    <col min="10247" max="10489" width="9.140625" style="464"/>
    <col min="10490" max="10490" width="31" style="464" customWidth="1"/>
    <col min="10491" max="10491" width="8" style="464" customWidth="1"/>
    <col min="10492" max="10492" width="11.140625" style="464" customWidth="1"/>
    <col min="10493" max="10493" width="9.140625" style="464"/>
    <col min="10494" max="10494" width="7.7109375" style="464" customWidth="1"/>
    <col min="10495" max="10496" width="7.42578125" style="464" customWidth="1"/>
    <col min="10497" max="10497" width="11.7109375" style="464" customWidth="1"/>
    <col min="10498" max="10498" width="32.85546875" style="464" bestFit="1" customWidth="1"/>
    <col min="10499" max="10499" width="14.7109375" style="464" customWidth="1"/>
    <col min="10500" max="10500" width="11.42578125" style="464" customWidth="1"/>
    <col min="10501" max="10501" width="16.28515625" style="464" customWidth="1"/>
    <col min="10502" max="10502" width="8.42578125" style="464" customWidth="1"/>
    <col min="10503" max="10745" width="9.140625" style="464"/>
    <col min="10746" max="10746" width="31" style="464" customWidth="1"/>
    <col min="10747" max="10747" width="8" style="464" customWidth="1"/>
    <col min="10748" max="10748" width="11.140625" style="464" customWidth="1"/>
    <col min="10749" max="10749" width="9.140625" style="464"/>
    <col min="10750" max="10750" width="7.7109375" style="464" customWidth="1"/>
    <col min="10751" max="10752" width="7.42578125" style="464" customWidth="1"/>
    <col min="10753" max="10753" width="11.7109375" style="464" customWidth="1"/>
    <col min="10754" max="10754" width="32.85546875" style="464" bestFit="1" customWidth="1"/>
    <col min="10755" max="10755" width="14.7109375" style="464" customWidth="1"/>
    <col min="10756" max="10756" width="11.42578125" style="464" customWidth="1"/>
    <col min="10757" max="10757" width="16.28515625" style="464" customWidth="1"/>
    <col min="10758" max="10758" width="8.42578125" style="464" customWidth="1"/>
    <col min="10759" max="11001" width="9.140625" style="464"/>
    <col min="11002" max="11002" width="31" style="464" customWidth="1"/>
    <col min="11003" max="11003" width="8" style="464" customWidth="1"/>
    <col min="11004" max="11004" width="11.140625" style="464" customWidth="1"/>
    <col min="11005" max="11005" width="9.140625" style="464"/>
    <col min="11006" max="11006" width="7.7109375" style="464" customWidth="1"/>
    <col min="11007" max="11008" width="7.42578125" style="464" customWidth="1"/>
    <col min="11009" max="11009" width="11.7109375" style="464" customWidth="1"/>
    <col min="11010" max="11010" width="32.85546875" style="464" bestFit="1" customWidth="1"/>
    <col min="11011" max="11011" width="14.7109375" style="464" customWidth="1"/>
    <col min="11012" max="11012" width="11.42578125" style="464" customWidth="1"/>
    <col min="11013" max="11013" width="16.28515625" style="464" customWidth="1"/>
    <col min="11014" max="11014" width="8.42578125" style="464" customWidth="1"/>
    <col min="11015" max="11257" width="9.140625" style="464"/>
    <col min="11258" max="11258" width="31" style="464" customWidth="1"/>
    <col min="11259" max="11259" width="8" style="464" customWidth="1"/>
    <col min="11260" max="11260" width="11.140625" style="464" customWidth="1"/>
    <col min="11261" max="11261" width="9.140625" style="464"/>
    <col min="11262" max="11262" width="7.7109375" style="464" customWidth="1"/>
    <col min="11263" max="11264" width="7.42578125" style="464" customWidth="1"/>
    <col min="11265" max="11265" width="11.7109375" style="464" customWidth="1"/>
    <col min="11266" max="11266" width="32.85546875" style="464" bestFit="1" customWidth="1"/>
    <col min="11267" max="11267" width="14.7109375" style="464" customWidth="1"/>
    <col min="11268" max="11268" width="11.42578125" style="464" customWidth="1"/>
    <col min="11269" max="11269" width="16.28515625" style="464" customWidth="1"/>
    <col min="11270" max="11270" width="8.42578125" style="464" customWidth="1"/>
    <col min="11271" max="11513" width="9.140625" style="464"/>
    <col min="11514" max="11514" width="31" style="464" customWidth="1"/>
    <col min="11515" max="11515" width="8" style="464" customWidth="1"/>
    <col min="11516" max="11516" width="11.140625" style="464" customWidth="1"/>
    <col min="11517" max="11517" width="9.140625" style="464"/>
    <col min="11518" max="11518" width="7.7109375" style="464" customWidth="1"/>
    <col min="11519" max="11520" width="7.42578125" style="464" customWidth="1"/>
    <col min="11521" max="11521" width="11.7109375" style="464" customWidth="1"/>
    <col min="11522" max="11522" width="32.85546875" style="464" bestFit="1" customWidth="1"/>
    <col min="11523" max="11523" width="14.7109375" style="464" customWidth="1"/>
    <col min="11524" max="11524" width="11.42578125" style="464" customWidth="1"/>
    <col min="11525" max="11525" width="16.28515625" style="464" customWidth="1"/>
    <col min="11526" max="11526" width="8.42578125" style="464" customWidth="1"/>
    <col min="11527" max="11769" width="9.140625" style="464"/>
    <col min="11770" max="11770" width="31" style="464" customWidth="1"/>
    <col min="11771" max="11771" width="8" style="464" customWidth="1"/>
    <col min="11772" max="11772" width="11.140625" style="464" customWidth="1"/>
    <col min="11773" max="11773" width="9.140625" style="464"/>
    <col min="11774" max="11774" width="7.7109375" style="464" customWidth="1"/>
    <col min="11775" max="11776" width="7.42578125" style="464" customWidth="1"/>
    <col min="11777" max="11777" width="11.7109375" style="464" customWidth="1"/>
    <col min="11778" max="11778" width="32.85546875" style="464" bestFit="1" customWidth="1"/>
    <col min="11779" max="11779" width="14.7109375" style="464" customWidth="1"/>
    <col min="11780" max="11780" width="11.42578125" style="464" customWidth="1"/>
    <col min="11781" max="11781" width="16.28515625" style="464" customWidth="1"/>
    <col min="11782" max="11782" width="8.42578125" style="464" customWidth="1"/>
    <col min="11783" max="12025" width="9.140625" style="464"/>
    <col min="12026" max="12026" width="31" style="464" customWidth="1"/>
    <col min="12027" max="12027" width="8" style="464" customWidth="1"/>
    <col min="12028" max="12028" width="11.140625" style="464" customWidth="1"/>
    <col min="12029" max="12029" width="9.140625" style="464"/>
    <col min="12030" max="12030" width="7.7109375" style="464" customWidth="1"/>
    <col min="12031" max="12032" width="7.42578125" style="464" customWidth="1"/>
    <col min="12033" max="12033" width="11.7109375" style="464" customWidth="1"/>
    <col min="12034" max="12034" width="32.85546875" style="464" bestFit="1" customWidth="1"/>
    <col min="12035" max="12035" width="14.7109375" style="464" customWidth="1"/>
    <col min="12036" max="12036" width="11.42578125" style="464" customWidth="1"/>
    <col min="12037" max="12037" width="16.28515625" style="464" customWidth="1"/>
    <col min="12038" max="12038" width="8.42578125" style="464" customWidth="1"/>
    <col min="12039" max="12281" width="9.140625" style="464"/>
    <col min="12282" max="12282" width="31" style="464" customWidth="1"/>
    <col min="12283" max="12283" width="8" style="464" customWidth="1"/>
    <col min="12284" max="12284" width="11.140625" style="464" customWidth="1"/>
    <col min="12285" max="12285" width="9.140625" style="464"/>
    <col min="12286" max="12286" width="7.7109375" style="464" customWidth="1"/>
    <col min="12287" max="12288" width="7.42578125" style="464" customWidth="1"/>
    <col min="12289" max="12289" width="11.7109375" style="464" customWidth="1"/>
    <col min="12290" max="12290" width="32.85546875" style="464" bestFit="1" customWidth="1"/>
    <col min="12291" max="12291" width="14.7109375" style="464" customWidth="1"/>
    <col min="12292" max="12292" width="11.42578125" style="464" customWidth="1"/>
    <col min="12293" max="12293" width="16.28515625" style="464" customWidth="1"/>
    <col min="12294" max="12294" width="8.42578125" style="464" customWidth="1"/>
    <col min="12295" max="12537" width="9.140625" style="464"/>
    <col min="12538" max="12538" width="31" style="464" customWidth="1"/>
    <col min="12539" max="12539" width="8" style="464" customWidth="1"/>
    <col min="12540" max="12540" width="11.140625" style="464" customWidth="1"/>
    <col min="12541" max="12541" width="9.140625" style="464"/>
    <col min="12542" max="12542" width="7.7109375" style="464" customWidth="1"/>
    <col min="12543" max="12544" width="7.42578125" style="464" customWidth="1"/>
    <col min="12545" max="12545" width="11.7109375" style="464" customWidth="1"/>
    <col min="12546" max="12546" width="32.85546875" style="464" bestFit="1" customWidth="1"/>
    <col min="12547" max="12547" width="14.7109375" style="464" customWidth="1"/>
    <col min="12548" max="12548" width="11.42578125" style="464" customWidth="1"/>
    <col min="12549" max="12549" width="16.28515625" style="464" customWidth="1"/>
    <col min="12550" max="12550" width="8.42578125" style="464" customWidth="1"/>
    <col min="12551" max="12793" width="9.140625" style="464"/>
    <col min="12794" max="12794" width="31" style="464" customWidth="1"/>
    <col min="12795" max="12795" width="8" style="464" customWidth="1"/>
    <col min="12796" max="12796" width="11.140625" style="464" customWidth="1"/>
    <col min="12797" max="12797" width="9.140625" style="464"/>
    <col min="12798" max="12798" width="7.7109375" style="464" customWidth="1"/>
    <col min="12799" max="12800" width="7.42578125" style="464" customWidth="1"/>
    <col min="12801" max="12801" width="11.7109375" style="464" customWidth="1"/>
    <col min="12802" max="12802" width="32.85546875" style="464" bestFit="1" customWidth="1"/>
    <col min="12803" max="12803" width="14.7109375" style="464" customWidth="1"/>
    <col min="12804" max="12804" width="11.42578125" style="464" customWidth="1"/>
    <col min="12805" max="12805" width="16.28515625" style="464" customWidth="1"/>
    <col min="12806" max="12806" width="8.42578125" style="464" customWidth="1"/>
    <col min="12807" max="13049" width="9.140625" style="464"/>
    <col min="13050" max="13050" width="31" style="464" customWidth="1"/>
    <col min="13051" max="13051" width="8" style="464" customWidth="1"/>
    <col min="13052" max="13052" width="11.140625" style="464" customWidth="1"/>
    <col min="13053" max="13053" width="9.140625" style="464"/>
    <col min="13054" max="13054" width="7.7109375" style="464" customWidth="1"/>
    <col min="13055" max="13056" width="7.42578125" style="464" customWidth="1"/>
    <col min="13057" max="13057" width="11.7109375" style="464" customWidth="1"/>
    <col min="13058" max="13058" width="32.85546875" style="464" bestFit="1" customWidth="1"/>
    <col min="13059" max="13059" width="14.7109375" style="464" customWidth="1"/>
    <col min="13060" max="13060" width="11.42578125" style="464" customWidth="1"/>
    <col min="13061" max="13061" width="16.28515625" style="464" customWidth="1"/>
    <col min="13062" max="13062" width="8.42578125" style="464" customWidth="1"/>
    <col min="13063" max="13305" width="9.140625" style="464"/>
    <col min="13306" max="13306" width="31" style="464" customWidth="1"/>
    <col min="13307" max="13307" width="8" style="464" customWidth="1"/>
    <col min="13308" max="13308" width="11.140625" style="464" customWidth="1"/>
    <col min="13309" max="13309" width="9.140625" style="464"/>
    <col min="13310" max="13310" width="7.7109375" style="464" customWidth="1"/>
    <col min="13311" max="13312" width="7.42578125" style="464" customWidth="1"/>
    <col min="13313" max="13313" width="11.7109375" style="464" customWidth="1"/>
    <col min="13314" max="13314" width="32.85546875" style="464" bestFit="1" customWidth="1"/>
    <col min="13315" max="13315" width="14.7109375" style="464" customWidth="1"/>
    <col min="13316" max="13316" width="11.42578125" style="464" customWidth="1"/>
    <col min="13317" max="13317" width="16.28515625" style="464" customWidth="1"/>
    <col min="13318" max="13318" width="8.42578125" style="464" customWidth="1"/>
    <col min="13319" max="13561" width="9.140625" style="464"/>
    <col min="13562" max="13562" width="31" style="464" customWidth="1"/>
    <col min="13563" max="13563" width="8" style="464" customWidth="1"/>
    <col min="13564" max="13564" width="11.140625" style="464" customWidth="1"/>
    <col min="13565" max="13565" width="9.140625" style="464"/>
    <col min="13566" max="13566" width="7.7109375" style="464" customWidth="1"/>
    <col min="13567" max="13568" width="7.42578125" style="464" customWidth="1"/>
    <col min="13569" max="13569" width="11.7109375" style="464" customWidth="1"/>
    <col min="13570" max="13570" width="32.85546875" style="464" bestFit="1" customWidth="1"/>
    <col min="13571" max="13571" width="14.7109375" style="464" customWidth="1"/>
    <col min="13572" max="13572" width="11.42578125" style="464" customWidth="1"/>
    <col min="13573" max="13573" width="16.28515625" style="464" customWidth="1"/>
    <col min="13574" max="13574" width="8.42578125" style="464" customWidth="1"/>
    <col min="13575" max="13817" width="9.140625" style="464"/>
    <col min="13818" max="13818" width="31" style="464" customWidth="1"/>
    <col min="13819" max="13819" width="8" style="464" customWidth="1"/>
    <col min="13820" max="13820" width="11.140625" style="464" customWidth="1"/>
    <col min="13821" max="13821" width="9.140625" style="464"/>
    <col min="13822" max="13822" width="7.7109375" style="464" customWidth="1"/>
    <col min="13823" max="13824" width="7.42578125" style="464" customWidth="1"/>
    <col min="13825" max="13825" width="11.7109375" style="464" customWidth="1"/>
    <col min="13826" max="13826" width="32.85546875" style="464" bestFit="1" customWidth="1"/>
    <col min="13827" max="13827" width="14.7109375" style="464" customWidth="1"/>
    <col min="13828" max="13828" width="11.42578125" style="464" customWidth="1"/>
    <col min="13829" max="13829" width="16.28515625" style="464" customWidth="1"/>
    <col min="13830" max="13830" width="8.42578125" style="464" customWidth="1"/>
    <col min="13831" max="14073" width="9.140625" style="464"/>
    <col min="14074" max="14074" width="31" style="464" customWidth="1"/>
    <col min="14075" max="14075" width="8" style="464" customWidth="1"/>
    <col min="14076" max="14076" width="11.140625" style="464" customWidth="1"/>
    <col min="14077" max="14077" width="9.140625" style="464"/>
    <col min="14078" max="14078" width="7.7109375" style="464" customWidth="1"/>
    <col min="14079" max="14080" width="7.42578125" style="464" customWidth="1"/>
    <col min="14081" max="14081" width="11.7109375" style="464" customWidth="1"/>
    <col min="14082" max="14082" width="32.85546875" style="464" bestFit="1" customWidth="1"/>
    <col min="14083" max="14083" width="14.7109375" style="464" customWidth="1"/>
    <col min="14084" max="14084" width="11.42578125" style="464" customWidth="1"/>
    <col min="14085" max="14085" width="16.28515625" style="464" customWidth="1"/>
    <col min="14086" max="14086" width="8.42578125" style="464" customWidth="1"/>
    <col min="14087" max="14329" width="9.140625" style="464"/>
    <col min="14330" max="14330" width="31" style="464" customWidth="1"/>
    <col min="14331" max="14331" width="8" style="464" customWidth="1"/>
    <col min="14332" max="14332" width="11.140625" style="464" customWidth="1"/>
    <col min="14333" max="14333" width="9.140625" style="464"/>
    <col min="14334" max="14334" width="7.7109375" style="464" customWidth="1"/>
    <col min="14335" max="14336" width="7.42578125" style="464" customWidth="1"/>
    <col min="14337" max="14337" width="11.7109375" style="464" customWidth="1"/>
    <col min="14338" max="14338" width="32.85546875" style="464" bestFit="1" customWidth="1"/>
    <col min="14339" max="14339" width="14.7109375" style="464" customWidth="1"/>
    <col min="14340" max="14340" width="11.42578125" style="464" customWidth="1"/>
    <col min="14341" max="14341" width="16.28515625" style="464" customWidth="1"/>
    <col min="14342" max="14342" width="8.42578125" style="464" customWidth="1"/>
    <col min="14343" max="14585" width="9.140625" style="464"/>
    <col min="14586" max="14586" width="31" style="464" customWidth="1"/>
    <col min="14587" max="14587" width="8" style="464" customWidth="1"/>
    <col min="14588" max="14588" width="11.140625" style="464" customWidth="1"/>
    <col min="14589" max="14589" width="9.140625" style="464"/>
    <col min="14590" max="14590" width="7.7109375" style="464" customWidth="1"/>
    <col min="14591" max="14592" width="7.42578125" style="464" customWidth="1"/>
    <col min="14593" max="14593" width="11.7109375" style="464" customWidth="1"/>
    <col min="14594" max="14594" width="32.85546875" style="464" bestFit="1" customWidth="1"/>
    <col min="14595" max="14595" width="14.7109375" style="464" customWidth="1"/>
    <col min="14596" max="14596" width="11.42578125" style="464" customWidth="1"/>
    <col min="14597" max="14597" width="16.28515625" style="464" customWidth="1"/>
    <col min="14598" max="14598" width="8.42578125" style="464" customWidth="1"/>
    <col min="14599" max="14841" width="9.140625" style="464"/>
    <col min="14842" max="14842" width="31" style="464" customWidth="1"/>
    <col min="14843" max="14843" width="8" style="464" customWidth="1"/>
    <col min="14844" max="14844" width="11.140625" style="464" customWidth="1"/>
    <col min="14845" max="14845" width="9.140625" style="464"/>
    <col min="14846" max="14846" width="7.7109375" style="464" customWidth="1"/>
    <col min="14847" max="14848" width="7.42578125" style="464" customWidth="1"/>
    <col min="14849" max="14849" width="11.7109375" style="464" customWidth="1"/>
    <col min="14850" max="14850" width="32.85546875" style="464" bestFit="1" customWidth="1"/>
    <col min="14851" max="14851" width="14.7109375" style="464" customWidth="1"/>
    <col min="14852" max="14852" width="11.42578125" style="464" customWidth="1"/>
    <col min="14853" max="14853" width="16.28515625" style="464" customWidth="1"/>
    <col min="14854" max="14854" width="8.42578125" style="464" customWidth="1"/>
    <col min="14855" max="15097" width="9.140625" style="464"/>
    <col min="15098" max="15098" width="31" style="464" customWidth="1"/>
    <col min="15099" max="15099" width="8" style="464" customWidth="1"/>
    <col min="15100" max="15100" width="11.140625" style="464" customWidth="1"/>
    <col min="15101" max="15101" width="9.140625" style="464"/>
    <col min="15102" max="15102" width="7.7109375" style="464" customWidth="1"/>
    <col min="15103" max="15104" width="7.42578125" style="464" customWidth="1"/>
    <col min="15105" max="15105" width="11.7109375" style="464" customWidth="1"/>
    <col min="15106" max="15106" width="32.85546875" style="464" bestFit="1" customWidth="1"/>
    <col min="15107" max="15107" width="14.7109375" style="464" customWidth="1"/>
    <col min="15108" max="15108" width="11.42578125" style="464" customWidth="1"/>
    <col min="15109" max="15109" width="16.28515625" style="464" customWidth="1"/>
    <col min="15110" max="15110" width="8.42578125" style="464" customWidth="1"/>
    <col min="15111" max="15353" width="9.140625" style="464"/>
    <col min="15354" max="15354" width="31" style="464" customWidth="1"/>
    <col min="15355" max="15355" width="8" style="464" customWidth="1"/>
    <col min="15356" max="15356" width="11.140625" style="464" customWidth="1"/>
    <col min="15357" max="15357" width="9.140625" style="464"/>
    <col min="15358" max="15358" width="7.7109375" style="464" customWidth="1"/>
    <col min="15359" max="15360" width="7.42578125" style="464" customWidth="1"/>
    <col min="15361" max="15361" width="11.7109375" style="464" customWidth="1"/>
    <col min="15362" max="15362" width="32.85546875" style="464" bestFit="1" customWidth="1"/>
    <col min="15363" max="15363" width="14.7109375" style="464" customWidth="1"/>
    <col min="15364" max="15364" width="11.42578125" style="464" customWidth="1"/>
    <col min="15365" max="15365" width="16.28515625" style="464" customWidth="1"/>
    <col min="15366" max="15366" width="8.42578125" style="464" customWidth="1"/>
    <col min="15367" max="15609" width="9.140625" style="464"/>
    <col min="15610" max="15610" width="31" style="464" customWidth="1"/>
    <col min="15611" max="15611" width="8" style="464" customWidth="1"/>
    <col min="15612" max="15612" width="11.140625" style="464" customWidth="1"/>
    <col min="15613" max="15613" width="9.140625" style="464"/>
    <col min="15614" max="15614" width="7.7109375" style="464" customWidth="1"/>
    <col min="15615" max="15616" width="7.42578125" style="464" customWidth="1"/>
    <col min="15617" max="15617" width="11.7109375" style="464" customWidth="1"/>
    <col min="15618" max="15618" width="32.85546875" style="464" bestFit="1" customWidth="1"/>
    <col min="15619" max="15619" width="14.7109375" style="464" customWidth="1"/>
    <col min="15620" max="15620" width="11.42578125" style="464" customWidth="1"/>
    <col min="15621" max="15621" width="16.28515625" style="464" customWidth="1"/>
    <col min="15622" max="15622" width="8.42578125" style="464" customWidth="1"/>
    <col min="15623" max="15865" width="9.140625" style="464"/>
    <col min="15866" max="15866" width="31" style="464" customWidth="1"/>
    <col min="15867" max="15867" width="8" style="464" customWidth="1"/>
    <col min="15868" max="15868" width="11.140625" style="464" customWidth="1"/>
    <col min="15869" max="15869" width="9.140625" style="464"/>
    <col min="15870" max="15870" width="7.7109375" style="464" customWidth="1"/>
    <col min="15871" max="15872" width="7.42578125" style="464" customWidth="1"/>
    <col min="15873" max="15873" width="11.7109375" style="464" customWidth="1"/>
    <col min="15874" max="15874" width="32.85546875" style="464" bestFit="1" customWidth="1"/>
    <col min="15875" max="15875" width="14.7109375" style="464" customWidth="1"/>
    <col min="15876" max="15876" width="11.42578125" style="464" customWidth="1"/>
    <col min="15877" max="15877" width="16.28515625" style="464" customWidth="1"/>
    <col min="15878" max="15878" width="8.42578125" style="464" customWidth="1"/>
    <col min="15879" max="16121" width="9.140625" style="464"/>
    <col min="16122" max="16122" width="31" style="464" customWidth="1"/>
    <col min="16123" max="16123" width="8" style="464" customWidth="1"/>
    <col min="16124" max="16124" width="11.140625" style="464" customWidth="1"/>
    <col min="16125" max="16125" width="9.140625" style="464"/>
    <col min="16126" max="16126" width="7.7109375" style="464" customWidth="1"/>
    <col min="16127" max="16128" width="7.42578125" style="464" customWidth="1"/>
    <col min="16129" max="16129" width="11.7109375" style="464" customWidth="1"/>
    <col min="16130" max="16130" width="32.85546875" style="464" bestFit="1" customWidth="1"/>
    <col min="16131" max="16131" width="14.7109375" style="464" customWidth="1"/>
    <col min="16132" max="16132" width="11.42578125" style="464" customWidth="1"/>
    <col min="16133" max="16133" width="16.28515625" style="464" customWidth="1"/>
    <col min="16134" max="16134" width="8.42578125" style="464" customWidth="1"/>
    <col min="16135" max="16384" width="9.140625" style="464"/>
  </cols>
  <sheetData>
    <row r="2" spans="1:15">
      <c r="A2" s="251" t="s">
        <v>0</v>
      </c>
      <c r="B2" s="57" t="s">
        <v>1110</v>
      </c>
      <c r="O2" s="464"/>
    </row>
    <row r="3" spans="1:15">
      <c r="O3" s="464"/>
    </row>
    <row r="4" spans="1:15" ht="51">
      <c r="B4" s="484"/>
      <c r="C4" s="696" t="s">
        <v>642</v>
      </c>
      <c r="D4" s="696" t="s">
        <v>643</v>
      </c>
      <c r="E4" s="696" t="s">
        <v>1203</v>
      </c>
      <c r="N4" s="464"/>
      <c r="O4" s="464"/>
    </row>
    <row r="5" spans="1:15">
      <c r="A5" s="486"/>
      <c r="B5" s="487" t="s">
        <v>3</v>
      </c>
      <c r="C5" s="485">
        <v>-9.0679578697582374E-3</v>
      </c>
      <c r="D5" s="485">
        <v>1.3583959294415058</v>
      </c>
      <c r="E5" s="488">
        <v>3.7108871903409253E-3</v>
      </c>
      <c r="N5" s="464"/>
      <c r="O5" s="464"/>
    </row>
    <row r="6" spans="1:15">
      <c r="A6" s="489"/>
      <c r="B6" s="487" t="s">
        <v>12</v>
      </c>
      <c r="C6" s="485">
        <v>9.2108189755859493E-2</v>
      </c>
      <c r="D6" s="485">
        <v>4.7125291472566255</v>
      </c>
      <c r="E6" s="488">
        <v>0.43150323256077899</v>
      </c>
      <c r="F6" s="478"/>
      <c r="N6" s="464"/>
      <c r="O6" s="464"/>
    </row>
    <row r="7" spans="1:15">
      <c r="A7" s="489"/>
      <c r="B7" s="487" t="s">
        <v>13</v>
      </c>
      <c r="C7" s="485">
        <v>-0.48313045192783621</v>
      </c>
      <c r="D7" s="485">
        <v>0.53590460277376728</v>
      </c>
      <c r="E7" s="488">
        <v>0.19207963516741866</v>
      </c>
      <c r="F7" s="478"/>
      <c r="N7" s="464"/>
      <c r="O7" s="464"/>
    </row>
    <row r="8" spans="1:15">
      <c r="A8" s="489"/>
      <c r="B8" s="487" t="s">
        <v>5</v>
      </c>
      <c r="C8" s="485">
        <v>2.0773334202217014E-3</v>
      </c>
      <c r="D8" s="485">
        <v>14.039598623377701</v>
      </c>
      <c r="E8" s="488">
        <v>3.0922743395981125E-3</v>
      </c>
      <c r="F8" s="478"/>
      <c r="N8" s="464"/>
      <c r="O8" s="464"/>
    </row>
    <row r="9" spans="1:15">
      <c r="A9" s="489"/>
      <c r="B9" s="487" t="s">
        <v>24</v>
      </c>
      <c r="C9" s="485">
        <v>-1.8294234501996707</v>
      </c>
      <c r="D9" s="485">
        <v>0.31763534981884028</v>
      </c>
      <c r="E9" s="488">
        <v>0.14640233486580956</v>
      </c>
      <c r="F9" s="478"/>
      <c r="N9" s="464"/>
      <c r="O9" s="464"/>
    </row>
    <row r="10" spans="1:15">
      <c r="A10" s="489"/>
      <c r="B10" s="487" t="s">
        <v>100</v>
      </c>
      <c r="C10" s="485">
        <v>-4.1786774098759807</v>
      </c>
      <c r="D10" s="485">
        <v>5.1525047540496614</v>
      </c>
      <c r="E10" s="488">
        <v>0.7911756190610999</v>
      </c>
      <c r="F10" s="478"/>
      <c r="N10" s="464"/>
      <c r="O10" s="464"/>
    </row>
    <row r="11" spans="1:15">
      <c r="A11" s="489"/>
      <c r="B11" s="487" t="s">
        <v>130</v>
      </c>
      <c r="C11" s="485">
        <v>-1.269208716279993</v>
      </c>
      <c r="D11" s="485">
        <v>0.51542825983557783</v>
      </c>
      <c r="E11" s="488">
        <v>0.26045015251460124</v>
      </c>
      <c r="F11" s="478"/>
      <c r="N11" s="464"/>
      <c r="O11" s="464"/>
    </row>
    <row r="12" spans="1:15">
      <c r="A12" s="489"/>
      <c r="B12" s="487" t="s">
        <v>36</v>
      </c>
      <c r="C12" s="485">
        <v>0.22588730718228128</v>
      </c>
      <c r="D12" s="485">
        <v>1.2934620812337192</v>
      </c>
      <c r="E12" s="488">
        <v>0.25217596898064226</v>
      </c>
      <c r="F12" s="478"/>
      <c r="N12" s="464"/>
      <c r="O12" s="464"/>
    </row>
    <row r="13" spans="1:15">
      <c r="A13" s="489"/>
      <c r="B13" s="487" t="s">
        <v>1204</v>
      </c>
      <c r="C13" s="485">
        <v>-0.27342312438033822</v>
      </c>
      <c r="D13" s="485">
        <v>0.9424972158844751</v>
      </c>
      <c r="E13" s="488">
        <v>0.42446330424138495</v>
      </c>
      <c r="F13" s="478"/>
      <c r="N13" s="464"/>
      <c r="O13" s="464"/>
    </row>
    <row r="14" spans="1:15">
      <c r="A14" s="489"/>
      <c r="B14" s="478"/>
      <c r="C14" s="478"/>
      <c r="E14" s="478"/>
      <c r="F14" s="478"/>
      <c r="G14" s="478"/>
      <c r="O14" s="464"/>
    </row>
    <row r="15" spans="1:15">
      <c r="A15" s="489"/>
      <c r="O15" s="464"/>
    </row>
    <row r="16" spans="1:15">
      <c r="B16" s="57" t="s">
        <v>641</v>
      </c>
      <c r="O16" s="464"/>
    </row>
    <row r="17" spans="15:15">
      <c r="O17" s="464"/>
    </row>
    <row r="36" spans="2:2" s="475" customFormat="1" ht="39" customHeight="1"/>
    <row r="37" spans="2:2" s="475" customFormat="1">
      <c r="B37" s="490" t="s">
        <v>222</v>
      </c>
    </row>
    <row r="38" spans="2:2" s="475" customFormat="1">
      <c r="B38" s="490" t="s">
        <v>644</v>
      </c>
    </row>
    <row r="39" spans="2:2" s="475" customFormat="1">
      <c r="B39" s="490" t="s">
        <v>645</v>
      </c>
    </row>
    <row r="40" spans="2:2" s="475" customFormat="1">
      <c r="B40" s="490" t="s">
        <v>646</v>
      </c>
    </row>
    <row r="41" spans="2:2" s="475" customFormat="1">
      <c r="B41" s="490" t="s">
        <v>647</v>
      </c>
    </row>
    <row r="42" spans="2:2" s="475" customFormat="1">
      <c r="B42" s="490" t="s">
        <v>9</v>
      </c>
    </row>
    <row r="43" spans="2:2" s="475" customFormat="1"/>
    <row r="44" spans="2:2" s="475" customFormat="1">
      <c r="B44" s="731" t="s">
        <v>10</v>
      </c>
    </row>
    <row r="45" spans="2:2" s="475" customFormat="1"/>
    <row r="46" spans="2:2" s="475" customFormat="1"/>
    <row r="47" spans="2:2" s="475" customFormat="1"/>
    <row r="48" spans="2:2" s="475" customFormat="1"/>
    <row r="49" s="475" customFormat="1"/>
    <row r="50" s="475" customFormat="1"/>
    <row r="51" s="475" customFormat="1"/>
    <row r="52" s="475" customFormat="1"/>
    <row r="53" s="475" customFormat="1"/>
    <row r="54" s="475" customFormat="1"/>
    <row r="55" s="475" customFormat="1"/>
    <row r="56" s="475" customFormat="1"/>
    <row r="57" s="475" customFormat="1"/>
    <row r="58" s="475" customFormat="1"/>
    <row r="59" s="475" customFormat="1"/>
    <row r="60" s="475" customFormat="1"/>
    <row r="61" s="475" customFormat="1"/>
    <row r="62" s="475" customFormat="1"/>
    <row r="63" s="475" customFormat="1"/>
    <row r="64" s="475" customFormat="1"/>
    <row r="65" s="475" customFormat="1"/>
    <row r="66" s="475" customFormat="1"/>
    <row r="67" s="475" customFormat="1"/>
    <row r="68" s="475" customFormat="1"/>
    <row r="69" s="475" customFormat="1"/>
    <row r="70" s="475" customFormat="1"/>
    <row r="71" s="475" customFormat="1"/>
    <row r="72" s="475" customFormat="1"/>
    <row r="73" s="475" customFormat="1"/>
    <row r="74" s="475" customFormat="1"/>
    <row r="75" s="475" customFormat="1"/>
    <row r="76" s="475" customFormat="1"/>
    <row r="77" s="475" customFormat="1"/>
    <row r="78" s="475" customFormat="1"/>
    <row r="79" s="475" customFormat="1"/>
    <row r="80" s="475" customFormat="1"/>
    <row r="81" s="475" customFormat="1"/>
    <row r="82" s="475" customFormat="1"/>
    <row r="83" s="475" customFormat="1"/>
    <row r="84" s="475" customFormat="1"/>
    <row r="85" s="475" customFormat="1"/>
    <row r="86" s="475" customFormat="1"/>
    <row r="87" s="475" customFormat="1"/>
    <row r="88" s="475" customFormat="1"/>
    <row r="89" s="475" customFormat="1"/>
    <row r="90" s="475" customFormat="1"/>
    <row r="91" s="475" customFormat="1"/>
    <row r="92" s="475" customFormat="1"/>
    <row r="93" s="475" customFormat="1"/>
    <row r="94" s="475" customFormat="1"/>
    <row r="95" s="475" customFormat="1"/>
    <row r="96" s="475" customFormat="1"/>
    <row r="97" s="475" customFormat="1"/>
    <row r="98" s="475" customFormat="1"/>
    <row r="99" s="475" customFormat="1"/>
    <row r="100" s="475" customFormat="1"/>
    <row r="101" s="475" customFormat="1"/>
    <row r="102" s="475" customFormat="1"/>
    <row r="103" s="475" customFormat="1"/>
    <row r="104" s="475" customFormat="1"/>
    <row r="105" s="475" customFormat="1"/>
    <row r="106" s="475" customFormat="1"/>
    <row r="107" s="475" customFormat="1"/>
    <row r="108" s="475" customFormat="1"/>
    <row r="109" s="475" customFormat="1"/>
    <row r="110" s="475" customFormat="1"/>
    <row r="111" s="475" customFormat="1"/>
    <row r="112" s="475" customFormat="1"/>
    <row r="113" s="475" customFormat="1"/>
    <row r="114" s="475" customFormat="1"/>
    <row r="115" s="475" customFormat="1"/>
    <row r="116" s="475" customFormat="1"/>
    <row r="117" s="475" customFormat="1"/>
    <row r="118" s="475" customFormat="1"/>
    <row r="119" s="475" customFormat="1"/>
    <row r="120" s="475" customFormat="1"/>
    <row r="121" s="475" customFormat="1"/>
    <row r="122" s="475" customFormat="1"/>
    <row r="123" s="475" customFormat="1"/>
    <row r="124" s="475" customFormat="1"/>
    <row r="125" s="475" customFormat="1"/>
    <row r="126" s="475" customFormat="1"/>
    <row r="127" s="475" customFormat="1"/>
    <row r="128" s="475" customFormat="1"/>
    <row r="129" s="475" customFormat="1"/>
    <row r="130" s="475" customFormat="1"/>
    <row r="131" s="475" customFormat="1"/>
    <row r="132" s="475" customFormat="1"/>
    <row r="133" s="475" customFormat="1"/>
    <row r="134" s="475" customFormat="1"/>
    <row r="135" s="475" customFormat="1"/>
    <row r="136" s="475" customFormat="1"/>
    <row r="137" s="475" customFormat="1"/>
    <row r="138" s="475" customFormat="1"/>
    <row r="139" s="475" customFormat="1"/>
    <row r="140" s="475" customFormat="1"/>
    <row r="141" s="475" customFormat="1"/>
    <row r="142" s="475" customFormat="1"/>
    <row r="143" s="475" customFormat="1"/>
    <row r="144" s="475" customFormat="1"/>
    <row r="145" s="475" customFormat="1"/>
    <row r="146" s="475" customFormat="1"/>
    <row r="147" s="475" customFormat="1"/>
    <row r="148" s="475" customFormat="1"/>
    <row r="149" s="475" customFormat="1"/>
    <row r="150" s="475" customFormat="1"/>
    <row r="151" s="475" customFormat="1"/>
    <row r="152" s="475" customFormat="1"/>
    <row r="153" s="475" customFormat="1"/>
    <row r="154" s="475" customFormat="1"/>
    <row r="155" s="475" customFormat="1"/>
    <row r="156" s="475" customFormat="1"/>
    <row r="157" s="475" customFormat="1"/>
    <row r="158" s="475" customFormat="1"/>
    <row r="159" s="475" customFormat="1"/>
    <row r="160" s="475" customFormat="1"/>
    <row r="161" s="475" customFormat="1"/>
    <row r="162" s="475" customFormat="1"/>
    <row r="163" s="475" customFormat="1"/>
    <row r="164" s="475" customFormat="1"/>
    <row r="165" s="475" customFormat="1"/>
    <row r="166" s="475" customFormat="1"/>
    <row r="167" s="475" customFormat="1"/>
    <row r="168" s="475" customFormat="1"/>
    <row r="169" s="475" customFormat="1"/>
    <row r="170" s="475" customFormat="1"/>
    <row r="171" s="475" customFormat="1"/>
    <row r="172" s="475" customFormat="1"/>
    <row r="173" s="475" customFormat="1"/>
    <row r="174" s="475" customFormat="1"/>
    <row r="175" s="475" customFormat="1"/>
    <row r="176" s="475" customFormat="1"/>
    <row r="177" s="475" customFormat="1"/>
    <row r="178" s="475" customFormat="1"/>
    <row r="179" s="475" customFormat="1"/>
    <row r="180" s="475" customFormat="1"/>
    <row r="181" s="475" customFormat="1"/>
    <row r="182" s="475" customFormat="1"/>
    <row r="183" s="475" customFormat="1"/>
    <row r="184" s="475" customFormat="1"/>
    <row r="185" s="475" customFormat="1"/>
    <row r="186" s="475" customFormat="1"/>
    <row r="187" s="475" customFormat="1"/>
    <row r="188" s="475" customFormat="1"/>
    <row r="189" s="475" customFormat="1"/>
    <row r="190" s="475" customFormat="1"/>
    <row r="191" s="475" customFormat="1"/>
    <row r="192" s="475" customFormat="1"/>
    <row r="193" s="475" customFormat="1"/>
    <row r="194" s="475" customFormat="1"/>
    <row r="195" s="475" customFormat="1"/>
    <row r="196" s="475" customFormat="1"/>
    <row r="197" s="475" customFormat="1"/>
    <row r="198" s="475" customFormat="1"/>
    <row r="199" s="475" customFormat="1"/>
    <row r="200" s="475" customFormat="1"/>
    <row r="201" s="475" customFormat="1"/>
    <row r="202" s="475" customFormat="1"/>
    <row r="203" s="475" customFormat="1"/>
    <row r="204" s="475" customFormat="1"/>
    <row r="205" s="475" customFormat="1"/>
    <row r="206" s="475" customFormat="1"/>
    <row r="207" s="475" customFormat="1"/>
    <row r="208" s="475" customFormat="1"/>
    <row r="209" s="475" customFormat="1"/>
    <row r="210" s="475" customFormat="1"/>
    <row r="211" s="475" customFormat="1"/>
    <row r="212" s="475" customFormat="1"/>
    <row r="213" s="475" customFormat="1"/>
    <row r="214" s="475" customFormat="1"/>
    <row r="215" s="475" customFormat="1"/>
    <row r="216" s="475" customFormat="1"/>
    <row r="217" s="475" customFormat="1"/>
    <row r="218" s="475" customFormat="1"/>
    <row r="219" s="475" customFormat="1"/>
    <row r="220" s="475" customFormat="1"/>
    <row r="221" s="475" customFormat="1"/>
    <row r="222" s="475" customFormat="1"/>
    <row r="223" s="475" customFormat="1"/>
    <row r="224" s="475" customFormat="1"/>
    <row r="225" s="475" customFormat="1"/>
    <row r="226" s="475" customFormat="1"/>
    <row r="227" s="475" customFormat="1"/>
    <row r="228" s="475" customFormat="1"/>
    <row r="229" s="475" customFormat="1"/>
    <row r="230" s="475" customFormat="1"/>
    <row r="231" s="475" customFormat="1"/>
    <row r="232" s="475" customFormat="1"/>
    <row r="233" s="475" customFormat="1"/>
    <row r="234" s="475" customFormat="1"/>
    <row r="235" s="475" customFormat="1"/>
    <row r="236" s="475" customFormat="1"/>
    <row r="237" s="475" customFormat="1"/>
    <row r="238" s="475" customFormat="1"/>
    <row r="239" s="475" customFormat="1"/>
    <row r="240" s="475" customFormat="1"/>
    <row r="241" s="475" customFormat="1"/>
    <row r="242" s="475" customFormat="1"/>
    <row r="243" s="475" customFormat="1"/>
    <row r="244" s="475" customFormat="1"/>
    <row r="245" s="475" customFormat="1"/>
    <row r="246" s="475" customFormat="1"/>
    <row r="247" s="475" customFormat="1"/>
    <row r="248" s="475" customFormat="1"/>
    <row r="249" s="475" customFormat="1"/>
    <row r="250" s="475" customFormat="1"/>
    <row r="251" s="475" customFormat="1"/>
    <row r="252" s="475" customFormat="1"/>
    <row r="253" s="475" customFormat="1"/>
    <row r="254" s="475" customFormat="1"/>
    <row r="255" s="475" customFormat="1"/>
    <row r="256" s="475" customFormat="1"/>
    <row r="257" s="475" customFormat="1"/>
    <row r="258" s="475" customFormat="1"/>
    <row r="259" s="475" customFormat="1"/>
    <row r="260" s="475" customFormat="1"/>
    <row r="261" s="475" customFormat="1"/>
    <row r="262" s="475" customFormat="1"/>
    <row r="263" s="475" customFormat="1"/>
    <row r="264" s="475" customFormat="1"/>
    <row r="265" s="475" customFormat="1"/>
    <row r="266" s="475" customFormat="1"/>
    <row r="267" s="475" customFormat="1"/>
    <row r="268" s="475" customFormat="1"/>
    <row r="269" s="475" customFormat="1"/>
    <row r="270" s="475" customFormat="1"/>
    <row r="271" s="475" customFormat="1"/>
    <row r="272" s="475" customFormat="1"/>
    <row r="273" s="475" customFormat="1"/>
    <row r="274" s="475" customFormat="1"/>
    <row r="275" s="475" customFormat="1"/>
    <row r="276" s="475" customFormat="1"/>
    <row r="277" s="475" customFormat="1"/>
    <row r="278" s="475" customFormat="1"/>
    <row r="279" s="475" customFormat="1"/>
    <row r="280" s="475" customFormat="1"/>
    <row r="281" s="475" customFormat="1"/>
    <row r="282" s="475" customFormat="1"/>
    <row r="283" s="475" customFormat="1"/>
    <row r="284" s="475" customFormat="1"/>
    <row r="285" s="475" customFormat="1"/>
  </sheetData>
  <hyperlinks>
    <hyperlink ref="B44" location="Содержание!B69" display="к содержанию"/>
  </hyperlinks>
  <pageMargins left="0.75" right="0.75" top="1" bottom="1" header="0.5" footer="0.5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B37" sqref="B37"/>
    </sheetView>
  </sheetViews>
  <sheetFormatPr defaultRowHeight="12"/>
  <cols>
    <col min="1" max="1" width="8.85546875" style="491" bestFit="1" customWidth="1"/>
    <col min="2" max="2" width="32.28515625" style="491" customWidth="1"/>
    <col min="3" max="5" width="7.42578125" style="491" bestFit="1" customWidth="1"/>
    <col min="6" max="16" width="7.140625" style="491" customWidth="1"/>
    <col min="17" max="17" width="7.42578125" style="491" bestFit="1" customWidth="1"/>
    <col min="18" max="18" width="9.140625" style="491"/>
    <col min="19" max="19" width="8.7109375" style="491" bestFit="1" customWidth="1"/>
    <col min="20" max="256" width="9.140625" style="491"/>
    <col min="257" max="257" width="8.85546875" style="491" bestFit="1" customWidth="1"/>
    <col min="258" max="258" width="32.28515625" style="491" customWidth="1"/>
    <col min="259" max="261" width="7.42578125" style="491" bestFit="1" customWidth="1"/>
    <col min="262" max="272" width="7.140625" style="491" customWidth="1"/>
    <col min="273" max="273" width="7.42578125" style="491" bestFit="1" customWidth="1"/>
    <col min="274" max="274" width="9.140625" style="491"/>
    <col min="275" max="275" width="8.7109375" style="491" bestFit="1" customWidth="1"/>
    <col min="276" max="512" width="9.140625" style="491"/>
    <col min="513" max="513" width="8.85546875" style="491" bestFit="1" customWidth="1"/>
    <col min="514" max="514" width="32.28515625" style="491" customWidth="1"/>
    <col min="515" max="517" width="7.42578125" style="491" bestFit="1" customWidth="1"/>
    <col min="518" max="528" width="7.140625" style="491" customWidth="1"/>
    <col min="529" max="529" width="7.42578125" style="491" bestFit="1" customWidth="1"/>
    <col min="530" max="530" width="9.140625" style="491"/>
    <col min="531" max="531" width="8.7109375" style="491" bestFit="1" customWidth="1"/>
    <col min="532" max="768" width="9.140625" style="491"/>
    <col min="769" max="769" width="8.85546875" style="491" bestFit="1" customWidth="1"/>
    <col min="770" max="770" width="32.28515625" style="491" customWidth="1"/>
    <col min="771" max="773" width="7.42578125" style="491" bestFit="1" customWidth="1"/>
    <col min="774" max="784" width="7.140625" style="491" customWidth="1"/>
    <col min="785" max="785" width="7.42578125" style="491" bestFit="1" customWidth="1"/>
    <col min="786" max="786" width="9.140625" style="491"/>
    <col min="787" max="787" width="8.7109375" style="491" bestFit="1" customWidth="1"/>
    <col min="788" max="1024" width="9.140625" style="491"/>
    <col min="1025" max="1025" width="8.85546875" style="491" bestFit="1" customWidth="1"/>
    <col min="1026" max="1026" width="32.28515625" style="491" customWidth="1"/>
    <col min="1027" max="1029" width="7.42578125" style="491" bestFit="1" customWidth="1"/>
    <col min="1030" max="1040" width="7.140625" style="491" customWidth="1"/>
    <col min="1041" max="1041" width="7.42578125" style="491" bestFit="1" customWidth="1"/>
    <col min="1042" max="1042" width="9.140625" style="491"/>
    <col min="1043" max="1043" width="8.7109375" style="491" bestFit="1" customWidth="1"/>
    <col min="1044" max="1280" width="9.140625" style="491"/>
    <col min="1281" max="1281" width="8.85546875" style="491" bestFit="1" customWidth="1"/>
    <col min="1282" max="1282" width="32.28515625" style="491" customWidth="1"/>
    <col min="1283" max="1285" width="7.42578125" style="491" bestFit="1" customWidth="1"/>
    <col min="1286" max="1296" width="7.140625" style="491" customWidth="1"/>
    <col min="1297" max="1297" width="7.42578125" style="491" bestFit="1" customWidth="1"/>
    <col min="1298" max="1298" width="9.140625" style="491"/>
    <col min="1299" max="1299" width="8.7109375" style="491" bestFit="1" customWidth="1"/>
    <col min="1300" max="1536" width="9.140625" style="491"/>
    <col min="1537" max="1537" width="8.85546875" style="491" bestFit="1" customWidth="1"/>
    <col min="1538" max="1538" width="32.28515625" style="491" customWidth="1"/>
    <col min="1539" max="1541" width="7.42578125" style="491" bestFit="1" customWidth="1"/>
    <col min="1542" max="1552" width="7.140625" style="491" customWidth="1"/>
    <col min="1553" max="1553" width="7.42578125" style="491" bestFit="1" customWidth="1"/>
    <col min="1554" max="1554" width="9.140625" style="491"/>
    <col min="1555" max="1555" width="8.7109375" style="491" bestFit="1" customWidth="1"/>
    <col min="1556" max="1792" width="9.140625" style="491"/>
    <col min="1793" max="1793" width="8.85546875" style="491" bestFit="1" customWidth="1"/>
    <col min="1794" max="1794" width="32.28515625" style="491" customWidth="1"/>
    <col min="1795" max="1797" width="7.42578125" style="491" bestFit="1" customWidth="1"/>
    <col min="1798" max="1808" width="7.140625" style="491" customWidth="1"/>
    <col min="1809" max="1809" width="7.42578125" style="491" bestFit="1" customWidth="1"/>
    <col min="1810" max="1810" width="9.140625" style="491"/>
    <col min="1811" max="1811" width="8.7109375" style="491" bestFit="1" customWidth="1"/>
    <col min="1812" max="2048" width="9.140625" style="491"/>
    <col min="2049" max="2049" width="8.85546875" style="491" bestFit="1" customWidth="1"/>
    <col min="2050" max="2050" width="32.28515625" style="491" customWidth="1"/>
    <col min="2051" max="2053" width="7.42578125" style="491" bestFit="1" customWidth="1"/>
    <col min="2054" max="2064" width="7.140625" style="491" customWidth="1"/>
    <col min="2065" max="2065" width="7.42578125" style="491" bestFit="1" customWidth="1"/>
    <col min="2066" max="2066" width="9.140625" style="491"/>
    <col min="2067" max="2067" width="8.7109375" style="491" bestFit="1" customWidth="1"/>
    <col min="2068" max="2304" width="9.140625" style="491"/>
    <col min="2305" max="2305" width="8.85546875" style="491" bestFit="1" customWidth="1"/>
    <col min="2306" max="2306" width="32.28515625" style="491" customWidth="1"/>
    <col min="2307" max="2309" width="7.42578125" style="491" bestFit="1" customWidth="1"/>
    <col min="2310" max="2320" width="7.140625" style="491" customWidth="1"/>
    <col min="2321" max="2321" width="7.42578125" style="491" bestFit="1" customWidth="1"/>
    <col min="2322" max="2322" width="9.140625" style="491"/>
    <col min="2323" max="2323" width="8.7109375" style="491" bestFit="1" customWidth="1"/>
    <col min="2324" max="2560" width="9.140625" style="491"/>
    <col min="2561" max="2561" width="8.85546875" style="491" bestFit="1" customWidth="1"/>
    <col min="2562" max="2562" width="32.28515625" style="491" customWidth="1"/>
    <col min="2563" max="2565" width="7.42578125" style="491" bestFit="1" customWidth="1"/>
    <col min="2566" max="2576" width="7.140625" style="491" customWidth="1"/>
    <col min="2577" max="2577" width="7.42578125" style="491" bestFit="1" customWidth="1"/>
    <col min="2578" max="2578" width="9.140625" style="491"/>
    <col min="2579" max="2579" width="8.7109375" style="491" bestFit="1" customWidth="1"/>
    <col min="2580" max="2816" width="9.140625" style="491"/>
    <col min="2817" max="2817" width="8.85546875" style="491" bestFit="1" customWidth="1"/>
    <col min="2818" max="2818" width="32.28515625" style="491" customWidth="1"/>
    <col min="2819" max="2821" width="7.42578125" style="491" bestFit="1" customWidth="1"/>
    <col min="2822" max="2832" width="7.140625" style="491" customWidth="1"/>
    <col min="2833" max="2833" width="7.42578125" style="491" bestFit="1" customWidth="1"/>
    <col min="2834" max="2834" width="9.140625" style="491"/>
    <col min="2835" max="2835" width="8.7109375" style="491" bestFit="1" customWidth="1"/>
    <col min="2836" max="3072" width="9.140625" style="491"/>
    <col min="3073" max="3073" width="8.85546875" style="491" bestFit="1" customWidth="1"/>
    <col min="3074" max="3074" width="32.28515625" style="491" customWidth="1"/>
    <col min="3075" max="3077" width="7.42578125" style="491" bestFit="1" customWidth="1"/>
    <col min="3078" max="3088" width="7.140625" style="491" customWidth="1"/>
    <col min="3089" max="3089" width="7.42578125" style="491" bestFit="1" customWidth="1"/>
    <col min="3090" max="3090" width="9.140625" style="491"/>
    <col min="3091" max="3091" width="8.7109375" style="491" bestFit="1" customWidth="1"/>
    <col min="3092" max="3328" width="9.140625" style="491"/>
    <col min="3329" max="3329" width="8.85546875" style="491" bestFit="1" customWidth="1"/>
    <col min="3330" max="3330" width="32.28515625" style="491" customWidth="1"/>
    <col min="3331" max="3333" width="7.42578125" style="491" bestFit="1" customWidth="1"/>
    <col min="3334" max="3344" width="7.140625" style="491" customWidth="1"/>
    <col min="3345" max="3345" width="7.42578125" style="491" bestFit="1" customWidth="1"/>
    <col min="3346" max="3346" width="9.140625" style="491"/>
    <col min="3347" max="3347" width="8.7109375" style="491" bestFit="1" customWidth="1"/>
    <col min="3348" max="3584" width="9.140625" style="491"/>
    <col min="3585" max="3585" width="8.85546875" style="491" bestFit="1" customWidth="1"/>
    <col min="3586" max="3586" width="32.28515625" style="491" customWidth="1"/>
    <col min="3587" max="3589" width="7.42578125" style="491" bestFit="1" customWidth="1"/>
    <col min="3590" max="3600" width="7.140625" style="491" customWidth="1"/>
    <col min="3601" max="3601" width="7.42578125" style="491" bestFit="1" customWidth="1"/>
    <col min="3602" max="3602" width="9.140625" style="491"/>
    <col min="3603" max="3603" width="8.7109375" style="491" bestFit="1" customWidth="1"/>
    <col min="3604" max="3840" width="9.140625" style="491"/>
    <col min="3841" max="3841" width="8.85546875" style="491" bestFit="1" customWidth="1"/>
    <col min="3842" max="3842" width="32.28515625" style="491" customWidth="1"/>
    <col min="3843" max="3845" width="7.42578125" style="491" bestFit="1" customWidth="1"/>
    <col min="3846" max="3856" width="7.140625" style="491" customWidth="1"/>
    <col min="3857" max="3857" width="7.42578125" style="491" bestFit="1" customWidth="1"/>
    <col min="3858" max="3858" width="9.140625" style="491"/>
    <col min="3859" max="3859" width="8.7109375" style="491" bestFit="1" customWidth="1"/>
    <col min="3860" max="4096" width="9.140625" style="491"/>
    <col min="4097" max="4097" width="8.85546875" style="491" bestFit="1" customWidth="1"/>
    <col min="4098" max="4098" width="32.28515625" style="491" customWidth="1"/>
    <col min="4099" max="4101" width="7.42578125" style="491" bestFit="1" customWidth="1"/>
    <col min="4102" max="4112" width="7.140625" style="491" customWidth="1"/>
    <col min="4113" max="4113" width="7.42578125" style="491" bestFit="1" customWidth="1"/>
    <col min="4114" max="4114" width="9.140625" style="491"/>
    <col min="4115" max="4115" width="8.7109375" style="491" bestFit="1" customWidth="1"/>
    <col min="4116" max="4352" width="9.140625" style="491"/>
    <col min="4353" max="4353" width="8.85546875" style="491" bestFit="1" customWidth="1"/>
    <col min="4354" max="4354" width="32.28515625" style="491" customWidth="1"/>
    <col min="4355" max="4357" width="7.42578125" style="491" bestFit="1" customWidth="1"/>
    <col min="4358" max="4368" width="7.140625" style="491" customWidth="1"/>
    <col min="4369" max="4369" width="7.42578125" style="491" bestFit="1" customWidth="1"/>
    <col min="4370" max="4370" width="9.140625" style="491"/>
    <col min="4371" max="4371" width="8.7109375" style="491" bestFit="1" customWidth="1"/>
    <col min="4372" max="4608" width="9.140625" style="491"/>
    <col min="4609" max="4609" width="8.85546875" style="491" bestFit="1" customWidth="1"/>
    <col min="4610" max="4610" width="32.28515625" style="491" customWidth="1"/>
    <col min="4611" max="4613" width="7.42578125" style="491" bestFit="1" customWidth="1"/>
    <col min="4614" max="4624" width="7.140625" style="491" customWidth="1"/>
    <col min="4625" max="4625" width="7.42578125" style="491" bestFit="1" customWidth="1"/>
    <col min="4626" max="4626" width="9.140625" style="491"/>
    <col min="4627" max="4627" width="8.7109375" style="491" bestFit="1" customWidth="1"/>
    <col min="4628" max="4864" width="9.140625" style="491"/>
    <col min="4865" max="4865" width="8.85546875" style="491" bestFit="1" customWidth="1"/>
    <col min="4866" max="4866" width="32.28515625" style="491" customWidth="1"/>
    <col min="4867" max="4869" width="7.42578125" style="491" bestFit="1" customWidth="1"/>
    <col min="4870" max="4880" width="7.140625" style="491" customWidth="1"/>
    <col min="4881" max="4881" width="7.42578125" style="491" bestFit="1" customWidth="1"/>
    <col min="4882" max="4882" width="9.140625" style="491"/>
    <col min="4883" max="4883" width="8.7109375" style="491" bestFit="1" customWidth="1"/>
    <col min="4884" max="5120" width="9.140625" style="491"/>
    <col min="5121" max="5121" width="8.85546875" style="491" bestFit="1" customWidth="1"/>
    <col min="5122" max="5122" width="32.28515625" style="491" customWidth="1"/>
    <col min="5123" max="5125" width="7.42578125" style="491" bestFit="1" customWidth="1"/>
    <col min="5126" max="5136" width="7.140625" style="491" customWidth="1"/>
    <col min="5137" max="5137" width="7.42578125" style="491" bestFit="1" customWidth="1"/>
    <col min="5138" max="5138" width="9.140625" style="491"/>
    <col min="5139" max="5139" width="8.7109375" style="491" bestFit="1" customWidth="1"/>
    <col min="5140" max="5376" width="9.140625" style="491"/>
    <col min="5377" max="5377" width="8.85546875" style="491" bestFit="1" customWidth="1"/>
    <col min="5378" max="5378" width="32.28515625" style="491" customWidth="1"/>
    <col min="5379" max="5381" width="7.42578125" style="491" bestFit="1" customWidth="1"/>
    <col min="5382" max="5392" width="7.140625" style="491" customWidth="1"/>
    <col min="5393" max="5393" width="7.42578125" style="491" bestFit="1" customWidth="1"/>
    <col min="5394" max="5394" width="9.140625" style="491"/>
    <col min="5395" max="5395" width="8.7109375" style="491" bestFit="1" customWidth="1"/>
    <col min="5396" max="5632" width="9.140625" style="491"/>
    <col min="5633" max="5633" width="8.85546875" style="491" bestFit="1" customWidth="1"/>
    <col min="5634" max="5634" width="32.28515625" style="491" customWidth="1"/>
    <col min="5635" max="5637" width="7.42578125" style="491" bestFit="1" customWidth="1"/>
    <col min="5638" max="5648" width="7.140625" style="491" customWidth="1"/>
    <col min="5649" max="5649" width="7.42578125" style="491" bestFit="1" customWidth="1"/>
    <col min="5650" max="5650" width="9.140625" style="491"/>
    <col min="5651" max="5651" width="8.7109375" style="491" bestFit="1" customWidth="1"/>
    <col min="5652" max="5888" width="9.140625" style="491"/>
    <col min="5889" max="5889" width="8.85546875" style="491" bestFit="1" customWidth="1"/>
    <col min="5890" max="5890" width="32.28515625" style="491" customWidth="1"/>
    <col min="5891" max="5893" width="7.42578125" style="491" bestFit="1" customWidth="1"/>
    <col min="5894" max="5904" width="7.140625" style="491" customWidth="1"/>
    <col min="5905" max="5905" width="7.42578125" style="491" bestFit="1" customWidth="1"/>
    <col min="5906" max="5906" width="9.140625" style="491"/>
    <col min="5907" max="5907" width="8.7109375" style="491" bestFit="1" customWidth="1"/>
    <col min="5908" max="6144" width="9.140625" style="491"/>
    <col min="6145" max="6145" width="8.85546875" style="491" bestFit="1" customWidth="1"/>
    <col min="6146" max="6146" width="32.28515625" style="491" customWidth="1"/>
    <col min="6147" max="6149" width="7.42578125" style="491" bestFit="1" customWidth="1"/>
    <col min="6150" max="6160" width="7.140625" style="491" customWidth="1"/>
    <col min="6161" max="6161" width="7.42578125" style="491" bestFit="1" customWidth="1"/>
    <col min="6162" max="6162" width="9.140625" style="491"/>
    <col min="6163" max="6163" width="8.7109375" style="491" bestFit="1" customWidth="1"/>
    <col min="6164" max="6400" width="9.140625" style="491"/>
    <col min="6401" max="6401" width="8.85546875" style="491" bestFit="1" customWidth="1"/>
    <col min="6402" max="6402" width="32.28515625" style="491" customWidth="1"/>
    <col min="6403" max="6405" width="7.42578125" style="491" bestFit="1" customWidth="1"/>
    <col min="6406" max="6416" width="7.140625" style="491" customWidth="1"/>
    <col min="6417" max="6417" width="7.42578125" style="491" bestFit="1" customWidth="1"/>
    <col min="6418" max="6418" width="9.140625" style="491"/>
    <col min="6419" max="6419" width="8.7109375" style="491" bestFit="1" customWidth="1"/>
    <col min="6420" max="6656" width="9.140625" style="491"/>
    <col min="6657" max="6657" width="8.85546875" style="491" bestFit="1" customWidth="1"/>
    <col min="6658" max="6658" width="32.28515625" style="491" customWidth="1"/>
    <col min="6659" max="6661" width="7.42578125" style="491" bestFit="1" customWidth="1"/>
    <col min="6662" max="6672" width="7.140625" style="491" customWidth="1"/>
    <col min="6673" max="6673" width="7.42578125" style="491" bestFit="1" customWidth="1"/>
    <col min="6674" max="6674" width="9.140625" style="491"/>
    <col min="6675" max="6675" width="8.7109375" style="491" bestFit="1" customWidth="1"/>
    <col min="6676" max="6912" width="9.140625" style="491"/>
    <col min="6913" max="6913" width="8.85546875" style="491" bestFit="1" customWidth="1"/>
    <col min="6914" max="6914" width="32.28515625" style="491" customWidth="1"/>
    <col min="6915" max="6917" width="7.42578125" style="491" bestFit="1" customWidth="1"/>
    <col min="6918" max="6928" width="7.140625" style="491" customWidth="1"/>
    <col min="6929" max="6929" width="7.42578125" style="491" bestFit="1" customWidth="1"/>
    <col min="6930" max="6930" width="9.140625" style="491"/>
    <col min="6931" max="6931" width="8.7109375" style="491" bestFit="1" customWidth="1"/>
    <col min="6932" max="7168" width="9.140625" style="491"/>
    <col min="7169" max="7169" width="8.85546875" style="491" bestFit="1" customWidth="1"/>
    <col min="7170" max="7170" width="32.28515625" style="491" customWidth="1"/>
    <col min="7171" max="7173" width="7.42578125" style="491" bestFit="1" customWidth="1"/>
    <col min="7174" max="7184" width="7.140625" style="491" customWidth="1"/>
    <col min="7185" max="7185" width="7.42578125" style="491" bestFit="1" customWidth="1"/>
    <col min="7186" max="7186" width="9.140625" style="491"/>
    <col min="7187" max="7187" width="8.7109375" style="491" bestFit="1" customWidth="1"/>
    <col min="7188" max="7424" width="9.140625" style="491"/>
    <col min="7425" max="7425" width="8.85546875" style="491" bestFit="1" customWidth="1"/>
    <col min="7426" max="7426" width="32.28515625" style="491" customWidth="1"/>
    <col min="7427" max="7429" width="7.42578125" style="491" bestFit="1" customWidth="1"/>
    <col min="7430" max="7440" width="7.140625" style="491" customWidth="1"/>
    <col min="7441" max="7441" width="7.42578125" style="491" bestFit="1" customWidth="1"/>
    <col min="7442" max="7442" width="9.140625" style="491"/>
    <col min="7443" max="7443" width="8.7109375" style="491" bestFit="1" customWidth="1"/>
    <col min="7444" max="7680" width="9.140625" style="491"/>
    <col min="7681" max="7681" width="8.85546875" style="491" bestFit="1" customWidth="1"/>
    <col min="7682" max="7682" width="32.28515625" style="491" customWidth="1"/>
    <col min="7683" max="7685" width="7.42578125" style="491" bestFit="1" customWidth="1"/>
    <col min="7686" max="7696" width="7.140625" style="491" customWidth="1"/>
    <col min="7697" max="7697" width="7.42578125" style="491" bestFit="1" customWidth="1"/>
    <col min="7698" max="7698" width="9.140625" style="491"/>
    <col min="7699" max="7699" width="8.7109375" style="491" bestFit="1" customWidth="1"/>
    <col min="7700" max="7936" width="9.140625" style="491"/>
    <col min="7937" max="7937" width="8.85546875" style="491" bestFit="1" customWidth="1"/>
    <col min="7938" max="7938" width="32.28515625" style="491" customWidth="1"/>
    <col min="7939" max="7941" width="7.42578125" style="491" bestFit="1" customWidth="1"/>
    <col min="7942" max="7952" width="7.140625" style="491" customWidth="1"/>
    <col min="7953" max="7953" width="7.42578125" style="491" bestFit="1" customWidth="1"/>
    <col min="7954" max="7954" width="9.140625" style="491"/>
    <col min="7955" max="7955" width="8.7109375" style="491" bestFit="1" customWidth="1"/>
    <col min="7956" max="8192" width="9.140625" style="491"/>
    <col min="8193" max="8193" width="8.85546875" style="491" bestFit="1" customWidth="1"/>
    <col min="8194" max="8194" width="32.28515625" style="491" customWidth="1"/>
    <col min="8195" max="8197" width="7.42578125" style="491" bestFit="1" customWidth="1"/>
    <col min="8198" max="8208" width="7.140625" style="491" customWidth="1"/>
    <col min="8209" max="8209" width="7.42578125" style="491" bestFit="1" customWidth="1"/>
    <col min="8210" max="8210" width="9.140625" style="491"/>
    <col min="8211" max="8211" width="8.7109375" style="491" bestFit="1" customWidth="1"/>
    <col min="8212" max="8448" width="9.140625" style="491"/>
    <col min="8449" max="8449" width="8.85546875" style="491" bestFit="1" customWidth="1"/>
    <col min="8450" max="8450" width="32.28515625" style="491" customWidth="1"/>
    <col min="8451" max="8453" width="7.42578125" style="491" bestFit="1" customWidth="1"/>
    <col min="8454" max="8464" width="7.140625" style="491" customWidth="1"/>
    <col min="8465" max="8465" width="7.42578125" style="491" bestFit="1" customWidth="1"/>
    <col min="8466" max="8466" width="9.140625" style="491"/>
    <col min="8467" max="8467" width="8.7109375" style="491" bestFit="1" customWidth="1"/>
    <col min="8468" max="8704" width="9.140625" style="491"/>
    <col min="8705" max="8705" width="8.85546875" style="491" bestFit="1" customWidth="1"/>
    <col min="8706" max="8706" width="32.28515625" style="491" customWidth="1"/>
    <col min="8707" max="8709" width="7.42578125" style="491" bestFit="1" customWidth="1"/>
    <col min="8710" max="8720" width="7.140625" style="491" customWidth="1"/>
    <col min="8721" max="8721" width="7.42578125" style="491" bestFit="1" customWidth="1"/>
    <col min="8722" max="8722" width="9.140625" style="491"/>
    <col min="8723" max="8723" width="8.7109375" style="491" bestFit="1" customWidth="1"/>
    <col min="8724" max="8960" width="9.140625" style="491"/>
    <col min="8961" max="8961" width="8.85546875" style="491" bestFit="1" customWidth="1"/>
    <col min="8962" max="8962" width="32.28515625" style="491" customWidth="1"/>
    <col min="8963" max="8965" width="7.42578125" style="491" bestFit="1" customWidth="1"/>
    <col min="8966" max="8976" width="7.140625" style="491" customWidth="1"/>
    <col min="8977" max="8977" width="7.42578125" style="491" bestFit="1" customWidth="1"/>
    <col min="8978" max="8978" width="9.140625" style="491"/>
    <col min="8979" max="8979" width="8.7109375" style="491" bestFit="1" customWidth="1"/>
    <col min="8980" max="9216" width="9.140625" style="491"/>
    <col min="9217" max="9217" width="8.85546875" style="491" bestFit="1" customWidth="1"/>
    <col min="9218" max="9218" width="32.28515625" style="491" customWidth="1"/>
    <col min="9219" max="9221" width="7.42578125" style="491" bestFit="1" customWidth="1"/>
    <col min="9222" max="9232" width="7.140625" style="491" customWidth="1"/>
    <col min="9233" max="9233" width="7.42578125" style="491" bestFit="1" customWidth="1"/>
    <col min="9234" max="9234" width="9.140625" style="491"/>
    <col min="9235" max="9235" width="8.7109375" style="491" bestFit="1" customWidth="1"/>
    <col min="9236" max="9472" width="9.140625" style="491"/>
    <col min="9473" max="9473" width="8.85546875" style="491" bestFit="1" customWidth="1"/>
    <col min="9474" max="9474" width="32.28515625" style="491" customWidth="1"/>
    <col min="9475" max="9477" width="7.42578125" style="491" bestFit="1" customWidth="1"/>
    <col min="9478" max="9488" width="7.140625" style="491" customWidth="1"/>
    <col min="9489" max="9489" width="7.42578125" style="491" bestFit="1" customWidth="1"/>
    <col min="9490" max="9490" width="9.140625" style="491"/>
    <col min="9491" max="9491" width="8.7109375" style="491" bestFit="1" customWidth="1"/>
    <col min="9492" max="9728" width="9.140625" style="491"/>
    <col min="9729" max="9729" width="8.85546875" style="491" bestFit="1" customWidth="1"/>
    <col min="9730" max="9730" width="32.28515625" style="491" customWidth="1"/>
    <col min="9731" max="9733" width="7.42578125" style="491" bestFit="1" customWidth="1"/>
    <col min="9734" max="9744" width="7.140625" style="491" customWidth="1"/>
    <col min="9745" max="9745" width="7.42578125" style="491" bestFit="1" customWidth="1"/>
    <col min="9746" max="9746" width="9.140625" style="491"/>
    <col min="9747" max="9747" width="8.7109375" style="491" bestFit="1" customWidth="1"/>
    <col min="9748" max="9984" width="9.140625" style="491"/>
    <col min="9985" max="9985" width="8.85546875" style="491" bestFit="1" customWidth="1"/>
    <col min="9986" max="9986" width="32.28515625" style="491" customWidth="1"/>
    <col min="9987" max="9989" width="7.42578125" style="491" bestFit="1" customWidth="1"/>
    <col min="9990" max="10000" width="7.140625" style="491" customWidth="1"/>
    <col min="10001" max="10001" width="7.42578125" style="491" bestFit="1" customWidth="1"/>
    <col min="10002" max="10002" width="9.140625" style="491"/>
    <col min="10003" max="10003" width="8.7109375" style="491" bestFit="1" customWidth="1"/>
    <col min="10004" max="10240" width="9.140625" style="491"/>
    <col min="10241" max="10241" width="8.85546875" style="491" bestFit="1" customWidth="1"/>
    <col min="10242" max="10242" width="32.28515625" style="491" customWidth="1"/>
    <col min="10243" max="10245" width="7.42578125" style="491" bestFit="1" customWidth="1"/>
    <col min="10246" max="10256" width="7.140625" style="491" customWidth="1"/>
    <col min="10257" max="10257" width="7.42578125" style="491" bestFit="1" customWidth="1"/>
    <col min="10258" max="10258" width="9.140625" style="491"/>
    <col min="10259" max="10259" width="8.7109375" style="491" bestFit="1" customWidth="1"/>
    <col min="10260" max="10496" width="9.140625" style="491"/>
    <col min="10497" max="10497" width="8.85546875" style="491" bestFit="1" customWidth="1"/>
    <col min="10498" max="10498" width="32.28515625" style="491" customWidth="1"/>
    <col min="10499" max="10501" width="7.42578125" style="491" bestFit="1" customWidth="1"/>
    <col min="10502" max="10512" width="7.140625" style="491" customWidth="1"/>
    <col min="10513" max="10513" width="7.42578125" style="491" bestFit="1" customWidth="1"/>
    <col min="10514" max="10514" width="9.140625" style="491"/>
    <col min="10515" max="10515" width="8.7109375" style="491" bestFit="1" customWidth="1"/>
    <col min="10516" max="10752" width="9.140625" style="491"/>
    <col min="10753" max="10753" width="8.85546875" style="491" bestFit="1" customWidth="1"/>
    <col min="10754" max="10754" width="32.28515625" style="491" customWidth="1"/>
    <col min="10755" max="10757" width="7.42578125" style="491" bestFit="1" customWidth="1"/>
    <col min="10758" max="10768" width="7.140625" style="491" customWidth="1"/>
    <col min="10769" max="10769" width="7.42578125" style="491" bestFit="1" customWidth="1"/>
    <col min="10770" max="10770" width="9.140625" style="491"/>
    <col min="10771" max="10771" width="8.7109375" style="491" bestFit="1" customWidth="1"/>
    <col min="10772" max="11008" width="9.140625" style="491"/>
    <col min="11009" max="11009" width="8.85546875" style="491" bestFit="1" customWidth="1"/>
    <col min="11010" max="11010" width="32.28515625" style="491" customWidth="1"/>
    <col min="11011" max="11013" width="7.42578125" style="491" bestFit="1" customWidth="1"/>
    <col min="11014" max="11024" width="7.140625" style="491" customWidth="1"/>
    <col min="11025" max="11025" width="7.42578125" style="491" bestFit="1" customWidth="1"/>
    <col min="11026" max="11026" width="9.140625" style="491"/>
    <col min="11027" max="11027" width="8.7109375" style="491" bestFit="1" customWidth="1"/>
    <col min="11028" max="11264" width="9.140625" style="491"/>
    <col min="11265" max="11265" width="8.85546875" style="491" bestFit="1" customWidth="1"/>
    <col min="11266" max="11266" width="32.28515625" style="491" customWidth="1"/>
    <col min="11267" max="11269" width="7.42578125" style="491" bestFit="1" customWidth="1"/>
    <col min="11270" max="11280" width="7.140625" style="491" customWidth="1"/>
    <col min="11281" max="11281" width="7.42578125" style="491" bestFit="1" customWidth="1"/>
    <col min="11282" max="11282" width="9.140625" style="491"/>
    <col min="11283" max="11283" width="8.7109375" style="491" bestFit="1" customWidth="1"/>
    <col min="11284" max="11520" width="9.140625" style="491"/>
    <col min="11521" max="11521" width="8.85546875" style="491" bestFit="1" customWidth="1"/>
    <col min="11522" max="11522" width="32.28515625" style="491" customWidth="1"/>
    <col min="11523" max="11525" width="7.42578125" style="491" bestFit="1" customWidth="1"/>
    <col min="11526" max="11536" width="7.140625" style="491" customWidth="1"/>
    <col min="11537" max="11537" width="7.42578125" style="491" bestFit="1" customWidth="1"/>
    <col min="11538" max="11538" width="9.140625" style="491"/>
    <col min="11539" max="11539" width="8.7109375" style="491" bestFit="1" customWidth="1"/>
    <col min="11540" max="11776" width="9.140625" style="491"/>
    <col min="11777" max="11777" width="8.85546875" style="491" bestFit="1" customWidth="1"/>
    <col min="11778" max="11778" width="32.28515625" style="491" customWidth="1"/>
    <col min="11779" max="11781" width="7.42578125" style="491" bestFit="1" customWidth="1"/>
    <col min="11782" max="11792" width="7.140625" style="491" customWidth="1"/>
    <col min="11793" max="11793" width="7.42578125" style="491" bestFit="1" customWidth="1"/>
    <col min="11794" max="11794" width="9.140625" style="491"/>
    <col min="11795" max="11795" width="8.7109375" style="491" bestFit="1" customWidth="1"/>
    <col min="11796" max="12032" width="9.140625" style="491"/>
    <col min="12033" max="12033" width="8.85546875" style="491" bestFit="1" customWidth="1"/>
    <col min="12034" max="12034" width="32.28515625" style="491" customWidth="1"/>
    <col min="12035" max="12037" width="7.42578125" style="491" bestFit="1" customWidth="1"/>
    <col min="12038" max="12048" width="7.140625" style="491" customWidth="1"/>
    <col min="12049" max="12049" width="7.42578125" style="491" bestFit="1" customWidth="1"/>
    <col min="12050" max="12050" width="9.140625" style="491"/>
    <col min="12051" max="12051" width="8.7109375" style="491" bestFit="1" customWidth="1"/>
    <col min="12052" max="12288" width="9.140625" style="491"/>
    <col min="12289" max="12289" width="8.85546875" style="491" bestFit="1" customWidth="1"/>
    <col min="12290" max="12290" width="32.28515625" style="491" customWidth="1"/>
    <col min="12291" max="12293" width="7.42578125" style="491" bestFit="1" customWidth="1"/>
    <col min="12294" max="12304" width="7.140625" style="491" customWidth="1"/>
    <col min="12305" max="12305" width="7.42578125" style="491" bestFit="1" customWidth="1"/>
    <col min="12306" max="12306" width="9.140625" style="491"/>
    <col min="12307" max="12307" width="8.7109375" style="491" bestFit="1" customWidth="1"/>
    <col min="12308" max="12544" width="9.140625" style="491"/>
    <col min="12545" max="12545" width="8.85546875" style="491" bestFit="1" customWidth="1"/>
    <col min="12546" max="12546" width="32.28515625" style="491" customWidth="1"/>
    <col min="12547" max="12549" width="7.42578125" style="491" bestFit="1" customWidth="1"/>
    <col min="12550" max="12560" width="7.140625" style="491" customWidth="1"/>
    <col min="12561" max="12561" width="7.42578125" style="491" bestFit="1" customWidth="1"/>
    <col min="12562" max="12562" width="9.140625" style="491"/>
    <col min="12563" max="12563" width="8.7109375" style="491" bestFit="1" customWidth="1"/>
    <col min="12564" max="12800" width="9.140625" style="491"/>
    <col min="12801" max="12801" width="8.85546875" style="491" bestFit="1" customWidth="1"/>
    <col min="12802" max="12802" width="32.28515625" style="491" customWidth="1"/>
    <col min="12803" max="12805" width="7.42578125" style="491" bestFit="1" customWidth="1"/>
    <col min="12806" max="12816" width="7.140625" style="491" customWidth="1"/>
    <col min="12817" max="12817" width="7.42578125" style="491" bestFit="1" customWidth="1"/>
    <col min="12818" max="12818" width="9.140625" style="491"/>
    <col min="12819" max="12819" width="8.7109375" style="491" bestFit="1" customWidth="1"/>
    <col min="12820" max="13056" width="9.140625" style="491"/>
    <col min="13057" max="13057" width="8.85546875" style="491" bestFit="1" customWidth="1"/>
    <col min="13058" max="13058" width="32.28515625" style="491" customWidth="1"/>
    <col min="13059" max="13061" width="7.42578125" style="491" bestFit="1" customWidth="1"/>
    <col min="13062" max="13072" width="7.140625" style="491" customWidth="1"/>
    <col min="13073" max="13073" width="7.42578125" style="491" bestFit="1" customWidth="1"/>
    <col min="13074" max="13074" width="9.140625" style="491"/>
    <col min="13075" max="13075" width="8.7109375" style="491" bestFit="1" customWidth="1"/>
    <col min="13076" max="13312" width="9.140625" style="491"/>
    <col min="13313" max="13313" width="8.85546875" style="491" bestFit="1" customWidth="1"/>
    <col min="13314" max="13314" width="32.28515625" style="491" customWidth="1"/>
    <col min="13315" max="13317" width="7.42578125" style="491" bestFit="1" customWidth="1"/>
    <col min="13318" max="13328" width="7.140625" style="491" customWidth="1"/>
    <col min="13329" max="13329" width="7.42578125" style="491" bestFit="1" customWidth="1"/>
    <col min="13330" max="13330" width="9.140625" style="491"/>
    <col min="13331" max="13331" width="8.7109375" style="491" bestFit="1" customWidth="1"/>
    <col min="13332" max="13568" width="9.140625" style="491"/>
    <col min="13569" max="13569" width="8.85546875" style="491" bestFit="1" customWidth="1"/>
    <col min="13570" max="13570" width="32.28515625" style="491" customWidth="1"/>
    <col min="13571" max="13573" width="7.42578125" style="491" bestFit="1" customWidth="1"/>
    <col min="13574" max="13584" width="7.140625" style="491" customWidth="1"/>
    <col min="13585" max="13585" width="7.42578125" style="491" bestFit="1" customWidth="1"/>
    <col min="13586" max="13586" width="9.140625" style="491"/>
    <col min="13587" max="13587" width="8.7109375" style="491" bestFit="1" customWidth="1"/>
    <col min="13588" max="13824" width="9.140625" style="491"/>
    <col min="13825" max="13825" width="8.85546875" style="491" bestFit="1" customWidth="1"/>
    <col min="13826" max="13826" width="32.28515625" style="491" customWidth="1"/>
    <col min="13827" max="13829" width="7.42578125" style="491" bestFit="1" customWidth="1"/>
    <col min="13830" max="13840" width="7.140625" style="491" customWidth="1"/>
    <col min="13841" max="13841" width="7.42578125" style="491" bestFit="1" customWidth="1"/>
    <col min="13842" max="13842" width="9.140625" style="491"/>
    <col min="13843" max="13843" width="8.7109375" style="491" bestFit="1" customWidth="1"/>
    <col min="13844" max="14080" width="9.140625" style="491"/>
    <col min="14081" max="14081" width="8.85546875" style="491" bestFit="1" customWidth="1"/>
    <col min="14082" max="14082" width="32.28515625" style="491" customWidth="1"/>
    <col min="14083" max="14085" width="7.42578125" style="491" bestFit="1" customWidth="1"/>
    <col min="14086" max="14096" width="7.140625" style="491" customWidth="1"/>
    <col min="14097" max="14097" width="7.42578125" style="491" bestFit="1" customWidth="1"/>
    <col min="14098" max="14098" width="9.140625" style="491"/>
    <col min="14099" max="14099" width="8.7109375" style="491" bestFit="1" customWidth="1"/>
    <col min="14100" max="14336" width="9.140625" style="491"/>
    <col min="14337" max="14337" width="8.85546875" style="491" bestFit="1" customWidth="1"/>
    <col min="14338" max="14338" width="32.28515625" style="491" customWidth="1"/>
    <col min="14339" max="14341" width="7.42578125" style="491" bestFit="1" customWidth="1"/>
    <col min="14342" max="14352" width="7.140625" style="491" customWidth="1"/>
    <col min="14353" max="14353" width="7.42578125" style="491" bestFit="1" customWidth="1"/>
    <col min="14354" max="14354" width="9.140625" style="491"/>
    <col min="14355" max="14355" width="8.7109375" style="491" bestFit="1" customWidth="1"/>
    <col min="14356" max="14592" width="9.140625" style="491"/>
    <col min="14593" max="14593" width="8.85546875" style="491" bestFit="1" customWidth="1"/>
    <col min="14594" max="14594" width="32.28515625" style="491" customWidth="1"/>
    <col min="14595" max="14597" width="7.42578125" style="491" bestFit="1" customWidth="1"/>
    <col min="14598" max="14608" width="7.140625" style="491" customWidth="1"/>
    <col min="14609" max="14609" width="7.42578125" style="491" bestFit="1" customWidth="1"/>
    <col min="14610" max="14610" width="9.140625" style="491"/>
    <col min="14611" max="14611" width="8.7109375" style="491" bestFit="1" customWidth="1"/>
    <col min="14612" max="14848" width="9.140625" style="491"/>
    <col min="14849" max="14849" width="8.85546875" style="491" bestFit="1" customWidth="1"/>
    <col min="14850" max="14850" width="32.28515625" style="491" customWidth="1"/>
    <col min="14851" max="14853" width="7.42578125" style="491" bestFit="1" customWidth="1"/>
    <col min="14854" max="14864" width="7.140625" style="491" customWidth="1"/>
    <col min="14865" max="14865" width="7.42578125" style="491" bestFit="1" customWidth="1"/>
    <col min="14866" max="14866" width="9.140625" style="491"/>
    <col min="14867" max="14867" width="8.7109375" style="491" bestFit="1" customWidth="1"/>
    <col min="14868" max="15104" width="9.140625" style="491"/>
    <col min="15105" max="15105" width="8.85546875" style="491" bestFit="1" customWidth="1"/>
    <col min="15106" max="15106" width="32.28515625" style="491" customWidth="1"/>
    <col min="15107" max="15109" width="7.42578125" style="491" bestFit="1" customWidth="1"/>
    <col min="15110" max="15120" width="7.140625" style="491" customWidth="1"/>
    <col min="15121" max="15121" width="7.42578125" style="491" bestFit="1" customWidth="1"/>
    <col min="15122" max="15122" width="9.140625" style="491"/>
    <col min="15123" max="15123" width="8.7109375" style="491" bestFit="1" customWidth="1"/>
    <col min="15124" max="15360" width="9.140625" style="491"/>
    <col min="15361" max="15361" width="8.85546875" style="491" bestFit="1" customWidth="1"/>
    <col min="15362" max="15362" width="32.28515625" style="491" customWidth="1"/>
    <col min="15363" max="15365" width="7.42578125" style="491" bestFit="1" customWidth="1"/>
    <col min="15366" max="15376" width="7.140625" style="491" customWidth="1"/>
    <col min="15377" max="15377" width="7.42578125" style="491" bestFit="1" customWidth="1"/>
    <col min="15378" max="15378" width="9.140625" style="491"/>
    <col min="15379" max="15379" width="8.7109375" style="491" bestFit="1" customWidth="1"/>
    <col min="15380" max="15616" width="9.140625" style="491"/>
    <col min="15617" max="15617" width="8.85546875" style="491" bestFit="1" customWidth="1"/>
    <col min="15618" max="15618" width="32.28515625" style="491" customWidth="1"/>
    <col min="15619" max="15621" width="7.42578125" style="491" bestFit="1" customWidth="1"/>
    <col min="15622" max="15632" width="7.140625" style="491" customWidth="1"/>
    <col min="15633" max="15633" width="7.42578125" style="491" bestFit="1" customWidth="1"/>
    <col min="15634" max="15634" width="9.140625" style="491"/>
    <col min="15635" max="15635" width="8.7109375" style="491" bestFit="1" customWidth="1"/>
    <col min="15636" max="15872" width="9.140625" style="491"/>
    <col min="15873" max="15873" width="8.85546875" style="491" bestFit="1" customWidth="1"/>
    <col min="15874" max="15874" width="32.28515625" style="491" customWidth="1"/>
    <col min="15875" max="15877" width="7.42578125" style="491" bestFit="1" customWidth="1"/>
    <col min="15878" max="15888" width="7.140625" style="491" customWidth="1"/>
    <col min="15889" max="15889" width="7.42578125" style="491" bestFit="1" customWidth="1"/>
    <col min="15890" max="15890" width="9.140625" style="491"/>
    <col min="15891" max="15891" width="8.7109375" style="491" bestFit="1" customWidth="1"/>
    <col min="15892" max="16128" width="9.140625" style="491"/>
    <col min="16129" max="16129" width="8.85546875" style="491" bestFit="1" customWidth="1"/>
    <col min="16130" max="16130" width="32.28515625" style="491" customWidth="1"/>
    <col min="16131" max="16133" width="7.42578125" style="491" bestFit="1" customWidth="1"/>
    <col min="16134" max="16144" width="7.140625" style="491" customWidth="1"/>
    <col min="16145" max="16145" width="7.42578125" style="491" bestFit="1" customWidth="1"/>
    <col min="16146" max="16146" width="9.140625" style="491"/>
    <col min="16147" max="16147" width="8.7109375" style="491" bestFit="1" customWidth="1"/>
    <col min="16148" max="16384" width="9.140625" style="491"/>
  </cols>
  <sheetData>
    <row r="2" spans="1:17" ht="12.75">
      <c r="A2" s="251" t="s">
        <v>0</v>
      </c>
      <c r="B2" s="57" t="s">
        <v>648</v>
      </c>
    </row>
    <row r="4" spans="1:17">
      <c r="B4" s="492" t="s">
        <v>145</v>
      </c>
      <c r="C4" s="493" t="s">
        <v>649</v>
      </c>
      <c r="D4" s="493" t="s">
        <v>650</v>
      </c>
      <c r="E4" s="493" t="s">
        <v>651</v>
      </c>
      <c r="F4" s="493" t="s">
        <v>652</v>
      </c>
      <c r="G4" s="493" t="s">
        <v>653</v>
      </c>
      <c r="H4" s="493" t="s">
        <v>290</v>
      </c>
      <c r="I4" s="493" t="s">
        <v>291</v>
      </c>
      <c r="J4" s="493" t="s">
        <v>292</v>
      </c>
      <c r="K4" s="493" t="s">
        <v>293</v>
      </c>
      <c r="L4" s="493" t="s">
        <v>294</v>
      </c>
      <c r="M4" s="493" t="s">
        <v>295</v>
      </c>
      <c r="N4" s="493" t="s">
        <v>296</v>
      </c>
      <c r="O4" s="493" t="s">
        <v>262</v>
      </c>
      <c r="P4" s="493" t="s">
        <v>264</v>
      </c>
      <c r="Q4" s="493" t="s">
        <v>266</v>
      </c>
    </row>
    <row r="5" spans="1:17" ht="24">
      <c r="B5" s="494" t="s">
        <v>654</v>
      </c>
      <c r="C5" s="495">
        <v>0.22570598331887481</v>
      </c>
      <c r="D5" s="564">
        <v>-2.5914924673940334</v>
      </c>
      <c r="E5" s="495">
        <v>-2.7956521248263613</v>
      </c>
      <c r="F5" s="495">
        <v>-4.5701206355380037</v>
      </c>
      <c r="G5" s="495">
        <v>-12.134594729030852</v>
      </c>
      <c r="H5" s="495">
        <v>-10.850236279341971</v>
      </c>
      <c r="I5" s="495">
        <v>-8.6920940385737566</v>
      </c>
      <c r="J5" s="495">
        <v>-5.3511662238012434</v>
      </c>
      <c r="K5" s="495">
        <v>-2.4121955812188389</v>
      </c>
      <c r="L5" s="495">
        <v>3.8134032760958547</v>
      </c>
      <c r="M5" s="495">
        <v>2.8660456940577745</v>
      </c>
      <c r="N5" s="495">
        <v>8.6699837663844193</v>
      </c>
      <c r="O5" s="495">
        <v>10.287277448475578</v>
      </c>
      <c r="P5" s="495">
        <v>8.7949261788837703</v>
      </c>
      <c r="Q5" s="495">
        <v>16.354161327649308</v>
      </c>
    </row>
    <row r="6" spans="1:17" ht="24">
      <c r="B6" s="494" t="s">
        <v>655</v>
      </c>
      <c r="C6" s="495">
        <v>26.474800513153966</v>
      </c>
      <c r="D6" s="495">
        <v>23.974076603553101</v>
      </c>
      <c r="E6" s="495">
        <v>19.168100806974081</v>
      </c>
      <c r="F6" s="495">
        <v>14.58537837321434</v>
      </c>
      <c r="G6" s="495">
        <v>12.66682281034393</v>
      </c>
      <c r="H6" s="495">
        <v>12.452717157351429</v>
      </c>
      <c r="I6" s="495">
        <v>15.443578446918082</v>
      </c>
      <c r="J6" s="495">
        <v>17.414962530183573</v>
      </c>
      <c r="K6" s="495">
        <v>20.652304550243386</v>
      </c>
      <c r="L6" s="495">
        <v>17.062825121724103</v>
      </c>
      <c r="M6" s="495">
        <v>15.148754751818132</v>
      </c>
      <c r="N6" s="495">
        <v>7.8636893133070487</v>
      </c>
      <c r="O6" s="495">
        <v>5.3776473396296467</v>
      </c>
      <c r="P6" s="495">
        <v>10.776733897095681</v>
      </c>
      <c r="Q6" s="495">
        <v>13.628995817088537</v>
      </c>
    </row>
    <row r="7" spans="1:17" ht="24">
      <c r="B7" s="494" t="s">
        <v>656</v>
      </c>
      <c r="C7" s="495">
        <v>33.313851320923945</v>
      </c>
      <c r="D7" s="495">
        <v>30.569312062475273</v>
      </c>
      <c r="E7" s="495">
        <v>29.42800127228956</v>
      </c>
      <c r="F7" s="495">
        <v>27.474296914323933</v>
      </c>
      <c r="G7" s="495">
        <v>25.980452580766784</v>
      </c>
      <c r="H7" s="495">
        <v>24.234602919015131</v>
      </c>
      <c r="I7" s="495">
        <v>23.275518733495051</v>
      </c>
      <c r="J7" s="495">
        <v>22.147178738768456</v>
      </c>
      <c r="K7" s="495">
        <v>21.013898860982614</v>
      </c>
      <c r="L7" s="495">
        <v>21.491678536304864</v>
      </c>
      <c r="M7" s="495">
        <v>20.792761317766626</v>
      </c>
      <c r="N7" s="495">
        <v>22.312731646165432</v>
      </c>
      <c r="O7" s="495">
        <v>21.992953462757956</v>
      </c>
      <c r="P7" s="495">
        <v>21.107190089117537</v>
      </c>
      <c r="Q7" s="495">
        <v>21.291434351045144</v>
      </c>
    </row>
    <row r="8" spans="1:17" ht="24.75" customHeight="1">
      <c r="B8" s="494" t="s">
        <v>657</v>
      </c>
      <c r="C8" s="495">
        <v>85.237972234462291</v>
      </c>
      <c r="D8" s="495">
        <v>79.945768625443236</v>
      </c>
      <c r="E8" s="495">
        <v>82.416019852734735</v>
      </c>
      <c r="F8" s="495">
        <v>87.15115108102664</v>
      </c>
      <c r="G8" s="495">
        <v>84.272326871426202</v>
      </c>
      <c r="H8" s="495">
        <v>78.700529502630985</v>
      </c>
      <c r="I8" s="495">
        <v>88.493417098316655</v>
      </c>
      <c r="J8" s="495">
        <v>92.794206032107226</v>
      </c>
      <c r="K8" s="495">
        <v>94.183952415460666</v>
      </c>
      <c r="L8" s="495">
        <v>93.548752095841238</v>
      </c>
      <c r="M8" s="495">
        <v>96.322870818926916</v>
      </c>
      <c r="N8" s="495">
        <v>98.326412793479761</v>
      </c>
      <c r="O8" s="495">
        <v>96.639822714964495</v>
      </c>
      <c r="P8" s="495">
        <v>89.759841529753032</v>
      </c>
      <c r="Q8" s="495">
        <v>91.457680711384896</v>
      </c>
    </row>
    <row r="11" spans="1:17" ht="12.75">
      <c r="B11" s="57" t="s">
        <v>836</v>
      </c>
    </row>
    <row r="35" spans="2:2">
      <c r="B35" s="65" t="s">
        <v>9</v>
      </c>
    </row>
    <row r="37" spans="2:2" ht="12.75">
      <c r="B37" s="731" t="s">
        <v>10</v>
      </c>
    </row>
  </sheetData>
  <hyperlinks>
    <hyperlink ref="B37" location="Содержание!B70" display="к содержанию"/>
  </hyperlinks>
  <pageMargins left="0.7" right="0.7" top="0.75" bottom="0.75" header="0.3" footer="0.3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zoomScaleNormal="100" workbookViewId="0">
      <selection activeCell="B41" sqref="B41"/>
    </sheetView>
  </sheetViews>
  <sheetFormatPr defaultRowHeight="12.75"/>
  <cols>
    <col min="1" max="1" width="12.28515625" style="251" customWidth="1"/>
    <col min="2" max="2" width="20.85546875" style="251" customWidth="1"/>
    <col min="3" max="6" width="15.85546875" style="251" bestFit="1" customWidth="1"/>
    <col min="7" max="7" width="14.85546875" style="251" bestFit="1" customWidth="1"/>
    <col min="8" max="19" width="15.85546875" style="251" bestFit="1" customWidth="1"/>
    <col min="20" max="20" width="9.140625" style="251"/>
    <col min="21" max="21" width="14.85546875" style="251" bestFit="1" customWidth="1"/>
    <col min="22" max="23" width="9.140625" style="251"/>
    <col min="24" max="24" width="14.85546875" style="251" bestFit="1" customWidth="1"/>
    <col min="25" max="256" width="9.140625" style="251"/>
    <col min="257" max="257" width="12.28515625" style="251" customWidth="1"/>
    <col min="258" max="258" width="20.85546875" style="251" customWidth="1"/>
    <col min="259" max="262" width="15.85546875" style="251" bestFit="1" customWidth="1"/>
    <col min="263" max="263" width="14.85546875" style="251" bestFit="1" customWidth="1"/>
    <col min="264" max="275" width="15.85546875" style="251" bestFit="1" customWidth="1"/>
    <col min="276" max="276" width="9.140625" style="251"/>
    <col min="277" max="277" width="14.85546875" style="251" bestFit="1" customWidth="1"/>
    <col min="278" max="279" width="9.140625" style="251"/>
    <col min="280" max="280" width="14.85546875" style="251" bestFit="1" customWidth="1"/>
    <col min="281" max="512" width="9.140625" style="251"/>
    <col min="513" max="513" width="12.28515625" style="251" customWidth="1"/>
    <col min="514" max="514" width="20.85546875" style="251" customWidth="1"/>
    <col min="515" max="518" width="15.85546875" style="251" bestFit="1" customWidth="1"/>
    <col min="519" max="519" width="14.85546875" style="251" bestFit="1" customWidth="1"/>
    <col min="520" max="531" width="15.85546875" style="251" bestFit="1" customWidth="1"/>
    <col min="532" max="532" width="9.140625" style="251"/>
    <col min="533" max="533" width="14.85546875" style="251" bestFit="1" customWidth="1"/>
    <col min="534" max="535" width="9.140625" style="251"/>
    <col min="536" max="536" width="14.85546875" style="251" bestFit="1" customWidth="1"/>
    <col min="537" max="768" width="9.140625" style="251"/>
    <col min="769" max="769" width="12.28515625" style="251" customWidth="1"/>
    <col min="770" max="770" width="20.85546875" style="251" customWidth="1"/>
    <col min="771" max="774" width="15.85546875" style="251" bestFit="1" customWidth="1"/>
    <col min="775" max="775" width="14.85546875" style="251" bestFit="1" customWidth="1"/>
    <col min="776" max="787" width="15.85546875" style="251" bestFit="1" customWidth="1"/>
    <col min="788" max="788" width="9.140625" style="251"/>
    <col min="789" max="789" width="14.85546875" style="251" bestFit="1" customWidth="1"/>
    <col min="790" max="791" width="9.140625" style="251"/>
    <col min="792" max="792" width="14.85546875" style="251" bestFit="1" customWidth="1"/>
    <col min="793" max="1024" width="9.140625" style="251"/>
    <col min="1025" max="1025" width="12.28515625" style="251" customWidth="1"/>
    <col min="1026" max="1026" width="20.85546875" style="251" customWidth="1"/>
    <col min="1027" max="1030" width="15.85546875" style="251" bestFit="1" customWidth="1"/>
    <col min="1031" max="1031" width="14.85546875" style="251" bestFit="1" customWidth="1"/>
    <col min="1032" max="1043" width="15.85546875" style="251" bestFit="1" customWidth="1"/>
    <col min="1044" max="1044" width="9.140625" style="251"/>
    <col min="1045" max="1045" width="14.85546875" style="251" bestFit="1" customWidth="1"/>
    <col min="1046" max="1047" width="9.140625" style="251"/>
    <col min="1048" max="1048" width="14.85546875" style="251" bestFit="1" customWidth="1"/>
    <col min="1049" max="1280" width="9.140625" style="251"/>
    <col min="1281" max="1281" width="12.28515625" style="251" customWidth="1"/>
    <col min="1282" max="1282" width="20.85546875" style="251" customWidth="1"/>
    <col min="1283" max="1286" width="15.85546875" style="251" bestFit="1" customWidth="1"/>
    <col min="1287" max="1287" width="14.85546875" style="251" bestFit="1" customWidth="1"/>
    <col min="1288" max="1299" width="15.85546875" style="251" bestFit="1" customWidth="1"/>
    <col min="1300" max="1300" width="9.140625" style="251"/>
    <col min="1301" max="1301" width="14.85546875" style="251" bestFit="1" customWidth="1"/>
    <col min="1302" max="1303" width="9.140625" style="251"/>
    <col min="1304" max="1304" width="14.85546875" style="251" bestFit="1" customWidth="1"/>
    <col min="1305" max="1536" width="9.140625" style="251"/>
    <col min="1537" max="1537" width="12.28515625" style="251" customWidth="1"/>
    <col min="1538" max="1538" width="20.85546875" style="251" customWidth="1"/>
    <col min="1539" max="1542" width="15.85546875" style="251" bestFit="1" customWidth="1"/>
    <col min="1543" max="1543" width="14.85546875" style="251" bestFit="1" customWidth="1"/>
    <col min="1544" max="1555" width="15.85546875" style="251" bestFit="1" customWidth="1"/>
    <col min="1556" max="1556" width="9.140625" style="251"/>
    <col min="1557" max="1557" width="14.85546875" style="251" bestFit="1" customWidth="1"/>
    <col min="1558" max="1559" width="9.140625" style="251"/>
    <col min="1560" max="1560" width="14.85546875" style="251" bestFit="1" customWidth="1"/>
    <col min="1561" max="1792" width="9.140625" style="251"/>
    <col min="1793" max="1793" width="12.28515625" style="251" customWidth="1"/>
    <col min="1794" max="1794" width="20.85546875" style="251" customWidth="1"/>
    <col min="1795" max="1798" width="15.85546875" style="251" bestFit="1" customWidth="1"/>
    <col min="1799" max="1799" width="14.85546875" style="251" bestFit="1" customWidth="1"/>
    <col min="1800" max="1811" width="15.85546875" style="251" bestFit="1" customWidth="1"/>
    <col min="1812" max="1812" width="9.140625" style="251"/>
    <col min="1813" max="1813" width="14.85546875" style="251" bestFit="1" customWidth="1"/>
    <col min="1814" max="1815" width="9.140625" style="251"/>
    <col min="1816" max="1816" width="14.85546875" style="251" bestFit="1" customWidth="1"/>
    <col min="1817" max="2048" width="9.140625" style="251"/>
    <col min="2049" max="2049" width="12.28515625" style="251" customWidth="1"/>
    <col min="2050" max="2050" width="20.85546875" style="251" customWidth="1"/>
    <col min="2051" max="2054" width="15.85546875" style="251" bestFit="1" customWidth="1"/>
    <col min="2055" max="2055" width="14.85546875" style="251" bestFit="1" customWidth="1"/>
    <col min="2056" max="2067" width="15.85546875" style="251" bestFit="1" customWidth="1"/>
    <col min="2068" max="2068" width="9.140625" style="251"/>
    <col min="2069" max="2069" width="14.85546875" style="251" bestFit="1" customWidth="1"/>
    <col min="2070" max="2071" width="9.140625" style="251"/>
    <col min="2072" max="2072" width="14.85546875" style="251" bestFit="1" customWidth="1"/>
    <col min="2073" max="2304" width="9.140625" style="251"/>
    <col min="2305" max="2305" width="12.28515625" style="251" customWidth="1"/>
    <col min="2306" max="2306" width="20.85546875" style="251" customWidth="1"/>
    <col min="2307" max="2310" width="15.85546875" style="251" bestFit="1" customWidth="1"/>
    <col min="2311" max="2311" width="14.85546875" style="251" bestFit="1" customWidth="1"/>
    <col min="2312" max="2323" width="15.85546875" style="251" bestFit="1" customWidth="1"/>
    <col min="2324" max="2324" width="9.140625" style="251"/>
    <col min="2325" max="2325" width="14.85546875" style="251" bestFit="1" customWidth="1"/>
    <col min="2326" max="2327" width="9.140625" style="251"/>
    <col min="2328" max="2328" width="14.85546875" style="251" bestFit="1" customWidth="1"/>
    <col min="2329" max="2560" width="9.140625" style="251"/>
    <col min="2561" max="2561" width="12.28515625" style="251" customWidth="1"/>
    <col min="2562" max="2562" width="20.85546875" style="251" customWidth="1"/>
    <col min="2563" max="2566" width="15.85546875" style="251" bestFit="1" customWidth="1"/>
    <col min="2567" max="2567" width="14.85546875" style="251" bestFit="1" customWidth="1"/>
    <col min="2568" max="2579" width="15.85546875" style="251" bestFit="1" customWidth="1"/>
    <col min="2580" max="2580" width="9.140625" style="251"/>
    <col min="2581" max="2581" width="14.85546875" style="251" bestFit="1" customWidth="1"/>
    <col min="2582" max="2583" width="9.140625" style="251"/>
    <col min="2584" max="2584" width="14.85546875" style="251" bestFit="1" customWidth="1"/>
    <col min="2585" max="2816" width="9.140625" style="251"/>
    <col min="2817" max="2817" width="12.28515625" style="251" customWidth="1"/>
    <col min="2818" max="2818" width="20.85546875" style="251" customWidth="1"/>
    <col min="2819" max="2822" width="15.85546875" style="251" bestFit="1" customWidth="1"/>
    <col min="2823" max="2823" width="14.85546875" style="251" bestFit="1" customWidth="1"/>
    <col min="2824" max="2835" width="15.85546875" style="251" bestFit="1" customWidth="1"/>
    <col min="2836" max="2836" width="9.140625" style="251"/>
    <col min="2837" max="2837" width="14.85546875" style="251" bestFit="1" customWidth="1"/>
    <col min="2838" max="2839" width="9.140625" style="251"/>
    <col min="2840" max="2840" width="14.85546875" style="251" bestFit="1" customWidth="1"/>
    <col min="2841" max="3072" width="9.140625" style="251"/>
    <col min="3073" max="3073" width="12.28515625" style="251" customWidth="1"/>
    <col min="3074" max="3074" width="20.85546875" style="251" customWidth="1"/>
    <col min="3075" max="3078" width="15.85546875" style="251" bestFit="1" customWidth="1"/>
    <col min="3079" max="3079" width="14.85546875" style="251" bestFit="1" customWidth="1"/>
    <col min="3080" max="3091" width="15.85546875" style="251" bestFit="1" customWidth="1"/>
    <col min="3092" max="3092" width="9.140625" style="251"/>
    <col min="3093" max="3093" width="14.85546875" style="251" bestFit="1" customWidth="1"/>
    <col min="3094" max="3095" width="9.140625" style="251"/>
    <col min="3096" max="3096" width="14.85546875" style="251" bestFit="1" customWidth="1"/>
    <col min="3097" max="3328" width="9.140625" style="251"/>
    <col min="3329" max="3329" width="12.28515625" style="251" customWidth="1"/>
    <col min="3330" max="3330" width="20.85546875" style="251" customWidth="1"/>
    <col min="3331" max="3334" width="15.85546875" style="251" bestFit="1" customWidth="1"/>
    <col min="3335" max="3335" width="14.85546875" style="251" bestFit="1" customWidth="1"/>
    <col min="3336" max="3347" width="15.85546875" style="251" bestFit="1" customWidth="1"/>
    <col min="3348" max="3348" width="9.140625" style="251"/>
    <col min="3349" max="3349" width="14.85546875" style="251" bestFit="1" customWidth="1"/>
    <col min="3350" max="3351" width="9.140625" style="251"/>
    <col min="3352" max="3352" width="14.85546875" style="251" bestFit="1" customWidth="1"/>
    <col min="3353" max="3584" width="9.140625" style="251"/>
    <col min="3585" max="3585" width="12.28515625" style="251" customWidth="1"/>
    <col min="3586" max="3586" width="20.85546875" style="251" customWidth="1"/>
    <col min="3587" max="3590" width="15.85546875" style="251" bestFit="1" customWidth="1"/>
    <col min="3591" max="3591" width="14.85546875" style="251" bestFit="1" customWidth="1"/>
    <col min="3592" max="3603" width="15.85546875" style="251" bestFit="1" customWidth="1"/>
    <col min="3604" max="3604" width="9.140625" style="251"/>
    <col min="3605" max="3605" width="14.85546875" style="251" bestFit="1" customWidth="1"/>
    <col min="3606" max="3607" width="9.140625" style="251"/>
    <col min="3608" max="3608" width="14.85546875" style="251" bestFit="1" customWidth="1"/>
    <col min="3609" max="3840" width="9.140625" style="251"/>
    <col min="3841" max="3841" width="12.28515625" style="251" customWidth="1"/>
    <col min="3842" max="3842" width="20.85546875" style="251" customWidth="1"/>
    <col min="3843" max="3846" width="15.85546875" style="251" bestFit="1" customWidth="1"/>
    <col min="3847" max="3847" width="14.85546875" style="251" bestFit="1" customWidth="1"/>
    <col min="3848" max="3859" width="15.85546875" style="251" bestFit="1" customWidth="1"/>
    <col min="3860" max="3860" width="9.140625" style="251"/>
    <col min="3861" max="3861" width="14.85546875" style="251" bestFit="1" customWidth="1"/>
    <col min="3862" max="3863" width="9.140625" style="251"/>
    <col min="3864" max="3864" width="14.85546875" style="251" bestFit="1" customWidth="1"/>
    <col min="3865" max="4096" width="9.140625" style="251"/>
    <col min="4097" max="4097" width="12.28515625" style="251" customWidth="1"/>
    <col min="4098" max="4098" width="20.85546875" style="251" customWidth="1"/>
    <col min="4099" max="4102" width="15.85546875" style="251" bestFit="1" customWidth="1"/>
    <col min="4103" max="4103" width="14.85546875" style="251" bestFit="1" customWidth="1"/>
    <col min="4104" max="4115" width="15.85546875" style="251" bestFit="1" customWidth="1"/>
    <col min="4116" max="4116" width="9.140625" style="251"/>
    <col min="4117" max="4117" width="14.85546875" style="251" bestFit="1" customWidth="1"/>
    <col min="4118" max="4119" width="9.140625" style="251"/>
    <col min="4120" max="4120" width="14.85546875" style="251" bestFit="1" customWidth="1"/>
    <col min="4121" max="4352" width="9.140625" style="251"/>
    <col min="4353" max="4353" width="12.28515625" style="251" customWidth="1"/>
    <col min="4354" max="4354" width="20.85546875" style="251" customWidth="1"/>
    <col min="4355" max="4358" width="15.85546875" style="251" bestFit="1" customWidth="1"/>
    <col min="4359" max="4359" width="14.85546875" style="251" bestFit="1" customWidth="1"/>
    <col min="4360" max="4371" width="15.85546875" style="251" bestFit="1" customWidth="1"/>
    <col min="4372" max="4372" width="9.140625" style="251"/>
    <col min="4373" max="4373" width="14.85546875" style="251" bestFit="1" customWidth="1"/>
    <col min="4374" max="4375" width="9.140625" style="251"/>
    <col min="4376" max="4376" width="14.85546875" style="251" bestFit="1" customWidth="1"/>
    <col min="4377" max="4608" width="9.140625" style="251"/>
    <col min="4609" max="4609" width="12.28515625" style="251" customWidth="1"/>
    <col min="4610" max="4610" width="20.85546875" style="251" customWidth="1"/>
    <col min="4611" max="4614" width="15.85546875" style="251" bestFit="1" customWidth="1"/>
    <col min="4615" max="4615" width="14.85546875" style="251" bestFit="1" customWidth="1"/>
    <col min="4616" max="4627" width="15.85546875" style="251" bestFit="1" customWidth="1"/>
    <col min="4628" max="4628" width="9.140625" style="251"/>
    <col min="4629" max="4629" width="14.85546875" style="251" bestFit="1" customWidth="1"/>
    <col min="4630" max="4631" width="9.140625" style="251"/>
    <col min="4632" max="4632" width="14.85546875" style="251" bestFit="1" customWidth="1"/>
    <col min="4633" max="4864" width="9.140625" style="251"/>
    <col min="4865" max="4865" width="12.28515625" style="251" customWidth="1"/>
    <col min="4866" max="4866" width="20.85546875" style="251" customWidth="1"/>
    <col min="4867" max="4870" width="15.85546875" style="251" bestFit="1" customWidth="1"/>
    <col min="4871" max="4871" width="14.85546875" style="251" bestFit="1" customWidth="1"/>
    <col min="4872" max="4883" width="15.85546875" style="251" bestFit="1" customWidth="1"/>
    <col min="4884" max="4884" width="9.140625" style="251"/>
    <col min="4885" max="4885" width="14.85546875" style="251" bestFit="1" customWidth="1"/>
    <col min="4886" max="4887" width="9.140625" style="251"/>
    <col min="4888" max="4888" width="14.85546875" style="251" bestFit="1" customWidth="1"/>
    <col min="4889" max="5120" width="9.140625" style="251"/>
    <col min="5121" max="5121" width="12.28515625" style="251" customWidth="1"/>
    <col min="5122" max="5122" width="20.85546875" style="251" customWidth="1"/>
    <col min="5123" max="5126" width="15.85546875" style="251" bestFit="1" customWidth="1"/>
    <col min="5127" max="5127" width="14.85546875" style="251" bestFit="1" customWidth="1"/>
    <col min="5128" max="5139" width="15.85546875" style="251" bestFit="1" customWidth="1"/>
    <col min="5140" max="5140" width="9.140625" style="251"/>
    <col min="5141" max="5141" width="14.85546875" style="251" bestFit="1" customWidth="1"/>
    <col min="5142" max="5143" width="9.140625" style="251"/>
    <col min="5144" max="5144" width="14.85546875" style="251" bestFit="1" customWidth="1"/>
    <col min="5145" max="5376" width="9.140625" style="251"/>
    <col min="5377" max="5377" width="12.28515625" style="251" customWidth="1"/>
    <col min="5378" max="5378" width="20.85546875" style="251" customWidth="1"/>
    <col min="5379" max="5382" width="15.85546875" style="251" bestFit="1" customWidth="1"/>
    <col min="5383" max="5383" width="14.85546875" style="251" bestFit="1" customWidth="1"/>
    <col min="5384" max="5395" width="15.85546875" style="251" bestFit="1" customWidth="1"/>
    <col min="5396" max="5396" width="9.140625" style="251"/>
    <col min="5397" max="5397" width="14.85546875" style="251" bestFit="1" customWidth="1"/>
    <col min="5398" max="5399" width="9.140625" style="251"/>
    <col min="5400" max="5400" width="14.85546875" style="251" bestFit="1" customWidth="1"/>
    <col min="5401" max="5632" width="9.140625" style="251"/>
    <col min="5633" max="5633" width="12.28515625" style="251" customWidth="1"/>
    <col min="5634" max="5634" width="20.85546875" style="251" customWidth="1"/>
    <col min="5635" max="5638" width="15.85546875" style="251" bestFit="1" customWidth="1"/>
    <col min="5639" max="5639" width="14.85546875" style="251" bestFit="1" customWidth="1"/>
    <col min="5640" max="5651" width="15.85546875" style="251" bestFit="1" customWidth="1"/>
    <col min="5652" max="5652" width="9.140625" style="251"/>
    <col min="5653" max="5653" width="14.85546875" style="251" bestFit="1" customWidth="1"/>
    <col min="5654" max="5655" width="9.140625" style="251"/>
    <col min="5656" max="5656" width="14.85546875" style="251" bestFit="1" customWidth="1"/>
    <col min="5657" max="5888" width="9.140625" style="251"/>
    <col min="5889" max="5889" width="12.28515625" style="251" customWidth="1"/>
    <col min="5890" max="5890" width="20.85546875" style="251" customWidth="1"/>
    <col min="5891" max="5894" width="15.85546875" style="251" bestFit="1" customWidth="1"/>
    <col min="5895" max="5895" width="14.85546875" style="251" bestFit="1" customWidth="1"/>
    <col min="5896" max="5907" width="15.85546875" style="251" bestFit="1" customWidth="1"/>
    <col min="5908" max="5908" width="9.140625" style="251"/>
    <col min="5909" max="5909" width="14.85546875" style="251" bestFit="1" customWidth="1"/>
    <col min="5910" max="5911" width="9.140625" style="251"/>
    <col min="5912" max="5912" width="14.85546875" style="251" bestFit="1" customWidth="1"/>
    <col min="5913" max="6144" width="9.140625" style="251"/>
    <col min="6145" max="6145" width="12.28515625" style="251" customWidth="1"/>
    <col min="6146" max="6146" width="20.85546875" style="251" customWidth="1"/>
    <col min="6147" max="6150" width="15.85546875" style="251" bestFit="1" customWidth="1"/>
    <col min="6151" max="6151" width="14.85546875" style="251" bestFit="1" customWidth="1"/>
    <col min="6152" max="6163" width="15.85546875" style="251" bestFit="1" customWidth="1"/>
    <col min="6164" max="6164" width="9.140625" style="251"/>
    <col min="6165" max="6165" width="14.85546875" style="251" bestFit="1" customWidth="1"/>
    <col min="6166" max="6167" width="9.140625" style="251"/>
    <col min="6168" max="6168" width="14.85546875" style="251" bestFit="1" customWidth="1"/>
    <col min="6169" max="6400" width="9.140625" style="251"/>
    <col min="6401" max="6401" width="12.28515625" style="251" customWidth="1"/>
    <col min="6402" max="6402" width="20.85546875" style="251" customWidth="1"/>
    <col min="6403" max="6406" width="15.85546875" style="251" bestFit="1" customWidth="1"/>
    <col min="6407" max="6407" width="14.85546875" style="251" bestFit="1" customWidth="1"/>
    <col min="6408" max="6419" width="15.85546875" style="251" bestFit="1" customWidth="1"/>
    <col min="6420" max="6420" width="9.140625" style="251"/>
    <col min="6421" max="6421" width="14.85546875" style="251" bestFit="1" customWidth="1"/>
    <col min="6422" max="6423" width="9.140625" style="251"/>
    <col min="6424" max="6424" width="14.85546875" style="251" bestFit="1" customWidth="1"/>
    <col min="6425" max="6656" width="9.140625" style="251"/>
    <col min="6657" max="6657" width="12.28515625" style="251" customWidth="1"/>
    <col min="6658" max="6658" width="20.85546875" style="251" customWidth="1"/>
    <col min="6659" max="6662" width="15.85546875" style="251" bestFit="1" customWidth="1"/>
    <col min="6663" max="6663" width="14.85546875" style="251" bestFit="1" customWidth="1"/>
    <col min="6664" max="6675" width="15.85546875" style="251" bestFit="1" customWidth="1"/>
    <col min="6676" max="6676" width="9.140625" style="251"/>
    <col min="6677" max="6677" width="14.85546875" style="251" bestFit="1" customWidth="1"/>
    <col min="6678" max="6679" width="9.140625" style="251"/>
    <col min="6680" max="6680" width="14.85546875" style="251" bestFit="1" customWidth="1"/>
    <col min="6681" max="6912" width="9.140625" style="251"/>
    <col min="6913" max="6913" width="12.28515625" style="251" customWidth="1"/>
    <col min="6914" max="6914" width="20.85546875" style="251" customWidth="1"/>
    <col min="6915" max="6918" width="15.85546875" style="251" bestFit="1" customWidth="1"/>
    <col min="6919" max="6919" width="14.85546875" style="251" bestFit="1" customWidth="1"/>
    <col min="6920" max="6931" width="15.85546875" style="251" bestFit="1" customWidth="1"/>
    <col min="6932" max="6932" width="9.140625" style="251"/>
    <col min="6933" max="6933" width="14.85546875" style="251" bestFit="1" customWidth="1"/>
    <col min="6934" max="6935" width="9.140625" style="251"/>
    <col min="6936" max="6936" width="14.85546875" style="251" bestFit="1" customWidth="1"/>
    <col min="6937" max="7168" width="9.140625" style="251"/>
    <col min="7169" max="7169" width="12.28515625" style="251" customWidth="1"/>
    <col min="7170" max="7170" width="20.85546875" style="251" customWidth="1"/>
    <col min="7171" max="7174" width="15.85546875" style="251" bestFit="1" customWidth="1"/>
    <col min="7175" max="7175" width="14.85546875" style="251" bestFit="1" customWidth="1"/>
    <col min="7176" max="7187" width="15.85546875" style="251" bestFit="1" customWidth="1"/>
    <col min="7188" max="7188" width="9.140625" style="251"/>
    <col min="7189" max="7189" width="14.85546875" style="251" bestFit="1" customWidth="1"/>
    <col min="7190" max="7191" width="9.140625" style="251"/>
    <col min="7192" max="7192" width="14.85546875" style="251" bestFit="1" customWidth="1"/>
    <col min="7193" max="7424" width="9.140625" style="251"/>
    <col min="7425" max="7425" width="12.28515625" style="251" customWidth="1"/>
    <col min="7426" max="7426" width="20.85546875" style="251" customWidth="1"/>
    <col min="7427" max="7430" width="15.85546875" style="251" bestFit="1" customWidth="1"/>
    <col min="7431" max="7431" width="14.85546875" style="251" bestFit="1" customWidth="1"/>
    <col min="7432" max="7443" width="15.85546875" style="251" bestFit="1" customWidth="1"/>
    <col min="7444" max="7444" width="9.140625" style="251"/>
    <col min="7445" max="7445" width="14.85546875" style="251" bestFit="1" customWidth="1"/>
    <col min="7446" max="7447" width="9.140625" style="251"/>
    <col min="7448" max="7448" width="14.85546875" style="251" bestFit="1" customWidth="1"/>
    <col min="7449" max="7680" width="9.140625" style="251"/>
    <col min="7681" max="7681" width="12.28515625" style="251" customWidth="1"/>
    <col min="7682" max="7682" width="20.85546875" style="251" customWidth="1"/>
    <col min="7683" max="7686" width="15.85546875" style="251" bestFit="1" customWidth="1"/>
    <col min="7687" max="7687" width="14.85546875" style="251" bestFit="1" customWidth="1"/>
    <col min="7688" max="7699" width="15.85546875" style="251" bestFit="1" customWidth="1"/>
    <col min="7700" max="7700" width="9.140625" style="251"/>
    <col min="7701" max="7701" width="14.85546875" style="251" bestFit="1" customWidth="1"/>
    <col min="7702" max="7703" width="9.140625" style="251"/>
    <col min="7704" max="7704" width="14.85546875" style="251" bestFit="1" customWidth="1"/>
    <col min="7705" max="7936" width="9.140625" style="251"/>
    <col min="7937" max="7937" width="12.28515625" style="251" customWidth="1"/>
    <col min="7938" max="7938" width="20.85546875" style="251" customWidth="1"/>
    <col min="7939" max="7942" width="15.85546875" style="251" bestFit="1" customWidth="1"/>
    <col min="7943" max="7943" width="14.85546875" style="251" bestFit="1" customWidth="1"/>
    <col min="7944" max="7955" width="15.85546875" style="251" bestFit="1" customWidth="1"/>
    <col min="7956" max="7956" width="9.140625" style="251"/>
    <col min="7957" max="7957" width="14.85546875" style="251" bestFit="1" customWidth="1"/>
    <col min="7958" max="7959" width="9.140625" style="251"/>
    <col min="7960" max="7960" width="14.85546875" style="251" bestFit="1" customWidth="1"/>
    <col min="7961" max="8192" width="9.140625" style="251"/>
    <col min="8193" max="8193" width="12.28515625" style="251" customWidth="1"/>
    <col min="8194" max="8194" width="20.85546875" style="251" customWidth="1"/>
    <col min="8195" max="8198" width="15.85546875" style="251" bestFit="1" customWidth="1"/>
    <col min="8199" max="8199" width="14.85546875" style="251" bestFit="1" customWidth="1"/>
    <col min="8200" max="8211" width="15.85546875" style="251" bestFit="1" customWidth="1"/>
    <col min="8212" max="8212" width="9.140625" style="251"/>
    <col min="8213" max="8213" width="14.85546875" style="251" bestFit="1" customWidth="1"/>
    <col min="8214" max="8215" width="9.140625" style="251"/>
    <col min="8216" max="8216" width="14.85546875" style="251" bestFit="1" customWidth="1"/>
    <col min="8217" max="8448" width="9.140625" style="251"/>
    <col min="8449" max="8449" width="12.28515625" style="251" customWidth="1"/>
    <col min="8450" max="8450" width="20.85546875" style="251" customWidth="1"/>
    <col min="8451" max="8454" width="15.85546875" style="251" bestFit="1" customWidth="1"/>
    <col min="8455" max="8455" width="14.85546875" style="251" bestFit="1" customWidth="1"/>
    <col min="8456" max="8467" width="15.85546875" style="251" bestFit="1" customWidth="1"/>
    <col min="8468" max="8468" width="9.140625" style="251"/>
    <col min="8469" max="8469" width="14.85546875" style="251" bestFit="1" customWidth="1"/>
    <col min="8470" max="8471" width="9.140625" style="251"/>
    <col min="8472" max="8472" width="14.85546875" style="251" bestFit="1" customWidth="1"/>
    <col min="8473" max="8704" width="9.140625" style="251"/>
    <col min="8705" max="8705" width="12.28515625" style="251" customWidth="1"/>
    <col min="8706" max="8706" width="20.85546875" style="251" customWidth="1"/>
    <col min="8707" max="8710" width="15.85546875" style="251" bestFit="1" customWidth="1"/>
    <col min="8711" max="8711" width="14.85546875" style="251" bestFit="1" customWidth="1"/>
    <col min="8712" max="8723" width="15.85546875" style="251" bestFit="1" customWidth="1"/>
    <col min="8724" max="8724" width="9.140625" style="251"/>
    <col min="8725" max="8725" width="14.85546875" style="251" bestFit="1" customWidth="1"/>
    <col min="8726" max="8727" width="9.140625" style="251"/>
    <col min="8728" max="8728" width="14.85546875" style="251" bestFit="1" customWidth="1"/>
    <col min="8729" max="8960" width="9.140625" style="251"/>
    <col min="8961" max="8961" width="12.28515625" style="251" customWidth="1"/>
    <col min="8962" max="8962" width="20.85546875" style="251" customWidth="1"/>
    <col min="8963" max="8966" width="15.85546875" style="251" bestFit="1" customWidth="1"/>
    <col min="8967" max="8967" width="14.85546875" style="251" bestFit="1" customWidth="1"/>
    <col min="8968" max="8979" width="15.85546875" style="251" bestFit="1" customWidth="1"/>
    <col min="8980" max="8980" width="9.140625" style="251"/>
    <col min="8981" max="8981" width="14.85546875" style="251" bestFit="1" customWidth="1"/>
    <col min="8982" max="8983" width="9.140625" style="251"/>
    <col min="8984" max="8984" width="14.85546875" style="251" bestFit="1" customWidth="1"/>
    <col min="8985" max="9216" width="9.140625" style="251"/>
    <col min="9217" max="9217" width="12.28515625" style="251" customWidth="1"/>
    <col min="9218" max="9218" width="20.85546875" style="251" customWidth="1"/>
    <col min="9219" max="9222" width="15.85546875" style="251" bestFit="1" customWidth="1"/>
    <col min="9223" max="9223" width="14.85546875" style="251" bestFit="1" customWidth="1"/>
    <col min="9224" max="9235" width="15.85546875" style="251" bestFit="1" customWidth="1"/>
    <col min="9236" max="9236" width="9.140625" style="251"/>
    <col min="9237" max="9237" width="14.85546875" style="251" bestFit="1" customWidth="1"/>
    <col min="9238" max="9239" width="9.140625" style="251"/>
    <col min="9240" max="9240" width="14.85546875" style="251" bestFit="1" customWidth="1"/>
    <col min="9241" max="9472" width="9.140625" style="251"/>
    <col min="9473" max="9473" width="12.28515625" style="251" customWidth="1"/>
    <col min="9474" max="9474" width="20.85546875" style="251" customWidth="1"/>
    <col min="9475" max="9478" width="15.85546875" style="251" bestFit="1" customWidth="1"/>
    <col min="9479" max="9479" width="14.85546875" style="251" bestFit="1" customWidth="1"/>
    <col min="9480" max="9491" width="15.85546875" style="251" bestFit="1" customWidth="1"/>
    <col min="9492" max="9492" width="9.140625" style="251"/>
    <col min="9493" max="9493" width="14.85546875" style="251" bestFit="1" customWidth="1"/>
    <col min="9494" max="9495" width="9.140625" style="251"/>
    <col min="9496" max="9496" width="14.85546875" style="251" bestFit="1" customWidth="1"/>
    <col min="9497" max="9728" width="9.140625" style="251"/>
    <col min="9729" max="9729" width="12.28515625" style="251" customWidth="1"/>
    <col min="9730" max="9730" width="20.85546875" style="251" customWidth="1"/>
    <col min="9731" max="9734" width="15.85546875" style="251" bestFit="1" customWidth="1"/>
    <col min="9735" max="9735" width="14.85546875" style="251" bestFit="1" customWidth="1"/>
    <col min="9736" max="9747" width="15.85546875" style="251" bestFit="1" customWidth="1"/>
    <col min="9748" max="9748" width="9.140625" style="251"/>
    <col min="9749" max="9749" width="14.85546875" style="251" bestFit="1" customWidth="1"/>
    <col min="9750" max="9751" width="9.140625" style="251"/>
    <col min="9752" max="9752" width="14.85546875" style="251" bestFit="1" customWidth="1"/>
    <col min="9753" max="9984" width="9.140625" style="251"/>
    <col min="9985" max="9985" width="12.28515625" style="251" customWidth="1"/>
    <col min="9986" max="9986" width="20.85546875" style="251" customWidth="1"/>
    <col min="9987" max="9990" width="15.85546875" style="251" bestFit="1" customWidth="1"/>
    <col min="9991" max="9991" width="14.85546875" style="251" bestFit="1" customWidth="1"/>
    <col min="9992" max="10003" width="15.85546875" style="251" bestFit="1" customWidth="1"/>
    <col min="10004" max="10004" width="9.140625" style="251"/>
    <col min="10005" max="10005" width="14.85546875" style="251" bestFit="1" customWidth="1"/>
    <col min="10006" max="10007" width="9.140625" style="251"/>
    <col min="10008" max="10008" width="14.85546875" style="251" bestFit="1" customWidth="1"/>
    <col min="10009" max="10240" width="9.140625" style="251"/>
    <col min="10241" max="10241" width="12.28515625" style="251" customWidth="1"/>
    <col min="10242" max="10242" width="20.85546875" style="251" customWidth="1"/>
    <col min="10243" max="10246" width="15.85546875" style="251" bestFit="1" customWidth="1"/>
    <col min="10247" max="10247" width="14.85546875" style="251" bestFit="1" customWidth="1"/>
    <col min="10248" max="10259" width="15.85546875" style="251" bestFit="1" customWidth="1"/>
    <col min="10260" max="10260" width="9.140625" style="251"/>
    <col min="10261" max="10261" width="14.85546875" style="251" bestFit="1" customWidth="1"/>
    <col min="10262" max="10263" width="9.140625" style="251"/>
    <col min="10264" max="10264" width="14.85546875" style="251" bestFit="1" customWidth="1"/>
    <col min="10265" max="10496" width="9.140625" style="251"/>
    <col min="10497" max="10497" width="12.28515625" style="251" customWidth="1"/>
    <col min="10498" max="10498" width="20.85546875" style="251" customWidth="1"/>
    <col min="10499" max="10502" width="15.85546875" style="251" bestFit="1" customWidth="1"/>
    <col min="10503" max="10503" width="14.85546875" style="251" bestFit="1" customWidth="1"/>
    <col min="10504" max="10515" width="15.85546875" style="251" bestFit="1" customWidth="1"/>
    <col min="10516" max="10516" width="9.140625" style="251"/>
    <col min="10517" max="10517" width="14.85546875" style="251" bestFit="1" customWidth="1"/>
    <col min="10518" max="10519" width="9.140625" style="251"/>
    <col min="10520" max="10520" width="14.85546875" style="251" bestFit="1" customWidth="1"/>
    <col min="10521" max="10752" width="9.140625" style="251"/>
    <col min="10753" max="10753" width="12.28515625" style="251" customWidth="1"/>
    <col min="10754" max="10754" width="20.85546875" style="251" customWidth="1"/>
    <col min="10755" max="10758" width="15.85546875" style="251" bestFit="1" customWidth="1"/>
    <col min="10759" max="10759" width="14.85546875" style="251" bestFit="1" customWidth="1"/>
    <col min="10760" max="10771" width="15.85546875" style="251" bestFit="1" customWidth="1"/>
    <col min="10772" max="10772" width="9.140625" style="251"/>
    <col min="10773" max="10773" width="14.85546875" style="251" bestFit="1" customWidth="1"/>
    <col min="10774" max="10775" width="9.140625" style="251"/>
    <col min="10776" max="10776" width="14.85546875" style="251" bestFit="1" customWidth="1"/>
    <col min="10777" max="11008" width="9.140625" style="251"/>
    <col min="11009" max="11009" width="12.28515625" style="251" customWidth="1"/>
    <col min="11010" max="11010" width="20.85546875" style="251" customWidth="1"/>
    <col min="11011" max="11014" width="15.85546875" style="251" bestFit="1" customWidth="1"/>
    <col min="11015" max="11015" width="14.85546875" style="251" bestFit="1" customWidth="1"/>
    <col min="11016" max="11027" width="15.85546875" style="251" bestFit="1" customWidth="1"/>
    <col min="11028" max="11028" width="9.140625" style="251"/>
    <col min="11029" max="11029" width="14.85546875" style="251" bestFit="1" customWidth="1"/>
    <col min="11030" max="11031" width="9.140625" style="251"/>
    <col min="11032" max="11032" width="14.85546875" style="251" bestFit="1" customWidth="1"/>
    <col min="11033" max="11264" width="9.140625" style="251"/>
    <col min="11265" max="11265" width="12.28515625" style="251" customWidth="1"/>
    <col min="11266" max="11266" width="20.85546875" style="251" customWidth="1"/>
    <col min="11267" max="11270" width="15.85546875" style="251" bestFit="1" customWidth="1"/>
    <col min="11271" max="11271" width="14.85546875" style="251" bestFit="1" customWidth="1"/>
    <col min="11272" max="11283" width="15.85546875" style="251" bestFit="1" customWidth="1"/>
    <col min="11284" max="11284" width="9.140625" style="251"/>
    <col min="11285" max="11285" width="14.85546875" style="251" bestFit="1" customWidth="1"/>
    <col min="11286" max="11287" width="9.140625" style="251"/>
    <col min="11288" max="11288" width="14.85546875" style="251" bestFit="1" customWidth="1"/>
    <col min="11289" max="11520" width="9.140625" style="251"/>
    <col min="11521" max="11521" width="12.28515625" style="251" customWidth="1"/>
    <col min="11522" max="11522" width="20.85546875" style="251" customWidth="1"/>
    <col min="11523" max="11526" width="15.85546875" style="251" bestFit="1" customWidth="1"/>
    <col min="11527" max="11527" width="14.85546875" style="251" bestFit="1" customWidth="1"/>
    <col min="11528" max="11539" width="15.85546875" style="251" bestFit="1" customWidth="1"/>
    <col min="11540" max="11540" width="9.140625" style="251"/>
    <col min="11541" max="11541" width="14.85546875" style="251" bestFit="1" customWidth="1"/>
    <col min="11542" max="11543" width="9.140625" style="251"/>
    <col min="11544" max="11544" width="14.85546875" style="251" bestFit="1" customWidth="1"/>
    <col min="11545" max="11776" width="9.140625" style="251"/>
    <col min="11777" max="11777" width="12.28515625" style="251" customWidth="1"/>
    <col min="11778" max="11778" width="20.85546875" style="251" customWidth="1"/>
    <col min="11779" max="11782" width="15.85546875" style="251" bestFit="1" customWidth="1"/>
    <col min="11783" max="11783" width="14.85546875" style="251" bestFit="1" customWidth="1"/>
    <col min="11784" max="11795" width="15.85546875" style="251" bestFit="1" customWidth="1"/>
    <col min="11796" max="11796" width="9.140625" style="251"/>
    <col min="11797" max="11797" width="14.85546875" style="251" bestFit="1" customWidth="1"/>
    <col min="11798" max="11799" width="9.140625" style="251"/>
    <col min="11800" max="11800" width="14.85546875" style="251" bestFit="1" customWidth="1"/>
    <col min="11801" max="12032" width="9.140625" style="251"/>
    <col min="12033" max="12033" width="12.28515625" style="251" customWidth="1"/>
    <col min="12034" max="12034" width="20.85546875" style="251" customWidth="1"/>
    <col min="12035" max="12038" width="15.85546875" style="251" bestFit="1" customWidth="1"/>
    <col min="12039" max="12039" width="14.85546875" style="251" bestFit="1" customWidth="1"/>
    <col min="12040" max="12051" width="15.85546875" style="251" bestFit="1" customWidth="1"/>
    <col min="12052" max="12052" width="9.140625" style="251"/>
    <col min="12053" max="12053" width="14.85546875" style="251" bestFit="1" customWidth="1"/>
    <col min="12054" max="12055" width="9.140625" style="251"/>
    <col min="12056" max="12056" width="14.85546875" style="251" bestFit="1" customWidth="1"/>
    <col min="12057" max="12288" width="9.140625" style="251"/>
    <col min="12289" max="12289" width="12.28515625" style="251" customWidth="1"/>
    <col min="12290" max="12290" width="20.85546875" style="251" customWidth="1"/>
    <col min="12291" max="12294" width="15.85546875" style="251" bestFit="1" customWidth="1"/>
    <col min="12295" max="12295" width="14.85546875" style="251" bestFit="1" customWidth="1"/>
    <col min="12296" max="12307" width="15.85546875" style="251" bestFit="1" customWidth="1"/>
    <col min="12308" max="12308" width="9.140625" style="251"/>
    <col min="12309" max="12309" width="14.85546875" style="251" bestFit="1" customWidth="1"/>
    <col min="12310" max="12311" width="9.140625" style="251"/>
    <col min="12312" max="12312" width="14.85546875" style="251" bestFit="1" customWidth="1"/>
    <col min="12313" max="12544" width="9.140625" style="251"/>
    <col min="12545" max="12545" width="12.28515625" style="251" customWidth="1"/>
    <col min="12546" max="12546" width="20.85546875" style="251" customWidth="1"/>
    <col min="12547" max="12550" width="15.85546875" style="251" bestFit="1" customWidth="1"/>
    <col min="12551" max="12551" width="14.85546875" style="251" bestFit="1" customWidth="1"/>
    <col min="12552" max="12563" width="15.85546875" style="251" bestFit="1" customWidth="1"/>
    <col min="12564" max="12564" width="9.140625" style="251"/>
    <col min="12565" max="12565" width="14.85546875" style="251" bestFit="1" customWidth="1"/>
    <col min="12566" max="12567" width="9.140625" style="251"/>
    <col min="12568" max="12568" width="14.85546875" style="251" bestFit="1" customWidth="1"/>
    <col min="12569" max="12800" width="9.140625" style="251"/>
    <col min="12801" max="12801" width="12.28515625" style="251" customWidth="1"/>
    <col min="12802" max="12802" width="20.85546875" style="251" customWidth="1"/>
    <col min="12803" max="12806" width="15.85546875" style="251" bestFit="1" customWidth="1"/>
    <col min="12807" max="12807" width="14.85546875" style="251" bestFit="1" customWidth="1"/>
    <col min="12808" max="12819" width="15.85546875" style="251" bestFit="1" customWidth="1"/>
    <col min="12820" max="12820" width="9.140625" style="251"/>
    <col min="12821" max="12821" width="14.85546875" style="251" bestFit="1" customWidth="1"/>
    <col min="12822" max="12823" width="9.140625" style="251"/>
    <col min="12824" max="12824" width="14.85546875" style="251" bestFit="1" customWidth="1"/>
    <col min="12825" max="13056" width="9.140625" style="251"/>
    <col min="13057" max="13057" width="12.28515625" style="251" customWidth="1"/>
    <col min="13058" max="13058" width="20.85546875" style="251" customWidth="1"/>
    <col min="13059" max="13062" width="15.85546875" style="251" bestFit="1" customWidth="1"/>
    <col min="13063" max="13063" width="14.85546875" style="251" bestFit="1" customWidth="1"/>
    <col min="13064" max="13075" width="15.85546875" style="251" bestFit="1" customWidth="1"/>
    <col min="13076" max="13076" width="9.140625" style="251"/>
    <col min="13077" max="13077" width="14.85546875" style="251" bestFit="1" customWidth="1"/>
    <col min="13078" max="13079" width="9.140625" style="251"/>
    <col min="13080" max="13080" width="14.85546875" style="251" bestFit="1" customWidth="1"/>
    <col min="13081" max="13312" width="9.140625" style="251"/>
    <col min="13313" max="13313" width="12.28515625" style="251" customWidth="1"/>
    <col min="13314" max="13314" width="20.85546875" style="251" customWidth="1"/>
    <col min="13315" max="13318" width="15.85546875" style="251" bestFit="1" customWidth="1"/>
    <col min="13319" max="13319" width="14.85546875" style="251" bestFit="1" customWidth="1"/>
    <col min="13320" max="13331" width="15.85546875" style="251" bestFit="1" customWidth="1"/>
    <col min="13332" max="13332" width="9.140625" style="251"/>
    <col min="13333" max="13333" width="14.85546875" style="251" bestFit="1" customWidth="1"/>
    <col min="13334" max="13335" width="9.140625" style="251"/>
    <col min="13336" max="13336" width="14.85546875" style="251" bestFit="1" customWidth="1"/>
    <col min="13337" max="13568" width="9.140625" style="251"/>
    <col min="13569" max="13569" width="12.28515625" style="251" customWidth="1"/>
    <col min="13570" max="13570" width="20.85546875" style="251" customWidth="1"/>
    <col min="13571" max="13574" width="15.85546875" style="251" bestFit="1" customWidth="1"/>
    <col min="13575" max="13575" width="14.85546875" style="251" bestFit="1" customWidth="1"/>
    <col min="13576" max="13587" width="15.85546875" style="251" bestFit="1" customWidth="1"/>
    <col min="13588" max="13588" width="9.140625" style="251"/>
    <col min="13589" max="13589" width="14.85546875" style="251" bestFit="1" customWidth="1"/>
    <col min="13590" max="13591" width="9.140625" style="251"/>
    <col min="13592" max="13592" width="14.85546875" style="251" bestFit="1" customWidth="1"/>
    <col min="13593" max="13824" width="9.140625" style="251"/>
    <col min="13825" max="13825" width="12.28515625" style="251" customWidth="1"/>
    <col min="13826" max="13826" width="20.85546875" style="251" customWidth="1"/>
    <col min="13827" max="13830" width="15.85546875" style="251" bestFit="1" customWidth="1"/>
    <col min="13831" max="13831" width="14.85546875" style="251" bestFit="1" customWidth="1"/>
    <col min="13832" max="13843" width="15.85546875" style="251" bestFit="1" customWidth="1"/>
    <col min="13844" max="13844" width="9.140625" style="251"/>
    <col min="13845" max="13845" width="14.85546875" style="251" bestFit="1" customWidth="1"/>
    <col min="13846" max="13847" width="9.140625" style="251"/>
    <col min="13848" max="13848" width="14.85546875" style="251" bestFit="1" customWidth="1"/>
    <col min="13849" max="14080" width="9.140625" style="251"/>
    <col min="14081" max="14081" width="12.28515625" style="251" customWidth="1"/>
    <col min="14082" max="14082" width="20.85546875" style="251" customWidth="1"/>
    <col min="14083" max="14086" width="15.85546875" style="251" bestFit="1" customWidth="1"/>
    <col min="14087" max="14087" width="14.85546875" style="251" bestFit="1" customWidth="1"/>
    <col min="14088" max="14099" width="15.85546875" style="251" bestFit="1" customWidth="1"/>
    <col min="14100" max="14100" width="9.140625" style="251"/>
    <col min="14101" max="14101" width="14.85546875" style="251" bestFit="1" customWidth="1"/>
    <col min="14102" max="14103" width="9.140625" style="251"/>
    <col min="14104" max="14104" width="14.85546875" style="251" bestFit="1" customWidth="1"/>
    <col min="14105" max="14336" width="9.140625" style="251"/>
    <col min="14337" max="14337" width="12.28515625" style="251" customWidth="1"/>
    <col min="14338" max="14338" width="20.85546875" style="251" customWidth="1"/>
    <col min="14339" max="14342" width="15.85546875" style="251" bestFit="1" customWidth="1"/>
    <col min="14343" max="14343" width="14.85546875" style="251" bestFit="1" customWidth="1"/>
    <col min="14344" max="14355" width="15.85546875" style="251" bestFit="1" customWidth="1"/>
    <col min="14356" max="14356" width="9.140625" style="251"/>
    <col min="14357" max="14357" width="14.85546875" style="251" bestFit="1" customWidth="1"/>
    <col min="14358" max="14359" width="9.140625" style="251"/>
    <col min="14360" max="14360" width="14.85546875" style="251" bestFit="1" customWidth="1"/>
    <col min="14361" max="14592" width="9.140625" style="251"/>
    <col min="14593" max="14593" width="12.28515625" style="251" customWidth="1"/>
    <col min="14594" max="14594" width="20.85546875" style="251" customWidth="1"/>
    <col min="14595" max="14598" width="15.85546875" style="251" bestFit="1" customWidth="1"/>
    <col min="14599" max="14599" width="14.85546875" style="251" bestFit="1" customWidth="1"/>
    <col min="14600" max="14611" width="15.85546875" style="251" bestFit="1" customWidth="1"/>
    <col min="14612" max="14612" width="9.140625" style="251"/>
    <col min="14613" max="14613" width="14.85546875" style="251" bestFit="1" customWidth="1"/>
    <col min="14614" max="14615" width="9.140625" style="251"/>
    <col min="14616" max="14616" width="14.85546875" style="251" bestFit="1" customWidth="1"/>
    <col min="14617" max="14848" width="9.140625" style="251"/>
    <col min="14849" max="14849" width="12.28515625" style="251" customWidth="1"/>
    <col min="14850" max="14850" width="20.85546875" style="251" customWidth="1"/>
    <col min="14851" max="14854" width="15.85546875" style="251" bestFit="1" customWidth="1"/>
    <col min="14855" max="14855" width="14.85546875" style="251" bestFit="1" customWidth="1"/>
    <col min="14856" max="14867" width="15.85546875" style="251" bestFit="1" customWidth="1"/>
    <col min="14868" max="14868" width="9.140625" style="251"/>
    <col min="14869" max="14869" width="14.85546875" style="251" bestFit="1" customWidth="1"/>
    <col min="14870" max="14871" width="9.140625" style="251"/>
    <col min="14872" max="14872" width="14.85546875" style="251" bestFit="1" customWidth="1"/>
    <col min="14873" max="15104" width="9.140625" style="251"/>
    <col min="15105" max="15105" width="12.28515625" style="251" customWidth="1"/>
    <col min="15106" max="15106" width="20.85546875" style="251" customWidth="1"/>
    <col min="15107" max="15110" width="15.85546875" style="251" bestFit="1" customWidth="1"/>
    <col min="15111" max="15111" width="14.85546875" style="251" bestFit="1" customWidth="1"/>
    <col min="15112" max="15123" width="15.85546875" style="251" bestFit="1" customWidth="1"/>
    <col min="15124" max="15124" width="9.140625" style="251"/>
    <col min="15125" max="15125" width="14.85546875" style="251" bestFit="1" customWidth="1"/>
    <col min="15126" max="15127" width="9.140625" style="251"/>
    <col min="15128" max="15128" width="14.85546875" style="251" bestFit="1" customWidth="1"/>
    <col min="15129" max="15360" width="9.140625" style="251"/>
    <col min="15361" max="15361" width="12.28515625" style="251" customWidth="1"/>
    <col min="15362" max="15362" width="20.85546875" style="251" customWidth="1"/>
    <col min="15363" max="15366" width="15.85546875" style="251" bestFit="1" customWidth="1"/>
    <col min="15367" max="15367" width="14.85546875" style="251" bestFit="1" customWidth="1"/>
    <col min="15368" max="15379" width="15.85546875" style="251" bestFit="1" customWidth="1"/>
    <col min="15380" max="15380" width="9.140625" style="251"/>
    <col min="15381" max="15381" width="14.85546875" style="251" bestFit="1" customWidth="1"/>
    <col min="15382" max="15383" width="9.140625" style="251"/>
    <col min="15384" max="15384" width="14.85546875" style="251" bestFit="1" customWidth="1"/>
    <col min="15385" max="15616" width="9.140625" style="251"/>
    <col min="15617" max="15617" width="12.28515625" style="251" customWidth="1"/>
    <col min="15618" max="15618" width="20.85546875" style="251" customWidth="1"/>
    <col min="15619" max="15622" width="15.85546875" style="251" bestFit="1" customWidth="1"/>
    <col min="15623" max="15623" width="14.85546875" style="251" bestFit="1" customWidth="1"/>
    <col min="15624" max="15635" width="15.85546875" style="251" bestFit="1" customWidth="1"/>
    <col min="15636" max="15636" width="9.140625" style="251"/>
    <col min="15637" max="15637" width="14.85546875" style="251" bestFit="1" customWidth="1"/>
    <col min="15638" max="15639" width="9.140625" style="251"/>
    <col min="15640" max="15640" width="14.85546875" style="251" bestFit="1" customWidth="1"/>
    <col min="15641" max="15872" width="9.140625" style="251"/>
    <col min="15873" max="15873" width="12.28515625" style="251" customWidth="1"/>
    <col min="15874" max="15874" width="20.85546875" style="251" customWidth="1"/>
    <col min="15875" max="15878" width="15.85546875" style="251" bestFit="1" customWidth="1"/>
    <col min="15879" max="15879" width="14.85546875" style="251" bestFit="1" customWidth="1"/>
    <col min="15880" max="15891" width="15.85546875" style="251" bestFit="1" customWidth="1"/>
    <col min="15892" max="15892" width="9.140625" style="251"/>
    <col min="15893" max="15893" width="14.85546875" style="251" bestFit="1" customWidth="1"/>
    <col min="15894" max="15895" width="9.140625" style="251"/>
    <col min="15896" max="15896" width="14.85546875" style="251" bestFit="1" customWidth="1"/>
    <col min="15897" max="16128" width="9.140625" style="251"/>
    <col min="16129" max="16129" width="12.28515625" style="251" customWidth="1"/>
    <col min="16130" max="16130" width="20.85546875" style="251" customWidth="1"/>
    <col min="16131" max="16134" width="15.85546875" style="251" bestFit="1" customWidth="1"/>
    <col min="16135" max="16135" width="14.85546875" style="251" bestFit="1" customWidth="1"/>
    <col min="16136" max="16147" width="15.85546875" style="251" bestFit="1" customWidth="1"/>
    <col min="16148" max="16148" width="9.140625" style="251"/>
    <col min="16149" max="16149" width="14.85546875" style="251" bestFit="1" customWidth="1"/>
    <col min="16150" max="16151" width="9.140625" style="251"/>
    <col min="16152" max="16152" width="14.85546875" style="251" bestFit="1" customWidth="1"/>
    <col min="16153" max="16384" width="9.140625" style="251"/>
  </cols>
  <sheetData>
    <row r="2" spans="1:6">
      <c r="A2" s="251" t="s">
        <v>0</v>
      </c>
      <c r="B2" s="57" t="s">
        <v>837</v>
      </c>
    </row>
    <row r="3" spans="1:6">
      <c r="B3" s="345"/>
      <c r="C3" s="345"/>
      <c r="D3" s="345"/>
    </row>
    <row r="4" spans="1:6" ht="38.25">
      <c r="B4" s="258"/>
      <c r="C4" s="775" t="s">
        <v>658</v>
      </c>
      <c r="D4" s="775" t="s">
        <v>659</v>
      </c>
      <c r="E4" s="775" t="s">
        <v>1188</v>
      </c>
    </row>
    <row r="5" spans="1:6">
      <c r="B5" s="458" t="s">
        <v>660</v>
      </c>
      <c r="C5" s="263">
        <v>0.7129958205730732</v>
      </c>
      <c r="D5" s="263">
        <v>0.74181591913217881</v>
      </c>
      <c r="E5" s="263">
        <v>0.264018761976336</v>
      </c>
    </row>
    <row r="6" spans="1:6">
      <c r="B6" s="496" t="s">
        <v>207</v>
      </c>
      <c r="C6" s="263">
        <v>0.72098424706351261</v>
      </c>
      <c r="D6" s="263">
        <v>0.69305896212704032</v>
      </c>
      <c r="E6" s="263">
        <v>0.31529284664491647</v>
      </c>
    </row>
    <row r="7" spans="1:6">
      <c r="B7" s="496" t="s">
        <v>208</v>
      </c>
      <c r="C7" s="263">
        <v>0.20489943515516656</v>
      </c>
      <c r="D7" s="263">
        <v>0.63706412465413753</v>
      </c>
      <c r="E7" s="263">
        <v>5.4145145576539946E-2</v>
      </c>
    </row>
    <row r="8" spans="1:6">
      <c r="B8" s="496" t="s">
        <v>209</v>
      </c>
      <c r="C8" s="263">
        <v>0.87218432285278935</v>
      </c>
      <c r="D8" s="263">
        <v>0.88266024451442981</v>
      </c>
      <c r="E8" s="263">
        <v>0.26061984213819434</v>
      </c>
    </row>
    <row r="9" spans="1:6">
      <c r="B9" s="496" t="s">
        <v>210</v>
      </c>
      <c r="C9" s="263">
        <v>0.47025005433334488</v>
      </c>
      <c r="D9" s="263">
        <v>0.89611006577733066</v>
      </c>
      <c r="E9" s="263">
        <v>5.8094131286003853E-2</v>
      </c>
    </row>
    <row r="10" spans="1:6">
      <c r="B10" s="640"/>
      <c r="C10" s="641"/>
      <c r="D10" s="641"/>
      <c r="E10" s="641"/>
    </row>
    <row r="11" spans="1:6">
      <c r="D11" s="345"/>
      <c r="E11" s="345"/>
      <c r="F11" s="345"/>
    </row>
    <row r="12" spans="1:6">
      <c r="B12" s="57" t="s">
        <v>837</v>
      </c>
    </row>
    <row r="33" spans="2:6">
      <c r="F33" s="251" t="s">
        <v>661</v>
      </c>
    </row>
    <row r="37" spans="2:6">
      <c r="B37" s="65" t="s">
        <v>1233</v>
      </c>
    </row>
    <row r="38" spans="2:6">
      <c r="B38" s="65" t="s">
        <v>77</v>
      </c>
    </row>
    <row r="40" spans="2:6">
      <c r="C40" s="440"/>
      <c r="D40" s="440"/>
      <c r="E40" s="440"/>
    </row>
    <row r="41" spans="2:6">
      <c r="B41" s="731" t="s">
        <v>10</v>
      </c>
      <c r="C41" s="440"/>
      <c r="D41" s="440"/>
      <c r="E41" s="440"/>
    </row>
    <row r="42" spans="2:6">
      <c r="C42" s="440"/>
      <c r="D42" s="440"/>
      <c r="E42" s="440"/>
    </row>
  </sheetData>
  <hyperlinks>
    <hyperlink ref="B41" location="Содержание!B71" display="к содержанию"/>
  </hyperlink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workbookViewId="0">
      <selection activeCell="B40" sqref="B40"/>
    </sheetView>
  </sheetViews>
  <sheetFormatPr defaultRowHeight="15"/>
  <cols>
    <col min="1" max="1" width="9.140625" style="34"/>
    <col min="2" max="2" width="26.5703125" style="34" customWidth="1"/>
    <col min="3" max="3" width="11.140625" style="34" customWidth="1"/>
    <col min="4" max="16384" width="9.140625" style="34"/>
  </cols>
  <sheetData>
    <row r="2" spans="1:5">
      <c r="A2" s="1" t="s">
        <v>0</v>
      </c>
      <c r="B2" s="2" t="s">
        <v>31</v>
      </c>
    </row>
    <row r="4" spans="1:5">
      <c r="B4" s="26"/>
      <c r="C4" s="670">
        <v>40422</v>
      </c>
      <c r="D4" s="670">
        <v>40787</v>
      </c>
      <c r="E4" s="670">
        <v>41153</v>
      </c>
    </row>
    <row r="5" spans="1:5">
      <c r="B5" s="560" t="s">
        <v>3</v>
      </c>
      <c r="C5" s="615">
        <v>29.099999999999994</v>
      </c>
      <c r="D5" s="615">
        <v>11.099999999999994</v>
      </c>
      <c r="E5" s="615">
        <v>42.800000000000011</v>
      </c>
    </row>
    <row r="6" spans="1:5" ht="26.25">
      <c r="B6" s="560" t="s">
        <v>32</v>
      </c>
      <c r="C6" s="615">
        <v>10.599999999999994</v>
      </c>
      <c r="D6" s="615">
        <v>-6.5999999999999943</v>
      </c>
      <c r="E6" s="615">
        <v>-7.7999999999999972</v>
      </c>
    </row>
    <row r="7" spans="1:5" ht="26.25">
      <c r="B7" s="560" t="s">
        <v>33</v>
      </c>
      <c r="C7" s="615">
        <v>10.099999999999994</v>
      </c>
      <c r="D7" s="615">
        <v>10.400000000000006</v>
      </c>
      <c r="E7" s="615">
        <v>33</v>
      </c>
    </row>
    <row r="8" spans="1:5">
      <c r="B8" s="560" t="s">
        <v>5</v>
      </c>
      <c r="C8" s="615">
        <v>46.5</v>
      </c>
      <c r="D8" s="615">
        <v>-5.7999999999999972</v>
      </c>
      <c r="E8" s="615">
        <v>16.200000000000003</v>
      </c>
    </row>
    <row r="9" spans="1:5">
      <c r="B9" s="560" t="s">
        <v>24</v>
      </c>
      <c r="C9" s="615">
        <v>0.90000000000000568</v>
      </c>
      <c r="D9" s="615">
        <v>4.5</v>
      </c>
      <c r="E9" s="615">
        <v>5.5</v>
      </c>
    </row>
    <row r="10" spans="1:5" ht="26.25">
      <c r="B10" s="560" t="s">
        <v>34</v>
      </c>
      <c r="C10" s="615">
        <v>-41.7</v>
      </c>
      <c r="D10" s="615">
        <v>24.900000000000006</v>
      </c>
      <c r="E10" s="615">
        <v>0.40000000000000568</v>
      </c>
    </row>
    <row r="11" spans="1:5">
      <c r="B11" s="560" t="s">
        <v>22</v>
      </c>
      <c r="C11" s="615">
        <v>-6.7000000000000028</v>
      </c>
      <c r="D11" s="615">
        <v>21.799999999999997</v>
      </c>
      <c r="E11" s="615">
        <v>43.5</v>
      </c>
    </row>
    <row r="12" spans="1:5" ht="26.25">
      <c r="B12" s="560" t="s">
        <v>35</v>
      </c>
      <c r="C12" s="615">
        <v>-21.900000000000006</v>
      </c>
      <c r="D12" s="615">
        <v>41.400000000000006</v>
      </c>
      <c r="E12" s="615">
        <v>-12.5</v>
      </c>
    </row>
    <row r="13" spans="1:5" ht="26.25">
      <c r="B13" s="560" t="s">
        <v>36</v>
      </c>
      <c r="C13" s="615">
        <v>2.2999999999999972</v>
      </c>
      <c r="D13" s="615">
        <v>20.400000000000006</v>
      </c>
      <c r="E13" s="615">
        <v>-13.299999999999997</v>
      </c>
    </row>
    <row r="16" spans="1:5">
      <c r="B16" s="2" t="s">
        <v>31</v>
      </c>
    </row>
    <row r="37" spans="2:2">
      <c r="B37" s="12" t="s">
        <v>37</v>
      </c>
    </row>
    <row r="38" spans="2:2">
      <c r="B38" s="12" t="s">
        <v>17</v>
      </c>
    </row>
    <row r="40" spans="2:2">
      <c r="B40" s="731" t="s">
        <v>10</v>
      </c>
    </row>
  </sheetData>
  <hyperlinks>
    <hyperlink ref="B40" location="Содержание!B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workbookViewId="0">
      <selection activeCell="B18" sqref="B18"/>
    </sheetView>
  </sheetViews>
  <sheetFormatPr defaultColWidth="24.7109375" defaultRowHeight="12.75"/>
  <cols>
    <col min="1" max="1" width="12.85546875" style="251" customWidth="1"/>
    <col min="2" max="2" width="24.7109375" style="251" customWidth="1"/>
    <col min="3" max="4" width="12.5703125" style="251" bestFit="1" customWidth="1"/>
    <col min="5" max="5" width="12.85546875" style="251" customWidth="1"/>
    <col min="6" max="6" width="10.42578125" style="251" bestFit="1" customWidth="1"/>
    <col min="7" max="7" width="13.5703125" style="251" customWidth="1"/>
    <col min="8" max="8" width="11.28515625" style="251" bestFit="1" customWidth="1"/>
    <col min="9" max="9" width="12.28515625" style="251" customWidth="1"/>
    <col min="10" max="10" width="10.42578125" style="251" bestFit="1" customWidth="1"/>
    <col min="11" max="256" width="24.7109375" style="251"/>
    <col min="257" max="257" width="12.85546875" style="251" customWidth="1"/>
    <col min="258" max="258" width="24.7109375" style="251" customWidth="1"/>
    <col min="259" max="260" width="12.5703125" style="251" bestFit="1" customWidth="1"/>
    <col min="261" max="261" width="12.85546875" style="251" customWidth="1"/>
    <col min="262" max="262" width="10.42578125" style="251" bestFit="1" customWidth="1"/>
    <col min="263" max="263" width="13.5703125" style="251" customWidth="1"/>
    <col min="264" max="264" width="11.28515625" style="251" bestFit="1" customWidth="1"/>
    <col min="265" max="265" width="12.28515625" style="251" customWidth="1"/>
    <col min="266" max="266" width="10.42578125" style="251" bestFit="1" customWidth="1"/>
    <col min="267" max="512" width="24.7109375" style="251"/>
    <col min="513" max="513" width="12.85546875" style="251" customWidth="1"/>
    <col min="514" max="514" width="24.7109375" style="251" customWidth="1"/>
    <col min="515" max="516" width="12.5703125" style="251" bestFit="1" customWidth="1"/>
    <col min="517" max="517" width="12.85546875" style="251" customWidth="1"/>
    <col min="518" max="518" width="10.42578125" style="251" bestFit="1" customWidth="1"/>
    <col min="519" max="519" width="13.5703125" style="251" customWidth="1"/>
    <col min="520" max="520" width="11.28515625" style="251" bestFit="1" customWidth="1"/>
    <col min="521" max="521" width="12.28515625" style="251" customWidth="1"/>
    <col min="522" max="522" width="10.42578125" style="251" bestFit="1" customWidth="1"/>
    <col min="523" max="768" width="24.7109375" style="251"/>
    <col min="769" max="769" width="12.85546875" style="251" customWidth="1"/>
    <col min="770" max="770" width="24.7109375" style="251" customWidth="1"/>
    <col min="771" max="772" width="12.5703125" style="251" bestFit="1" customWidth="1"/>
    <col min="773" max="773" width="12.85546875" style="251" customWidth="1"/>
    <col min="774" max="774" width="10.42578125" style="251" bestFit="1" customWidth="1"/>
    <col min="775" max="775" width="13.5703125" style="251" customWidth="1"/>
    <col min="776" max="776" width="11.28515625" style="251" bestFit="1" customWidth="1"/>
    <col min="777" max="777" width="12.28515625" style="251" customWidth="1"/>
    <col min="778" max="778" width="10.42578125" style="251" bestFit="1" customWidth="1"/>
    <col min="779" max="1024" width="24.7109375" style="251"/>
    <col min="1025" max="1025" width="12.85546875" style="251" customWidth="1"/>
    <col min="1026" max="1026" width="24.7109375" style="251" customWidth="1"/>
    <col min="1027" max="1028" width="12.5703125" style="251" bestFit="1" customWidth="1"/>
    <col min="1029" max="1029" width="12.85546875" style="251" customWidth="1"/>
    <col min="1030" max="1030" width="10.42578125" style="251" bestFit="1" customWidth="1"/>
    <col min="1031" max="1031" width="13.5703125" style="251" customWidth="1"/>
    <col min="1032" max="1032" width="11.28515625" style="251" bestFit="1" customWidth="1"/>
    <col min="1033" max="1033" width="12.28515625" style="251" customWidth="1"/>
    <col min="1034" max="1034" width="10.42578125" style="251" bestFit="1" customWidth="1"/>
    <col min="1035" max="1280" width="24.7109375" style="251"/>
    <col min="1281" max="1281" width="12.85546875" style="251" customWidth="1"/>
    <col min="1282" max="1282" width="24.7109375" style="251" customWidth="1"/>
    <col min="1283" max="1284" width="12.5703125" style="251" bestFit="1" customWidth="1"/>
    <col min="1285" max="1285" width="12.85546875" style="251" customWidth="1"/>
    <col min="1286" max="1286" width="10.42578125" style="251" bestFit="1" customWidth="1"/>
    <col min="1287" max="1287" width="13.5703125" style="251" customWidth="1"/>
    <col min="1288" max="1288" width="11.28515625" style="251" bestFit="1" customWidth="1"/>
    <col min="1289" max="1289" width="12.28515625" style="251" customWidth="1"/>
    <col min="1290" max="1290" width="10.42578125" style="251" bestFit="1" customWidth="1"/>
    <col min="1291" max="1536" width="24.7109375" style="251"/>
    <col min="1537" max="1537" width="12.85546875" style="251" customWidth="1"/>
    <col min="1538" max="1538" width="24.7109375" style="251" customWidth="1"/>
    <col min="1539" max="1540" width="12.5703125" style="251" bestFit="1" customWidth="1"/>
    <col min="1541" max="1541" width="12.85546875" style="251" customWidth="1"/>
    <col min="1542" max="1542" width="10.42578125" style="251" bestFit="1" customWidth="1"/>
    <col min="1543" max="1543" width="13.5703125" style="251" customWidth="1"/>
    <col min="1544" max="1544" width="11.28515625" style="251" bestFit="1" customWidth="1"/>
    <col min="1545" max="1545" width="12.28515625" style="251" customWidth="1"/>
    <col min="1546" max="1546" width="10.42578125" style="251" bestFit="1" customWidth="1"/>
    <col min="1547" max="1792" width="24.7109375" style="251"/>
    <col min="1793" max="1793" width="12.85546875" style="251" customWidth="1"/>
    <col min="1794" max="1794" width="24.7109375" style="251" customWidth="1"/>
    <col min="1795" max="1796" width="12.5703125" style="251" bestFit="1" customWidth="1"/>
    <col min="1797" max="1797" width="12.85546875" style="251" customWidth="1"/>
    <col min="1798" max="1798" width="10.42578125" style="251" bestFit="1" customWidth="1"/>
    <col min="1799" max="1799" width="13.5703125" style="251" customWidth="1"/>
    <col min="1800" max="1800" width="11.28515625" style="251" bestFit="1" customWidth="1"/>
    <col min="1801" max="1801" width="12.28515625" style="251" customWidth="1"/>
    <col min="1802" max="1802" width="10.42578125" style="251" bestFit="1" customWidth="1"/>
    <col min="1803" max="2048" width="24.7109375" style="251"/>
    <col min="2049" max="2049" width="12.85546875" style="251" customWidth="1"/>
    <col min="2050" max="2050" width="24.7109375" style="251" customWidth="1"/>
    <col min="2051" max="2052" width="12.5703125" style="251" bestFit="1" customWidth="1"/>
    <col min="2053" max="2053" width="12.85546875" style="251" customWidth="1"/>
    <col min="2054" max="2054" width="10.42578125" style="251" bestFit="1" customWidth="1"/>
    <col min="2055" max="2055" width="13.5703125" style="251" customWidth="1"/>
    <col min="2056" max="2056" width="11.28515625" style="251" bestFit="1" customWidth="1"/>
    <col min="2057" max="2057" width="12.28515625" style="251" customWidth="1"/>
    <col min="2058" max="2058" width="10.42578125" style="251" bestFit="1" customWidth="1"/>
    <col min="2059" max="2304" width="24.7109375" style="251"/>
    <col min="2305" max="2305" width="12.85546875" style="251" customWidth="1"/>
    <col min="2306" max="2306" width="24.7109375" style="251" customWidth="1"/>
    <col min="2307" max="2308" width="12.5703125" style="251" bestFit="1" customWidth="1"/>
    <col min="2309" max="2309" width="12.85546875" style="251" customWidth="1"/>
    <col min="2310" max="2310" width="10.42578125" style="251" bestFit="1" customWidth="1"/>
    <col min="2311" max="2311" width="13.5703125" style="251" customWidth="1"/>
    <col min="2312" max="2312" width="11.28515625" style="251" bestFit="1" customWidth="1"/>
    <col min="2313" max="2313" width="12.28515625" style="251" customWidth="1"/>
    <col min="2314" max="2314" width="10.42578125" style="251" bestFit="1" customWidth="1"/>
    <col min="2315" max="2560" width="24.7109375" style="251"/>
    <col min="2561" max="2561" width="12.85546875" style="251" customWidth="1"/>
    <col min="2562" max="2562" width="24.7109375" style="251" customWidth="1"/>
    <col min="2563" max="2564" width="12.5703125" style="251" bestFit="1" customWidth="1"/>
    <col min="2565" max="2565" width="12.85546875" style="251" customWidth="1"/>
    <col min="2566" max="2566" width="10.42578125" style="251" bestFit="1" customWidth="1"/>
    <col min="2567" max="2567" width="13.5703125" style="251" customWidth="1"/>
    <col min="2568" max="2568" width="11.28515625" style="251" bestFit="1" customWidth="1"/>
    <col min="2569" max="2569" width="12.28515625" style="251" customWidth="1"/>
    <col min="2570" max="2570" width="10.42578125" style="251" bestFit="1" customWidth="1"/>
    <col min="2571" max="2816" width="24.7109375" style="251"/>
    <col min="2817" max="2817" width="12.85546875" style="251" customWidth="1"/>
    <col min="2818" max="2818" width="24.7109375" style="251" customWidth="1"/>
    <col min="2819" max="2820" width="12.5703125" style="251" bestFit="1" customWidth="1"/>
    <col min="2821" max="2821" width="12.85546875" style="251" customWidth="1"/>
    <col min="2822" max="2822" width="10.42578125" style="251" bestFit="1" customWidth="1"/>
    <col min="2823" max="2823" width="13.5703125" style="251" customWidth="1"/>
    <col min="2824" max="2824" width="11.28515625" style="251" bestFit="1" customWidth="1"/>
    <col min="2825" max="2825" width="12.28515625" style="251" customWidth="1"/>
    <col min="2826" max="2826" width="10.42578125" style="251" bestFit="1" customWidth="1"/>
    <col min="2827" max="3072" width="24.7109375" style="251"/>
    <col min="3073" max="3073" width="12.85546875" style="251" customWidth="1"/>
    <col min="3074" max="3074" width="24.7109375" style="251" customWidth="1"/>
    <col min="3075" max="3076" width="12.5703125" style="251" bestFit="1" customWidth="1"/>
    <col min="3077" max="3077" width="12.85546875" style="251" customWidth="1"/>
    <col min="3078" max="3078" width="10.42578125" style="251" bestFit="1" customWidth="1"/>
    <col min="3079" max="3079" width="13.5703125" style="251" customWidth="1"/>
    <col min="3080" max="3080" width="11.28515625" style="251" bestFit="1" customWidth="1"/>
    <col min="3081" max="3081" width="12.28515625" style="251" customWidth="1"/>
    <col min="3082" max="3082" width="10.42578125" style="251" bestFit="1" customWidth="1"/>
    <col min="3083" max="3328" width="24.7109375" style="251"/>
    <col min="3329" max="3329" width="12.85546875" style="251" customWidth="1"/>
    <col min="3330" max="3330" width="24.7109375" style="251" customWidth="1"/>
    <col min="3331" max="3332" width="12.5703125" style="251" bestFit="1" customWidth="1"/>
    <col min="3333" max="3333" width="12.85546875" style="251" customWidth="1"/>
    <col min="3334" max="3334" width="10.42578125" style="251" bestFit="1" customWidth="1"/>
    <col min="3335" max="3335" width="13.5703125" style="251" customWidth="1"/>
    <col min="3336" max="3336" width="11.28515625" style="251" bestFit="1" customWidth="1"/>
    <col min="3337" max="3337" width="12.28515625" style="251" customWidth="1"/>
    <col min="3338" max="3338" width="10.42578125" style="251" bestFit="1" customWidth="1"/>
    <col min="3339" max="3584" width="24.7109375" style="251"/>
    <col min="3585" max="3585" width="12.85546875" style="251" customWidth="1"/>
    <col min="3586" max="3586" width="24.7109375" style="251" customWidth="1"/>
    <col min="3587" max="3588" width="12.5703125" style="251" bestFit="1" customWidth="1"/>
    <col min="3589" max="3589" width="12.85546875" style="251" customWidth="1"/>
    <col min="3590" max="3590" width="10.42578125" style="251" bestFit="1" customWidth="1"/>
    <col min="3591" max="3591" width="13.5703125" style="251" customWidth="1"/>
    <col min="3592" max="3592" width="11.28515625" style="251" bestFit="1" customWidth="1"/>
    <col min="3593" max="3593" width="12.28515625" style="251" customWidth="1"/>
    <col min="3594" max="3594" width="10.42578125" style="251" bestFit="1" customWidth="1"/>
    <col min="3595" max="3840" width="24.7109375" style="251"/>
    <col min="3841" max="3841" width="12.85546875" style="251" customWidth="1"/>
    <col min="3842" max="3842" width="24.7109375" style="251" customWidth="1"/>
    <col min="3843" max="3844" width="12.5703125" style="251" bestFit="1" customWidth="1"/>
    <col min="3845" max="3845" width="12.85546875" style="251" customWidth="1"/>
    <col min="3846" max="3846" width="10.42578125" style="251" bestFit="1" customWidth="1"/>
    <col min="3847" max="3847" width="13.5703125" style="251" customWidth="1"/>
    <col min="3848" max="3848" width="11.28515625" style="251" bestFit="1" customWidth="1"/>
    <col min="3849" max="3849" width="12.28515625" style="251" customWidth="1"/>
    <col min="3850" max="3850" width="10.42578125" style="251" bestFit="1" customWidth="1"/>
    <col min="3851" max="4096" width="24.7109375" style="251"/>
    <col min="4097" max="4097" width="12.85546875" style="251" customWidth="1"/>
    <col min="4098" max="4098" width="24.7109375" style="251" customWidth="1"/>
    <col min="4099" max="4100" width="12.5703125" style="251" bestFit="1" customWidth="1"/>
    <col min="4101" max="4101" width="12.85546875" style="251" customWidth="1"/>
    <col min="4102" max="4102" width="10.42578125" style="251" bestFit="1" customWidth="1"/>
    <col min="4103" max="4103" width="13.5703125" style="251" customWidth="1"/>
    <col min="4104" max="4104" width="11.28515625" style="251" bestFit="1" customWidth="1"/>
    <col min="4105" max="4105" width="12.28515625" style="251" customWidth="1"/>
    <col min="4106" max="4106" width="10.42578125" style="251" bestFit="1" customWidth="1"/>
    <col min="4107" max="4352" width="24.7109375" style="251"/>
    <col min="4353" max="4353" width="12.85546875" style="251" customWidth="1"/>
    <col min="4354" max="4354" width="24.7109375" style="251" customWidth="1"/>
    <col min="4355" max="4356" width="12.5703125" style="251" bestFit="1" customWidth="1"/>
    <col min="4357" max="4357" width="12.85546875" style="251" customWidth="1"/>
    <col min="4358" max="4358" width="10.42578125" style="251" bestFit="1" customWidth="1"/>
    <col min="4359" max="4359" width="13.5703125" style="251" customWidth="1"/>
    <col min="4360" max="4360" width="11.28515625" style="251" bestFit="1" customWidth="1"/>
    <col min="4361" max="4361" width="12.28515625" style="251" customWidth="1"/>
    <col min="4362" max="4362" width="10.42578125" style="251" bestFit="1" customWidth="1"/>
    <col min="4363" max="4608" width="24.7109375" style="251"/>
    <col min="4609" max="4609" width="12.85546875" style="251" customWidth="1"/>
    <col min="4610" max="4610" width="24.7109375" style="251" customWidth="1"/>
    <col min="4611" max="4612" width="12.5703125" style="251" bestFit="1" customWidth="1"/>
    <col min="4613" max="4613" width="12.85546875" style="251" customWidth="1"/>
    <col min="4614" max="4614" width="10.42578125" style="251" bestFit="1" customWidth="1"/>
    <col min="4615" max="4615" width="13.5703125" style="251" customWidth="1"/>
    <col min="4616" max="4616" width="11.28515625" style="251" bestFit="1" customWidth="1"/>
    <col min="4617" max="4617" width="12.28515625" style="251" customWidth="1"/>
    <col min="4618" max="4618" width="10.42578125" style="251" bestFit="1" customWidth="1"/>
    <col min="4619" max="4864" width="24.7109375" style="251"/>
    <col min="4865" max="4865" width="12.85546875" style="251" customWidth="1"/>
    <col min="4866" max="4866" width="24.7109375" style="251" customWidth="1"/>
    <col min="4867" max="4868" width="12.5703125" style="251" bestFit="1" customWidth="1"/>
    <col min="4869" max="4869" width="12.85546875" style="251" customWidth="1"/>
    <col min="4870" max="4870" width="10.42578125" style="251" bestFit="1" customWidth="1"/>
    <col min="4871" max="4871" width="13.5703125" style="251" customWidth="1"/>
    <col min="4872" max="4872" width="11.28515625" style="251" bestFit="1" customWidth="1"/>
    <col min="4873" max="4873" width="12.28515625" style="251" customWidth="1"/>
    <col min="4874" max="4874" width="10.42578125" style="251" bestFit="1" customWidth="1"/>
    <col min="4875" max="5120" width="24.7109375" style="251"/>
    <col min="5121" max="5121" width="12.85546875" style="251" customWidth="1"/>
    <col min="5122" max="5122" width="24.7109375" style="251" customWidth="1"/>
    <col min="5123" max="5124" width="12.5703125" style="251" bestFit="1" customWidth="1"/>
    <col min="5125" max="5125" width="12.85546875" style="251" customWidth="1"/>
    <col min="5126" max="5126" width="10.42578125" style="251" bestFit="1" customWidth="1"/>
    <col min="5127" max="5127" width="13.5703125" style="251" customWidth="1"/>
    <col min="5128" max="5128" width="11.28515625" style="251" bestFit="1" customWidth="1"/>
    <col min="5129" max="5129" width="12.28515625" style="251" customWidth="1"/>
    <col min="5130" max="5130" width="10.42578125" style="251" bestFit="1" customWidth="1"/>
    <col min="5131" max="5376" width="24.7109375" style="251"/>
    <col min="5377" max="5377" width="12.85546875" style="251" customWidth="1"/>
    <col min="5378" max="5378" width="24.7109375" style="251" customWidth="1"/>
    <col min="5379" max="5380" width="12.5703125" style="251" bestFit="1" customWidth="1"/>
    <col min="5381" max="5381" width="12.85546875" style="251" customWidth="1"/>
    <col min="5382" max="5382" width="10.42578125" style="251" bestFit="1" customWidth="1"/>
    <col min="5383" max="5383" width="13.5703125" style="251" customWidth="1"/>
    <col min="5384" max="5384" width="11.28515625" style="251" bestFit="1" customWidth="1"/>
    <col min="5385" max="5385" width="12.28515625" style="251" customWidth="1"/>
    <col min="5386" max="5386" width="10.42578125" style="251" bestFit="1" customWidth="1"/>
    <col min="5387" max="5632" width="24.7109375" style="251"/>
    <col min="5633" max="5633" width="12.85546875" style="251" customWidth="1"/>
    <col min="5634" max="5634" width="24.7109375" style="251" customWidth="1"/>
    <col min="5635" max="5636" width="12.5703125" style="251" bestFit="1" customWidth="1"/>
    <col min="5637" max="5637" width="12.85546875" style="251" customWidth="1"/>
    <col min="5638" max="5638" width="10.42578125" style="251" bestFit="1" customWidth="1"/>
    <col min="5639" max="5639" width="13.5703125" style="251" customWidth="1"/>
    <col min="5640" max="5640" width="11.28515625" style="251" bestFit="1" customWidth="1"/>
    <col min="5641" max="5641" width="12.28515625" style="251" customWidth="1"/>
    <col min="5642" max="5642" width="10.42578125" style="251" bestFit="1" customWidth="1"/>
    <col min="5643" max="5888" width="24.7109375" style="251"/>
    <col min="5889" max="5889" width="12.85546875" style="251" customWidth="1"/>
    <col min="5890" max="5890" width="24.7109375" style="251" customWidth="1"/>
    <col min="5891" max="5892" width="12.5703125" style="251" bestFit="1" customWidth="1"/>
    <col min="5893" max="5893" width="12.85546875" style="251" customWidth="1"/>
    <col min="5894" max="5894" width="10.42578125" style="251" bestFit="1" customWidth="1"/>
    <col min="5895" max="5895" width="13.5703125" style="251" customWidth="1"/>
    <col min="5896" max="5896" width="11.28515625" style="251" bestFit="1" customWidth="1"/>
    <col min="5897" max="5897" width="12.28515625" style="251" customWidth="1"/>
    <col min="5898" max="5898" width="10.42578125" style="251" bestFit="1" customWidth="1"/>
    <col min="5899" max="6144" width="24.7109375" style="251"/>
    <col min="6145" max="6145" width="12.85546875" style="251" customWidth="1"/>
    <col min="6146" max="6146" width="24.7109375" style="251" customWidth="1"/>
    <col min="6147" max="6148" width="12.5703125" style="251" bestFit="1" customWidth="1"/>
    <col min="6149" max="6149" width="12.85546875" style="251" customWidth="1"/>
    <col min="6150" max="6150" width="10.42578125" style="251" bestFit="1" customWidth="1"/>
    <col min="6151" max="6151" width="13.5703125" style="251" customWidth="1"/>
    <col min="6152" max="6152" width="11.28515625" style="251" bestFit="1" customWidth="1"/>
    <col min="6153" max="6153" width="12.28515625" style="251" customWidth="1"/>
    <col min="6154" max="6154" width="10.42578125" style="251" bestFit="1" customWidth="1"/>
    <col min="6155" max="6400" width="24.7109375" style="251"/>
    <col min="6401" max="6401" width="12.85546875" style="251" customWidth="1"/>
    <col min="6402" max="6402" width="24.7109375" style="251" customWidth="1"/>
    <col min="6403" max="6404" width="12.5703125" style="251" bestFit="1" customWidth="1"/>
    <col min="6405" max="6405" width="12.85546875" style="251" customWidth="1"/>
    <col min="6406" max="6406" width="10.42578125" style="251" bestFit="1" customWidth="1"/>
    <col min="6407" max="6407" width="13.5703125" style="251" customWidth="1"/>
    <col min="6408" max="6408" width="11.28515625" style="251" bestFit="1" customWidth="1"/>
    <col min="6409" max="6409" width="12.28515625" style="251" customWidth="1"/>
    <col min="6410" max="6410" width="10.42578125" style="251" bestFit="1" customWidth="1"/>
    <col min="6411" max="6656" width="24.7109375" style="251"/>
    <col min="6657" max="6657" width="12.85546875" style="251" customWidth="1"/>
    <col min="6658" max="6658" width="24.7109375" style="251" customWidth="1"/>
    <col min="6659" max="6660" width="12.5703125" style="251" bestFit="1" customWidth="1"/>
    <col min="6661" max="6661" width="12.85546875" style="251" customWidth="1"/>
    <col min="6662" max="6662" width="10.42578125" style="251" bestFit="1" customWidth="1"/>
    <col min="6663" max="6663" width="13.5703125" style="251" customWidth="1"/>
    <col min="6664" max="6664" width="11.28515625" style="251" bestFit="1" customWidth="1"/>
    <col min="6665" max="6665" width="12.28515625" style="251" customWidth="1"/>
    <col min="6666" max="6666" width="10.42578125" style="251" bestFit="1" customWidth="1"/>
    <col min="6667" max="6912" width="24.7109375" style="251"/>
    <col min="6913" max="6913" width="12.85546875" style="251" customWidth="1"/>
    <col min="6914" max="6914" width="24.7109375" style="251" customWidth="1"/>
    <col min="6915" max="6916" width="12.5703125" style="251" bestFit="1" customWidth="1"/>
    <col min="6917" max="6917" width="12.85546875" style="251" customWidth="1"/>
    <col min="6918" max="6918" width="10.42578125" style="251" bestFit="1" customWidth="1"/>
    <col min="6919" max="6919" width="13.5703125" style="251" customWidth="1"/>
    <col min="6920" max="6920" width="11.28515625" style="251" bestFit="1" customWidth="1"/>
    <col min="6921" max="6921" width="12.28515625" style="251" customWidth="1"/>
    <col min="6922" max="6922" width="10.42578125" style="251" bestFit="1" customWidth="1"/>
    <col min="6923" max="7168" width="24.7109375" style="251"/>
    <col min="7169" max="7169" width="12.85546875" style="251" customWidth="1"/>
    <col min="7170" max="7170" width="24.7109375" style="251" customWidth="1"/>
    <col min="7171" max="7172" width="12.5703125" style="251" bestFit="1" customWidth="1"/>
    <col min="7173" max="7173" width="12.85546875" style="251" customWidth="1"/>
    <col min="7174" max="7174" width="10.42578125" style="251" bestFit="1" customWidth="1"/>
    <col min="7175" max="7175" width="13.5703125" style="251" customWidth="1"/>
    <col min="7176" max="7176" width="11.28515625" style="251" bestFit="1" customWidth="1"/>
    <col min="7177" max="7177" width="12.28515625" style="251" customWidth="1"/>
    <col min="7178" max="7178" width="10.42578125" style="251" bestFit="1" customWidth="1"/>
    <col min="7179" max="7424" width="24.7109375" style="251"/>
    <col min="7425" max="7425" width="12.85546875" style="251" customWidth="1"/>
    <col min="7426" max="7426" width="24.7109375" style="251" customWidth="1"/>
    <col min="7427" max="7428" width="12.5703125" style="251" bestFit="1" customWidth="1"/>
    <col min="7429" max="7429" width="12.85546875" style="251" customWidth="1"/>
    <col min="7430" max="7430" width="10.42578125" style="251" bestFit="1" customWidth="1"/>
    <col min="7431" max="7431" width="13.5703125" style="251" customWidth="1"/>
    <col min="7432" max="7432" width="11.28515625" style="251" bestFit="1" customWidth="1"/>
    <col min="7433" max="7433" width="12.28515625" style="251" customWidth="1"/>
    <col min="7434" max="7434" width="10.42578125" style="251" bestFit="1" customWidth="1"/>
    <col min="7435" max="7680" width="24.7109375" style="251"/>
    <col min="7681" max="7681" width="12.85546875" style="251" customWidth="1"/>
    <col min="7682" max="7682" width="24.7109375" style="251" customWidth="1"/>
    <col min="7683" max="7684" width="12.5703125" style="251" bestFit="1" customWidth="1"/>
    <col min="7685" max="7685" width="12.85546875" style="251" customWidth="1"/>
    <col min="7686" max="7686" width="10.42578125" style="251" bestFit="1" customWidth="1"/>
    <col min="7687" max="7687" width="13.5703125" style="251" customWidth="1"/>
    <col min="7688" max="7688" width="11.28515625" style="251" bestFit="1" customWidth="1"/>
    <col min="7689" max="7689" width="12.28515625" style="251" customWidth="1"/>
    <col min="7690" max="7690" width="10.42578125" style="251" bestFit="1" customWidth="1"/>
    <col min="7691" max="7936" width="24.7109375" style="251"/>
    <col min="7937" max="7937" width="12.85546875" style="251" customWidth="1"/>
    <col min="7938" max="7938" width="24.7109375" style="251" customWidth="1"/>
    <col min="7939" max="7940" width="12.5703125" style="251" bestFit="1" customWidth="1"/>
    <col min="7941" max="7941" width="12.85546875" style="251" customWidth="1"/>
    <col min="7942" max="7942" width="10.42578125" style="251" bestFit="1" customWidth="1"/>
    <col min="7943" max="7943" width="13.5703125" style="251" customWidth="1"/>
    <col min="7944" max="7944" width="11.28515625" style="251" bestFit="1" customWidth="1"/>
    <col min="7945" max="7945" width="12.28515625" style="251" customWidth="1"/>
    <col min="7946" max="7946" width="10.42578125" style="251" bestFit="1" customWidth="1"/>
    <col min="7947" max="8192" width="24.7109375" style="251"/>
    <col min="8193" max="8193" width="12.85546875" style="251" customWidth="1"/>
    <col min="8194" max="8194" width="24.7109375" style="251" customWidth="1"/>
    <col min="8195" max="8196" width="12.5703125" style="251" bestFit="1" customWidth="1"/>
    <col min="8197" max="8197" width="12.85546875" style="251" customWidth="1"/>
    <col min="8198" max="8198" width="10.42578125" style="251" bestFit="1" customWidth="1"/>
    <col min="8199" max="8199" width="13.5703125" style="251" customWidth="1"/>
    <col min="8200" max="8200" width="11.28515625" style="251" bestFit="1" customWidth="1"/>
    <col min="8201" max="8201" width="12.28515625" style="251" customWidth="1"/>
    <col min="8202" max="8202" width="10.42578125" style="251" bestFit="1" customWidth="1"/>
    <col min="8203" max="8448" width="24.7109375" style="251"/>
    <col min="8449" max="8449" width="12.85546875" style="251" customWidth="1"/>
    <col min="8450" max="8450" width="24.7109375" style="251" customWidth="1"/>
    <col min="8451" max="8452" width="12.5703125" style="251" bestFit="1" customWidth="1"/>
    <col min="8453" max="8453" width="12.85546875" style="251" customWidth="1"/>
    <col min="8454" max="8454" width="10.42578125" style="251" bestFit="1" customWidth="1"/>
    <col min="8455" max="8455" width="13.5703125" style="251" customWidth="1"/>
    <col min="8456" max="8456" width="11.28515625" style="251" bestFit="1" customWidth="1"/>
    <col min="8457" max="8457" width="12.28515625" style="251" customWidth="1"/>
    <col min="8458" max="8458" width="10.42578125" style="251" bestFit="1" customWidth="1"/>
    <col min="8459" max="8704" width="24.7109375" style="251"/>
    <col min="8705" max="8705" width="12.85546875" style="251" customWidth="1"/>
    <col min="8706" max="8706" width="24.7109375" style="251" customWidth="1"/>
    <col min="8707" max="8708" width="12.5703125" style="251" bestFit="1" customWidth="1"/>
    <col min="8709" max="8709" width="12.85546875" style="251" customWidth="1"/>
    <col min="8710" max="8710" width="10.42578125" style="251" bestFit="1" customWidth="1"/>
    <col min="8711" max="8711" width="13.5703125" style="251" customWidth="1"/>
    <col min="8712" max="8712" width="11.28515625" style="251" bestFit="1" customWidth="1"/>
    <col min="8713" max="8713" width="12.28515625" style="251" customWidth="1"/>
    <col min="8714" max="8714" width="10.42578125" style="251" bestFit="1" customWidth="1"/>
    <col min="8715" max="8960" width="24.7109375" style="251"/>
    <col min="8961" max="8961" width="12.85546875" style="251" customWidth="1"/>
    <col min="8962" max="8962" width="24.7109375" style="251" customWidth="1"/>
    <col min="8963" max="8964" width="12.5703125" style="251" bestFit="1" customWidth="1"/>
    <col min="8965" max="8965" width="12.85546875" style="251" customWidth="1"/>
    <col min="8966" max="8966" width="10.42578125" style="251" bestFit="1" customWidth="1"/>
    <col min="8967" max="8967" width="13.5703125" style="251" customWidth="1"/>
    <col min="8968" max="8968" width="11.28515625" style="251" bestFit="1" customWidth="1"/>
    <col min="8969" max="8969" width="12.28515625" style="251" customWidth="1"/>
    <col min="8970" max="8970" width="10.42578125" style="251" bestFit="1" customWidth="1"/>
    <col min="8971" max="9216" width="24.7109375" style="251"/>
    <col min="9217" max="9217" width="12.85546875" style="251" customWidth="1"/>
    <col min="9218" max="9218" width="24.7109375" style="251" customWidth="1"/>
    <col min="9219" max="9220" width="12.5703125" style="251" bestFit="1" customWidth="1"/>
    <col min="9221" max="9221" width="12.85546875" style="251" customWidth="1"/>
    <col min="9222" max="9222" width="10.42578125" style="251" bestFit="1" customWidth="1"/>
    <col min="9223" max="9223" width="13.5703125" style="251" customWidth="1"/>
    <col min="9224" max="9224" width="11.28515625" style="251" bestFit="1" customWidth="1"/>
    <col min="9225" max="9225" width="12.28515625" style="251" customWidth="1"/>
    <col min="9226" max="9226" width="10.42578125" style="251" bestFit="1" customWidth="1"/>
    <col min="9227" max="9472" width="24.7109375" style="251"/>
    <col min="9473" max="9473" width="12.85546875" style="251" customWidth="1"/>
    <col min="9474" max="9474" width="24.7109375" style="251" customWidth="1"/>
    <col min="9475" max="9476" width="12.5703125" style="251" bestFit="1" customWidth="1"/>
    <col min="9477" max="9477" width="12.85546875" style="251" customWidth="1"/>
    <col min="9478" max="9478" width="10.42578125" style="251" bestFit="1" customWidth="1"/>
    <col min="9479" max="9479" width="13.5703125" style="251" customWidth="1"/>
    <col min="9480" max="9480" width="11.28515625" style="251" bestFit="1" customWidth="1"/>
    <col min="9481" max="9481" width="12.28515625" style="251" customWidth="1"/>
    <col min="9482" max="9482" width="10.42578125" style="251" bestFit="1" customWidth="1"/>
    <col min="9483" max="9728" width="24.7109375" style="251"/>
    <col min="9729" max="9729" width="12.85546875" style="251" customWidth="1"/>
    <col min="9730" max="9730" width="24.7109375" style="251" customWidth="1"/>
    <col min="9731" max="9732" width="12.5703125" style="251" bestFit="1" customWidth="1"/>
    <col min="9733" max="9733" width="12.85546875" style="251" customWidth="1"/>
    <col min="9734" max="9734" width="10.42578125" style="251" bestFit="1" customWidth="1"/>
    <col min="9735" max="9735" width="13.5703125" style="251" customWidth="1"/>
    <col min="9736" max="9736" width="11.28515625" style="251" bestFit="1" customWidth="1"/>
    <col min="9737" max="9737" width="12.28515625" style="251" customWidth="1"/>
    <col min="9738" max="9738" width="10.42578125" style="251" bestFit="1" customWidth="1"/>
    <col min="9739" max="9984" width="24.7109375" style="251"/>
    <col min="9985" max="9985" width="12.85546875" style="251" customWidth="1"/>
    <col min="9986" max="9986" width="24.7109375" style="251" customWidth="1"/>
    <col min="9987" max="9988" width="12.5703125" style="251" bestFit="1" customWidth="1"/>
    <col min="9989" max="9989" width="12.85546875" style="251" customWidth="1"/>
    <col min="9990" max="9990" width="10.42578125" style="251" bestFit="1" customWidth="1"/>
    <col min="9991" max="9991" width="13.5703125" style="251" customWidth="1"/>
    <col min="9992" max="9992" width="11.28515625" style="251" bestFit="1" customWidth="1"/>
    <col min="9993" max="9993" width="12.28515625" style="251" customWidth="1"/>
    <col min="9994" max="9994" width="10.42578125" style="251" bestFit="1" customWidth="1"/>
    <col min="9995" max="10240" width="24.7109375" style="251"/>
    <col min="10241" max="10241" width="12.85546875" style="251" customWidth="1"/>
    <col min="10242" max="10242" width="24.7109375" style="251" customWidth="1"/>
    <col min="10243" max="10244" width="12.5703125" style="251" bestFit="1" customWidth="1"/>
    <col min="10245" max="10245" width="12.85546875" style="251" customWidth="1"/>
    <col min="10246" max="10246" width="10.42578125" style="251" bestFit="1" customWidth="1"/>
    <col min="10247" max="10247" width="13.5703125" style="251" customWidth="1"/>
    <col min="10248" max="10248" width="11.28515625" style="251" bestFit="1" customWidth="1"/>
    <col min="10249" max="10249" width="12.28515625" style="251" customWidth="1"/>
    <col min="10250" max="10250" width="10.42578125" style="251" bestFit="1" customWidth="1"/>
    <col min="10251" max="10496" width="24.7109375" style="251"/>
    <col min="10497" max="10497" width="12.85546875" style="251" customWidth="1"/>
    <col min="10498" max="10498" width="24.7109375" style="251" customWidth="1"/>
    <col min="10499" max="10500" width="12.5703125" style="251" bestFit="1" customWidth="1"/>
    <col min="10501" max="10501" width="12.85546875" style="251" customWidth="1"/>
    <col min="10502" max="10502" width="10.42578125" style="251" bestFit="1" customWidth="1"/>
    <col min="10503" max="10503" width="13.5703125" style="251" customWidth="1"/>
    <col min="10504" max="10504" width="11.28515625" style="251" bestFit="1" customWidth="1"/>
    <col min="10505" max="10505" width="12.28515625" style="251" customWidth="1"/>
    <col min="10506" max="10506" width="10.42578125" style="251" bestFit="1" customWidth="1"/>
    <col min="10507" max="10752" width="24.7109375" style="251"/>
    <col min="10753" max="10753" width="12.85546875" style="251" customWidth="1"/>
    <col min="10754" max="10754" width="24.7109375" style="251" customWidth="1"/>
    <col min="10755" max="10756" width="12.5703125" style="251" bestFit="1" customWidth="1"/>
    <col min="10757" max="10757" width="12.85546875" style="251" customWidth="1"/>
    <col min="10758" max="10758" width="10.42578125" style="251" bestFit="1" customWidth="1"/>
    <col min="10759" max="10759" width="13.5703125" style="251" customWidth="1"/>
    <col min="10760" max="10760" width="11.28515625" style="251" bestFit="1" customWidth="1"/>
    <col min="10761" max="10761" width="12.28515625" style="251" customWidth="1"/>
    <col min="10762" max="10762" width="10.42578125" style="251" bestFit="1" customWidth="1"/>
    <col min="10763" max="11008" width="24.7109375" style="251"/>
    <col min="11009" max="11009" width="12.85546875" style="251" customWidth="1"/>
    <col min="11010" max="11010" width="24.7109375" style="251" customWidth="1"/>
    <col min="11011" max="11012" width="12.5703125" style="251" bestFit="1" customWidth="1"/>
    <col min="11013" max="11013" width="12.85546875" style="251" customWidth="1"/>
    <col min="11014" max="11014" width="10.42578125" style="251" bestFit="1" customWidth="1"/>
    <col min="11015" max="11015" width="13.5703125" style="251" customWidth="1"/>
    <col min="11016" max="11016" width="11.28515625" style="251" bestFit="1" customWidth="1"/>
    <col min="11017" max="11017" width="12.28515625" style="251" customWidth="1"/>
    <col min="11018" max="11018" width="10.42578125" style="251" bestFit="1" customWidth="1"/>
    <col min="11019" max="11264" width="24.7109375" style="251"/>
    <col min="11265" max="11265" width="12.85546875" style="251" customWidth="1"/>
    <col min="11266" max="11266" width="24.7109375" style="251" customWidth="1"/>
    <col min="11267" max="11268" width="12.5703125" style="251" bestFit="1" customWidth="1"/>
    <col min="11269" max="11269" width="12.85546875" style="251" customWidth="1"/>
    <col min="11270" max="11270" width="10.42578125" style="251" bestFit="1" customWidth="1"/>
    <col min="11271" max="11271" width="13.5703125" style="251" customWidth="1"/>
    <col min="11272" max="11272" width="11.28515625" style="251" bestFit="1" customWidth="1"/>
    <col min="11273" max="11273" width="12.28515625" style="251" customWidth="1"/>
    <col min="11274" max="11274" width="10.42578125" style="251" bestFit="1" customWidth="1"/>
    <col min="11275" max="11520" width="24.7109375" style="251"/>
    <col min="11521" max="11521" width="12.85546875" style="251" customWidth="1"/>
    <col min="11522" max="11522" width="24.7109375" style="251" customWidth="1"/>
    <col min="11523" max="11524" width="12.5703125" style="251" bestFit="1" customWidth="1"/>
    <col min="11525" max="11525" width="12.85546875" style="251" customWidth="1"/>
    <col min="11526" max="11526" width="10.42578125" style="251" bestFit="1" customWidth="1"/>
    <col min="11527" max="11527" width="13.5703125" style="251" customWidth="1"/>
    <col min="11528" max="11528" width="11.28515625" style="251" bestFit="1" customWidth="1"/>
    <col min="11529" max="11529" width="12.28515625" style="251" customWidth="1"/>
    <col min="11530" max="11530" width="10.42578125" style="251" bestFit="1" customWidth="1"/>
    <col min="11531" max="11776" width="24.7109375" style="251"/>
    <col min="11777" max="11777" width="12.85546875" style="251" customWidth="1"/>
    <col min="11778" max="11778" width="24.7109375" style="251" customWidth="1"/>
    <col min="11779" max="11780" width="12.5703125" style="251" bestFit="1" customWidth="1"/>
    <col min="11781" max="11781" width="12.85546875" style="251" customWidth="1"/>
    <col min="11782" max="11782" width="10.42578125" style="251" bestFit="1" customWidth="1"/>
    <col min="11783" max="11783" width="13.5703125" style="251" customWidth="1"/>
    <col min="11784" max="11784" width="11.28515625" style="251" bestFit="1" customWidth="1"/>
    <col min="11785" max="11785" width="12.28515625" style="251" customWidth="1"/>
    <col min="11786" max="11786" width="10.42578125" style="251" bestFit="1" customWidth="1"/>
    <col min="11787" max="12032" width="24.7109375" style="251"/>
    <col min="12033" max="12033" width="12.85546875" style="251" customWidth="1"/>
    <col min="12034" max="12034" width="24.7109375" style="251" customWidth="1"/>
    <col min="12035" max="12036" width="12.5703125" style="251" bestFit="1" customWidth="1"/>
    <col min="12037" max="12037" width="12.85546875" style="251" customWidth="1"/>
    <col min="12038" max="12038" width="10.42578125" style="251" bestFit="1" customWidth="1"/>
    <col min="12039" max="12039" width="13.5703125" style="251" customWidth="1"/>
    <col min="12040" max="12040" width="11.28515625" style="251" bestFit="1" customWidth="1"/>
    <col min="12041" max="12041" width="12.28515625" style="251" customWidth="1"/>
    <col min="12042" max="12042" width="10.42578125" style="251" bestFit="1" customWidth="1"/>
    <col min="12043" max="12288" width="24.7109375" style="251"/>
    <col min="12289" max="12289" width="12.85546875" style="251" customWidth="1"/>
    <col min="12290" max="12290" width="24.7109375" style="251" customWidth="1"/>
    <col min="12291" max="12292" width="12.5703125" style="251" bestFit="1" customWidth="1"/>
    <col min="12293" max="12293" width="12.85546875" style="251" customWidth="1"/>
    <col min="12294" max="12294" width="10.42578125" style="251" bestFit="1" customWidth="1"/>
    <col min="12295" max="12295" width="13.5703125" style="251" customWidth="1"/>
    <col min="12296" max="12296" width="11.28515625" style="251" bestFit="1" customWidth="1"/>
    <col min="12297" max="12297" width="12.28515625" style="251" customWidth="1"/>
    <col min="12298" max="12298" width="10.42578125" style="251" bestFit="1" customWidth="1"/>
    <col min="12299" max="12544" width="24.7109375" style="251"/>
    <col min="12545" max="12545" width="12.85546875" style="251" customWidth="1"/>
    <col min="12546" max="12546" width="24.7109375" style="251" customWidth="1"/>
    <col min="12547" max="12548" width="12.5703125" style="251" bestFit="1" customWidth="1"/>
    <col min="12549" max="12549" width="12.85546875" style="251" customWidth="1"/>
    <col min="12550" max="12550" width="10.42578125" style="251" bestFit="1" customWidth="1"/>
    <col min="12551" max="12551" width="13.5703125" style="251" customWidth="1"/>
    <col min="12552" max="12552" width="11.28515625" style="251" bestFit="1" customWidth="1"/>
    <col min="12553" max="12553" width="12.28515625" style="251" customWidth="1"/>
    <col min="12554" max="12554" width="10.42578125" style="251" bestFit="1" customWidth="1"/>
    <col min="12555" max="12800" width="24.7109375" style="251"/>
    <col min="12801" max="12801" width="12.85546875" style="251" customWidth="1"/>
    <col min="12802" max="12802" width="24.7109375" style="251" customWidth="1"/>
    <col min="12803" max="12804" width="12.5703125" style="251" bestFit="1" customWidth="1"/>
    <col min="12805" max="12805" width="12.85546875" style="251" customWidth="1"/>
    <col min="12806" max="12806" width="10.42578125" style="251" bestFit="1" customWidth="1"/>
    <col min="12807" max="12807" width="13.5703125" style="251" customWidth="1"/>
    <col min="12808" max="12808" width="11.28515625" style="251" bestFit="1" customWidth="1"/>
    <col min="12809" max="12809" width="12.28515625" style="251" customWidth="1"/>
    <col min="12810" max="12810" width="10.42578125" style="251" bestFit="1" customWidth="1"/>
    <col min="12811" max="13056" width="24.7109375" style="251"/>
    <col min="13057" max="13057" width="12.85546875" style="251" customWidth="1"/>
    <col min="13058" max="13058" width="24.7109375" style="251" customWidth="1"/>
    <col min="13059" max="13060" width="12.5703125" style="251" bestFit="1" customWidth="1"/>
    <col min="13061" max="13061" width="12.85546875" style="251" customWidth="1"/>
    <col min="13062" max="13062" width="10.42578125" style="251" bestFit="1" customWidth="1"/>
    <col min="13063" max="13063" width="13.5703125" style="251" customWidth="1"/>
    <col min="13064" max="13064" width="11.28515625" style="251" bestFit="1" customWidth="1"/>
    <col min="13065" max="13065" width="12.28515625" style="251" customWidth="1"/>
    <col min="13066" max="13066" width="10.42578125" style="251" bestFit="1" customWidth="1"/>
    <col min="13067" max="13312" width="24.7109375" style="251"/>
    <col min="13313" max="13313" width="12.85546875" style="251" customWidth="1"/>
    <col min="13314" max="13314" width="24.7109375" style="251" customWidth="1"/>
    <col min="13315" max="13316" width="12.5703125" style="251" bestFit="1" customWidth="1"/>
    <col min="13317" max="13317" width="12.85546875" style="251" customWidth="1"/>
    <col min="13318" max="13318" width="10.42578125" style="251" bestFit="1" customWidth="1"/>
    <col min="13319" max="13319" width="13.5703125" style="251" customWidth="1"/>
    <col min="13320" max="13320" width="11.28515625" style="251" bestFit="1" customWidth="1"/>
    <col min="13321" max="13321" width="12.28515625" style="251" customWidth="1"/>
    <col min="13322" max="13322" width="10.42578125" style="251" bestFit="1" customWidth="1"/>
    <col min="13323" max="13568" width="24.7109375" style="251"/>
    <col min="13569" max="13569" width="12.85546875" style="251" customWidth="1"/>
    <col min="13570" max="13570" width="24.7109375" style="251" customWidth="1"/>
    <col min="13571" max="13572" width="12.5703125" style="251" bestFit="1" customWidth="1"/>
    <col min="13573" max="13573" width="12.85546875" style="251" customWidth="1"/>
    <col min="13574" max="13574" width="10.42578125" style="251" bestFit="1" customWidth="1"/>
    <col min="13575" max="13575" width="13.5703125" style="251" customWidth="1"/>
    <col min="13576" max="13576" width="11.28515625" style="251" bestFit="1" customWidth="1"/>
    <col min="13577" max="13577" width="12.28515625" style="251" customWidth="1"/>
    <col min="13578" max="13578" width="10.42578125" style="251" bestFit="1" customWidth="1"/>
    <col min="13579" max="13824" width="24.7109375" style="251"/>
    <col min="13825" max="13825" width="12.85546875" style="251" customWidth="1"/>
    <col min="13826" max="13826" width="24.7109375" style="251" customWidth="1"/>
    <col min="13827" max="13828" width="12.5703125" style="251" bestFit="1" customWidth="1"/>
    <col min="13829" max="13829" width="12.85546875" style="251" customWidth="1"/>
    <col min="13830" max="13830" width="10.42578125" style="251" bestFit="1" customWidth="1"/>
    <col min="13831" max="13831" width="13.5703125" style="251" customWidth="1"/>
    <col min="13832" max="13832" width="11.28515625" style="251" bestFit="1" customWidth="1"/>
    <col min="13833" max="13833" width="12.28515625" style="251" customWidth="1"/>
    <col min="13834" max="13834" width="10.42578125" style="251" bestFit="1" customWidth="1"/>
    <col min="13835" max="14080" width="24.7109375" style="251"/>
    <col min="14081" max="14081" width="12.85546875" style="251" customWidth="1"/>
    <col min="14082" max="14082" width="24.7109375" style="251" customWidth="1"/>
    <col min="14083" max="14084" width="12.5703125" style="251" bestFit="1" customWidth="1"/>
    <col min="14085" max="14085" width="12.85546875" style="251" customWidth="1"/>
    <col min="14086" max="14086" width="10.42578125" style="251" bestFit="1" customWidth="1"/>
    <col min="14087" max="14087" width="13.5703125" style="251" customWidth="1"/>
    <col min="14088" max="14088" width="11.28515625" style="251" bestFit="1" customWidth="1"/>
    <col min="14089" max="14089" width="12.28515625" style="251" customWidth="1"/>
    <col min="14090" max="14090" width="10.42578125" style="251" bestFit="1" customWidth="1"/>
    <col min="14091" max="14336" width="24.7109375" style="251"/>
    <col min="14337" max="14337" width="12.85546875" style="251" customWidth="1"/>
    <col min="14338" max="14338" width="24.7109375" style="251" customWidth="1"/>
    <col min="14339" max="14340" width="12.5703125" style="251" bestFit="1" customWidth="1"/>
    <col min="14341" max="14341" width="12.85546875" style="251" customWidth="1"/>
    <col min="14342" max="14342" width="10.42578125" style="251" bestFit="1" customWidth="1"/>
    <col min="14343" max="14343" width="13.5703125" style="251" customWidth="1"/>
    <col min="14344" max="14344" width="11.28515625" style="251" bestFit="1" customWidth="1"/>
    <col min="14345" max="14345" width="12.28515625" style="251" customWidth="1"/>
    <col min="14346" max="14346" width="10.42578125" style="251" bestFit="1" customWidth="1"/>
    <col min="14347" max="14592" width="24.7109375" style="251"/>
    <col min="14593" max="14593" width="12.85546875" style="251" customWidth="1"/>
    <col min="14594" max="14594" width="24.7109375" style="251" customWidth="1"/>
    <col min="14595" max="14596" width="12.5703125" style="251" bestFit="1" customWidth="1"/>
    <col min="14597" max="14597" width="12.85546875" style="251" customWidth="1"/>
    <col min="14598" max="14598" width="10.42578125" style="251" bestFit="1" customWidth="1"/>
    <col min="14599" max="14599" width="13.5703125" style="251" customWidth="1"/>
    <col min="14600" max="14600" width="11.28515625" style="251" bestFit="1" customWidth="1"/>
    <col min="14601" max="14601" width="12.28515625" style="251" customWidth="1"/>
    <col min="14602" max="14602" width="10.42578125" style="251" bestFit="1" customWidth="1"/>
    <col min="14603" max="14848" width="24.7109375" style="251"/>
    <col min="14849" max="14849" width="12.85546875" style="251" customWidth="1"/>
    <col min="14850" max="14850" width="24.7109375" style="251" customWidth="1"/>
    <col min="14851" max="14852" width="12.5703125" style="251" bestFit="1" customWidth="1"/>
    <col min="14853" max="14853" width="12.85546875" style="251" customWidth="1"/>
    <col min="14854" max="14854" width="10.42578125" style="251" bestFit="1" customWidth="1"/>
    <col min="14855" max="14855" width="13.5703125" style="251" customWidth="1"/>
    <col min="14856" max="14856" width="11.28515625" style="251" bestFit="1" customWidth="1"/>
    <col min="14857" max="14857" width="12.28515625" style="251" customWidth="1"/>
    <col min="14858" max="14858" width="10.42578125" style="251" bestFit="1" customWidth="1"/>
    <col min="14859" max="15104" width="24.7109375" style="251"/>
    <col min="15105" max="15105" width="12.85546875" style="251" customWidth="1"/>
    <col min="15106" max="15106" width="24.7109375" style="251" customWidth="1"/>
    <col min="15107" max="15108" width="12.5703125" style="251" bestFit="1" customWidth="1"/>
    <col min="15109" max="15109" width="12.85546875" style="251" customWidth="1"/>
    <col min="15110" max="15110" width="10.42578125" style="251" bestFit="1" customWidth="1"/>
    <col min="15111" max="15111" width="13.5703125" style="251" customWidth="1"/>
    <col min="15112" max="15112" width="11.28515625" style="251" bestFit="1" customWidth="1"/>
    <col min="15113" max="15113" width="12.28515625" style="251" customWidth="1"/>
    <col min="15114" max="15114" width="10.42578125" style="251" bestFit="1" customWidth="1"/>
    <col min="15115" max="15360" width="24.7109375" style="251"/>
    <col min="15361" max="15361" width="12.85546875" style="251" customWidth="1"/>
    <col min="15362" max="15362" width="24.7109375" style="251" customWidth="1"/>
    <col min="15363" max="15364" width="12.5703125" style="251" bestFit="1" customWidth="1"/>
    <col min="15365" max="15365" width="12.85546875" style="251" customWidth="1"/>
    <col min="15366" max="15366" width="10.42578125" style="251" bestFit="1" customWidth="1"/>
    <col min="15367" max="15367" width="13.5703125" style="251" customWidth="1"/>
    <col min="15368" max="15368" width="11.28515625" style="251" bestFit="1" customWidth="1"/>
    <col min="15369" max="15369" width="12.28515625" style="251" customWidth="1"/>
    <col min="15370" max="15370" width="10.42578125" style="251" bestFit="1" customWidth="1"/>
    <col min="15371" max="15616" width="24.7109375" style="251"/>
    <col min="15617" max="15617" width="12.85546875" style="251" customWidth="1"/>
    <col min="15618" max="15618" width="24.7109375" style="251" customWidth="1"/>
    <col min="15619" max="15620" width="12.5703125" style="251" bestFit="1" customWidth="1"/>
    <col min="15621" max="15621" width="12.85546875" style="251" customWidth="1"/>
    <col min="15622" max="15622" width="10.42578125" style="251" bestFit="1" customWidth="1"/>
    <col min="15623" max="15623" width="13.5703125" style="251" customWidth="1"/>
    <col min="15624" max="15624" width="11.28515625" style="251" bestFit="1" customWidth="1"/>
    <col min="15625" max="15625" width="12.28515625" style="251" customWidth="1"/>
    <col min="15626" max="15626" width="10.42578125" style="251" bestFit="1" customWidth="1"/>
    <col min="15627" max="15872" width="24.7109375" style="251"/>
    <col min="15873" max="15873" width="12.85546875" style="251" customWidth="1"/>
    <col min="15874" max="15874" width="24.7109375" style="251" customWidth="1"/>
    <col min="15875" max="15876" width="12.5703125" style="251" bestFit="1" customWidth="1"/>
    <col min="15877" max="15877" width="12.85546875" style="251" customWidth="1"/>
    <col min="15878" max="15878" width="10.42578125" style="251" bestFit="1" customWidth="1"/>
    <col min="15879" max="15879" width="13.5703125" style="251" customWidth="1"/>
    <col min="15880" max="15880" width="11.28515625" style="251" bestFit="1" customWidth="1"/>
    <col min="15881" max="15881" width="12.28515625" style="251" customWidth="1"/>
    <col min="15882" max="15882" width="10.42578125" style="251" bestFit="1" customWidth="1"/>
    <col min="15883" max="16128" width="24.7109375" style="251"/>
    <col min="16129" max="16129" width="12.85546875" style="251" customWidth="1"/>
    <col min="16130" max="16130" width="24.7109375" style="251" customWidth="1"/>
    <col min="16131" max="16132" width="12.5703125" style="251" bestFit="1" customWidth="1"/>
    <col min="16133" max="16133" width="12.85546875" style="251" customWidth="1"/>
    <col min="16134" max="16134" width="10.42578125" style="251" bestFit="1" customWidth="1"/>
    <col min="16135" max="16135" width="13.5703125" style="251" customWidth="1"/>
    <col min="16136" max="16136" width="11.28515625" style="251" bestFit="1" customWidth="1"/>
    <col min="16137" max="16137" width="12.28515625" style="251" customWidth="1"/>
    <col min="16138" max="16138" width="10.42578125" style="251" bestFit="1" customWidth="1"/>
    <col min="16139" max="16384" width="24.7109375" style="251"/>
  </cols>
  <sheetData>
    <row r="2" spans="1:10">
      <c r="A2" s="251" t="s">
        <v>0</v>
      </c>
      <c r="B2" s="434" t="s">
        <v>662</v>
      </c>
      <c r="C2" s="497"/>
      <c r="D2" s="497"/>
      <c r="E2" s="497"/>
      <c r="F2" s="497"/>
      <c r="G2" s="497"/>
      <c r="H2" s="497"/>
      <c r="I2" s="497"/>
      <c r="J2" s="497"/>
    </row>
    <row r="3" spans="1:10">
      <c r="B3" s="498"/>
      <c r="C3" s="497"/>
      <c r="D3" s="497"/>
      <c r="E3" s="497"/>
      <c r="F3" s="497"/>
      <c r="G3" s="497"/>
      <c r="H3" s="497"/>
      <c r="I3" s="497"/>
      <c r="J3" s="497"/>
    </row>
    <row r="4" spans="1:10">
      <c r="B4" s="499"/>
      <c r="C4" s="940" t="s">
        <v>207</v>
      </c>
      <c r="D4" s="940"/>
      <c r="E4" s="941" t="s">
        <v>327</v>
      </c>
      <c r="F4" s="941"/>
      <c r="G4" s="940" t="s">
        <v>209</v>
      </c>
      <c r="H4" s="940"/>
      <c r="I4" s="940" t="s">
        <v>210</v>
      </c>
      <c r="J4" s="940"/>
    </row>
    <row r="5" spans="1:10" ht="89.25">
      <c r="B5" s="254"/>
      <c r="C5" s="500" t="s">
        <v>663</v>
      </c>
      <c r="D5" s="500" t="s">
        <v>664</v>
      </c>
      <c r="E5" s="500" t="s">
        <v>663</v>
      </c>
      <c r="F5" s="500" t="s">
        <v>664</v>
      </c>
      <c r="G5" s="500" t="s">
        <v>663</v>
      </c>
      <c r="H5" s="500" t="s">
        <v>664</v>
      </c>
      <c r="I5" s="500" t="s">
        <v>663</v>
      </c>
      <c r="J5" s="500" t="s">
        <v>664</v>
      </c>
    </row>
    <row r="6" spans="1:10">
      <c r="B6" s="436" t="s">
        <v>3</v>
      </c>
      <c r="C6" s="501">
        <v>86.737246927587151</v>
      </c>
      <c r="D6" s="501">
        <v>72.854836391915541</v>
      </c>
      <c r="E6" s="501">
        <v>93.513750198011223</v>
      </c>
      <c r="F6" s="501">
        <v>87.027350953592148</v>
      </c>
      <c r="G6" s="501">
        <v>92.579800481230905</v>
      </c>
      <c r="H6" s="501">
        <v>85.26025426229738</v>
      </c>
      <c r="I6" s="501">
        <v>51.501116829895658</v>
      </c>
      <c r="J6" s="501">
        <v>3.0022336597913029</v>
      </c>
    </row>
    <row r="7" spans="1:10">
      <c r="B7" s="436" t="s">
        <v>4</v>
      </c>
      <c r="C7" s="502">
        <v>61.643941540548298</v>
      </c>
      <c r="D7" s="502">
        <v>64.142001095648354</v>
      </c>
      <c r="E7" s="502">
        <v>47.561414611982947</v>
      </c>
      <c r="F7" s="502">
        <v>89.2435754356855</v>
      </c>
      <c r="G7" s="501">
        <v>93.129727729630218</v>
      </c>
      <c r="H7" s="501">
        <v>86.263594878066996</v>
      </c>
      <c r="I7" s="501">
        <v>112.89161121326264</v>
      </c>
      <c r="J7" s="501">
        <v>100</v>
      </c>
    </row>
    <row r="8" spans="1:10" ht="25.5">
      <c r="B8" s="436" t="s">
        <v>618</v>
      </c>
      <c r="C8" s="501">
        <v>70.152881264830015</v>
      </c>
      <c r="D8" s="501">
        <v>60.507345374303689</v>
      </c>
      <c r="E8" s="501">
        <v>97.278333990185047</v>
      </c>
      <c r="F8" s="501">
        <v>96.778619925333302</v>
      </c>
      <c r="G8" s="501">
        <v>85.681804694043237</v>
      </c>
      <c r="H8" s="501">
        <v>71.365861545411633</v>
      </c>
      <c r="I8" s="501">
        <v>100</v>
      </c>
      <c r="J8" s="501">
        <v>100</v>
      </c>
    </row>
    <row r="9" spans="1:10">
      <c r="B9" s="436" t="s">
        <v>24</v>
      </c>
      <c r="C9" s="501">
        <v>74.448913467517315</v>
      </c>
      <c r="D9" s="501">
        <v>58.59141561762651</v>
      </c>
      <c r="E9" s="501">
        <v>94.569096744008277</v>
      </c>
      <c r="F9" s="501">
        <v>89.138209962372571</v>
      </c>
      <c r="G9" s="501">
        <v>93.911146020782681</v>
      </c>
      <c r="H9" s="501">
        <v>87.88386456500119</v>
      </c>
      <c r="I9" s="501">
        <v>88.413593253304327</v>
      </c>
      <c r="J9" s="501">
        <v>77.480711651608942</v>
      </c>
    </row>
    <row r="10" spans="1:10">
      <c r="B10" s="436" t="s">
        <v>100</v>
      </c>
      <c r="C10" s="501">
        <v>78.979015460516266</v>
      </c>
      <c r="D10" s="501">
        <v>68.562990967182813</v>
      </c>
      <c r="E10" s="501">
        <v>75.267556678602915</v>
      </c>
      <c r="F10" s="501">
        <v>99.56809676636108</v>
      </c>
      <c r="G10" s="501">
        <v>97.02246360190405</v>
      </c>
      <c r="H10" s="501">
        <v>94.09826806053087</v>
      </c>
      <c r="I10" s="501">
        <v>109.62470956893218</v>
      </c>
      <c r="J10" s="501">
        <v>100</v>
      </c>
    </row>
    <row r="11" spans="1:10">
      <c r="B11" s="436" t="s">
        <v>493</v>
      </c>
      <c r="C11" s="501">
        <v>75.569736922883408</v>
      </c>
      <c r="D11" s="501">
        <v>59.824756691941651</v>
      </c>
      <c r="E11" s="501">
        <v>82.269360699497966</v>
      </c>
      <c r="F11" s="501">
        <v>79.992355551342982</v>
      </c>
      <c r="G11" s="501">
        <v>86.179493807810488</v>
      </c>
      <c r="H11" s="501">
        <v>71.368015688746596</v>
      </c>
      <c r="I11" s="501">
        <v>83.49347644541254</v>
      </c>
      <c r="J11" s="501">
        <v>67.009148794192669</v>
      </c>
    </row>
    <row r="12" spans="1:10" ht="38.25">
      <c r="B12" s="436" t="s">
        <v>931</v>
      </c>
      <c r="C12" s="501">
        <v>46.265536400925392</v>
      </c>
      <c r="D12" s="501">
        <v>25.312689821575564</v>
      </c>
      <c r="E12" s="501">
        <v>87.418040939456034</v>
      </c>
      <c r="F12" s="501">
        <v>74.836468136634807</v>
      </c>
      <c r="G12" s="501">
        <v>90.632867102665273</v>
      </c>
      <c r="H12" s="501">
        <v>81.732597495958217</v>
      </c>
      <c r="I12" s="501">
        <v>71.938070208581053</v>
      </c>
      <c r="J12" s="501">
        <v>43.876140417162098</v>
      </c>
    </row>
    <row r="13" spans="1:10" ht="30" customHeight="1">
      <c r="B13" s="436" t="s">
        <v>932</v>
      </c>
      <c r="C13" s="501">
        <v>62.294160016343895</v>
      </c>
      <c r="D13" s="501">
        <v>42.753155822534097</v>
      </c>
      <c r="E13" s="501">
        <v>96.001288205735875</v>
      </c>
      <c r="F13" s="501">
        <v>91.994497072361696</v>
      </c>
      <c r="G13" s="501">
        <v>80.715236074174584</v>
      </c>
      <c r="H13" s="501">
        <v>77.209491404863911</v>
      </c>
      <c r="I13" s="501">
        <v>78.132852448841078</v>
      </c>
      <c r="J13" s="501">
        <v>86.924044266040099</v>
      </c>
    </row>
    <row r="14" spans="1:10" ht="25.5">
      <c r="B14" s="436" t="s">
        <v>933</v>
      </c>
      <c r="C14" s="501">
        <v>90.911825517335558</v>
      </c>
      <c r="D14" s="501">
        <v>83.133827814029189</v>
      </c>
      <c r="E14" s="501">
        <v>98.140718160218768</v>
      </c>
      <c r="F14" s="501">
        <v>96.276393060474291</v>
      </c>
      <c r="G14" s="501">
        <v>88.918386456652939</v>
      </c>
      <c r="H14" s="501">
        <v>80.743634312451917</v>
      </c>
      <c r="I14" s="501">
        <v>78.28596657618472</v>
      </c>
      <c r="J14" s="501">
        <v>56.571606109167014</v>
      </c>
    </row>
    <row r="15" spans="1:10" s="57" customFormat="1">
      <c r="B15" s="503" t="s">
        <v>637</v>
      </c>
      <c r="C15" s="502">
        <v>69.305896212704027</v>
      </c>
      <c r="D15" s="502">
        <v>57.421195375046722</v>
      </c>
      <c r="E15" s="502">
        <v>63.706412465413756</v>
      </c>
      <c r="F15" s="502">
        <v>90.435329378732419</v>
      </c>
      <c r="G15" s="502">
        <v>88.266024451442988</v>
      </c>
      <c r="H15" s="502">
        <v>78.847237915465087</v>
      </c>
      <c r="I15" s="502">
        <v>89.611006577733065</v>
      </c>
      <c r="J15" s="502">
        <v>79.441533906822031</v>
      </c>
    </row>
    <row r="16" spans="1:10">
      <c r="B16" s="65" t="s">
        <v>77</v>
      </c>
    </row>
    <row r="18" spans="2:2">
      <c r="B18" s="731" t="s">
        <v>10</v>
      </c>
    </row>
  </sheetData>
  <mergeCells count="4">
    <mergeCell ref="C4:D4"/>
    <mergeCell ref="E4:F4"/>
    <mergeCell ref="G4:H4"/>
    <mergeCell ref="I4:J4"/>
  </mergeCells>
  <hyperlinks>
    <hyperlink ref="B18" location="Содержание!B72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zoomScaleNormal="100" workbookViewId="0">
      <selection activeCell="B35" sqref="B35"/>
    </sheetView>
  </sheetViews>
  <sheetFormatPr defaultRowHeight="12.75"/>
  <cols>
    <col min="1" max="1" width="8.85546875" style="251" bestFit="1" customWidth="1"/>
    <col min="2" max="2" width="32.5703125" style="251" customWidth="1"/>
    <col min="3" max="3" width="9.140625" style="251"/>
    <col min="4" max="5" width="9" style="251" customWidth="1"/>
    <col min="6" max="256" width="9.140625" style="251"/>
    <col min="257" max="257" width="8.85546875" style="251" bestFit="1" customWidth="1"/>
    <col min="258" max="258" width="32.5703125" style="251" customWidth="1"/>
    <col min="259" max="259" width="9.140625" style="251"/>
    <col min="260" max="261" width="9" style="251" customWidth="1"/>
    <col min="262" max="512" width="9.140625" style="251"/>
    <col min="513" max="513" width="8.85546875" style="251" bestFit="1" customWidth="1"/>
    <col min="514" max="514" width="32.5703125" style="251" customWidth="1"/>
    <col min="515" max="515" width="9.140625" style="251"/>
    <col min="516" max="517" width="9" style="251" customWidth="1"/>
    <col min="518" max="768" width="9.140625" style="251"/>
    <col min="769" max="769" width="8.85546875" style="251" bestFit="1" customWidth="1"/>
    <col min="770" max="770" width="32.5703125" style="251" customWidth="1"/>
    <col min="771" max="771" width="9.140625" style="251"/>
    <col min="772" max="773" width="9" style="251" customWidth="1"/>
    <col min="774" max="1024" width="9.140625" style="251"/>
    <col min="1025" max="1025" width="8.85546875" style="251" bestFit="1" customWidth="1"/>
    <col min="1026" max="1026" width="32.5703125" style="251" customWidth="1"/>
    <col min="1027" max="1027" width="9.140625" style="251"/>
    <col min="1028" max="1029" width="9" style="251" customWidth="1"/>
    <col min="1030" max="1280" width="9.140625" style="251"/>
    <col min="1281" max="1281" width="8.85546875" style="251" bestFit="1" customWidth="1"/>
    <col min="1282" max="1282" width="32.5703125" style="251" customWidth="1"/>
    <col min="1283" max="1283" width="9.140625" style="251"/>
    <col min="1284" max="1285" width="9" style="251" customWidth="1"/>
    <col min="1286" max="1536" width="9.140625" style="251"/>
    <col min="1537" max="1537" width="8.85546875" style="251" bestFit="1" customWidth="1"/>
    <col min="1538" max="1538" width="32.5703125" style="251" customWidth="1"/>
    <col min="1539" max="1539" width="9.140625" style="251"/>
    <col min="1540" max="1541" width="9" style="251" customWidth="1"/>
    <col min="1542" max="1792" width="9.140625" style="251"/>
    <col min="1793" max="1793" width="8.85546875" style="251" bestFit="1" customWidth="1"/>
    <col min="1794" max="1794" width="32.5703125" style="251" customWidth="1"/>
    <col min="1795" max="1795" width="9.140625" style="251"/>
    <col min="1796" max="1797" width="9" style="251" customWidth="1"/>
    <col min="1798" max="2048" width="9.140625" style="251"/>
    <col min="2049" max="2049" width="8.85546875" style="251" bestFit="1" customWidth="1"/>
    <col min="2050" max="2050" width="32.5703125" style="251" customWidth="1"/>
    <col min="2051" max="2051" width="9.140625" style="251"/>
    <col min="2052" max="2053" width="9" style="251" customWidth="1"/>
    <col min="2054" max="2304" width="9.140625" style="251"/>
    <col min="2305" max="2305" width="8.85546875" style="251" bestFit="1" customWidth="1"/>
    <col min="2306" max="2306" width="32.5703125" style="251" customWidth="1"/>
    <col min="2307" max="2307" width="9.140625" style="251"/>
    <col min="2308" max="2309" width="9" style="251" customWidth="1"/>
    <col min="2310" max="2560" width="9.140625" style="251"/>
    <col min="2561" max="2561" width="8.85546875" style="251" bestFit="1" customWidth="1"/>
    <col min="2562" max="2562" width="32.5703125" style="251" customWidth="1"/>
    <col min="2563" max="2563" width="9.140625" style="251"/>
    <col min="2564" max="2565" width="9" style="251" customWidth="1"/>
    <col min="2566" max="2816" width="9.140625" style="251"/>
    <col min="2817" max="2817" width="8.85546875" style="251" bestFit="1" customWidth="1"/>
    <col min="2818" max="2818" width="32.5703125" style="251" customWidth="1"/>
    <col min="2819" max="2819" width="9.140625" style="251"/>
    <col min="2820" max="2821" width="9" style="251" customWidth="1"/>
    <col min="2822" max="3072" width="9.140625" style="251"/>
    <col min="3073" max="3073" width="8.85546875" style="251" bestFit="1" customWidth="1"/>
    <col min="3074" max="3074" width="32.5703125" style="251" customWidth="1"/>
    <col min="3075" max="3075" width="9.140625" style="251"/>
    <col min="3076" max="3077" width="9" style="251" customWidth="1"/>
    <col min="3078" max="3328" width="9.140625" style="251"/>
    <col min="3329" max="3329" width="8.85546875" style="251" bestFit="1" customWidth="1"/>
    <col min="3330" max="3330" width="32.5703125" style="251" customWidth="1"/>
    <col min="3331" max="3331" width="9.140625" style="251"/>
    <col min="3332" max="3333" width="9" style="251" customWidth="1"/>
    <col min="3334" max="3584" width="9.140625" style="251"/>
    <col min="3585" max="3585" width="8.85546875" style="251" bestFit="1" customWidth="1"/>
    <col min="3586" max="3586" width="32.5703125" style="251" customWidth="1"/>
    <col min="3587" max="3587" width="9.140625" style="251"/>
    <col min="3588" max="3589" width="9" style="251" customWidth="1"/>
    <col min="3590" max="3840" width="9.140625" style="251"/>
    <col min="3841" max="3841" width="8.85546875" style="251" bestFit="1" customWidth="1"/>
    <col min="3842" max="3842" width="32.5703125" style="251" customWidth="1"/>
    <col min="3843" max="3843" width="9.140625" style="251"/>
    <col min="3844" max="3845" width="9" style="251" customWidth="1"/>
    <col min="3846" max="4096" width="9.140625" style="251"/>
    <col min="4097" max="4097" width="8.85546875" style="251" bestFit="1" customWidth="1"/>
    <col min="4098" max="4098" width="32.5703125" style="251" customWidth="1"/>
    <col min="4099" max="4099" width="9.140625" style="251"/>
    <col min="4100" max="4101" width="9" style="251" customWidth="1"/>
    <col min="4102" max="4352" width="9.140625" style="251"/>
    <col min="4353" max="4353" width="8.85546875" style="251" bestFit="1" customWidth="1"/>
    <col min="4354" max="4354" width="32.5703125" style="251" customWidth="1"/>
    <col min="4355" max="4355" width="9.140625" style="251"/>
    <col min="4356" max="4357" width="9" style="251" customWidth="1"/>
    <col min="4358" max="4608" width="9.140625" style="251"/>
    <col min="4609" max="4609" width="8.85546875" style="251" bestFit="1" customWidth="1"/>
    <col min="4610" max="4610" width="32.5703125" style="251" customWidth="1"/>
    <col min="4611" max="4611" width="9.140625" style="251"/>
    <col min="4612" max="4613" width="9" style="251" customWidth="1"/>
    <col min="4614" max="4864" width="9.140625" style="251"/>
    <col min="4865" max="4865" width="8.85546875" style="251" bestFit="1" customWidth="1"/>
    <col min="4866" max="4866" width="32.5703125" style="251" customWidth="1"/>
    <col min="4867" max="4867" width="9.140625" style="251"/>
    <col min="4868" max="4869" width="9" style="251" customWidth="1"/>
    <col min="4870" max="5120" width="9.140625" style="251"/>
    <col min="5121" max="5121" width="8.85546875" style="251" bestFit="1" customWidth="1"/>
    <col min="5122" max="5122" width="32.5703125" style="251" customWidth="1"/>
    <col min="5123" max="5123" width="9.140625" style="251"/>
    <col min="5124" max="5125" width="9" style="251" customWidth="1"/>
    <col min="5126" max="5376" width="9.140625" style="251"/>
    <col min="5377" max="5377" width="8.85546875" style="251" bestFit="1" customWidth="1"/>
    <col min="5378" max="5378" width="32.5703125" style="251" customWidth="1"/>
    <col min="5379" max="5379" width="9.140625" style="251"/>
    <col min="5380" max="5381" width="9" style="251" customWidth="1"/>
    <col min="5382" max="5632" width="9.140625" style="251"/>
    <col min="5633" max="5633" width="8.85546875" style="251" bestFit="1" customWidth="1"/>
    <col min="5634" max="5634" width="32.5703125" style="251" customWidth="1"/>
    <col min="5635" max="5635" width="9.140625" style="251"/>
    <col min="5636" max="5637" width="9" style="251" customWidth="1"/>
    <col min="5638" max="5888" width="9.140625" style="251"/>
    <col min="5889" max="5889" width="8.85546875" style="251" bestFit="1" customWidth="1"/>
    <col min="5890" max="5890" width="32.5703125" style="251" customWidth="1"/>
    <col min="5891" max="5891" width="9.140625" style="251"/>
    <col min="5892" max="5893" width="9" style="251" customWidth="1"/>
    <col min="5894" max="6144" width="9.140625" style="251"/>
    <col min="6145" max="6145" width="8.85546875" style="251" bestFit="1" customWidth="1"/>
    <col min="6146" max="6146" width="32.5703125" style="251" customWidth="1"/>
    <col min="6147" max="6147" width="9.140625" style="251"/>
    <col min="6148" max="6149" width="9" style="251" customWidth="1"/>
    <col min="6150" max="6400" width="9.140625" style="251"/>
    <col min="6401" max="6401" width="8.85546875" style="251" bestFit="1" customWidth="1"/>
    <col min="6402" max="6402" width="32.5703125" style="251" customWidth="1"/>
    <col min="6403" max="6403" width="9.140625" style="251"/>
    <col min="6404" max="6405" width="9" style="251" customWidth="1"/>
    <col min="6406" max="6656" width="9.140625" style="251"/>
    <col min="6657" max="6657" width="8.85546875" style="251" bestFit="1" customWidth="1"/>
    <col min="6658" max="6658" width="32.5703125" style="251" customWidth="1"/>
    <col min="6659" max="6659" width="9.140625" style="251"/>
    <col min="6660" max="6661" width="9" style="251" customWidth="1"/>
    <col min="6662" max="6912" width="9.140625" style="251"/>
    <col min="6913" max="6913" width="8.85546875" style="251" bestFit="1" customWidth="1"/>
    <col min="6914" max="6914" width="32.5703125" style="251" customWidth="1"/>
    <col min="6915" max="6915" width="9.140625" style="251"/>
    <col min="6916" max="6917" width="9" style="251" customWidth="1"/>
    <col min="6918" max="7168" width="9.140625" style="251"/>
    <col min="7169" max="7169" width="8.85546875" style="251" bestFit="1" customWidth="1"/>
    <col min="7170" max="7170" width="32.5703125" style="251" customWidth="1"/>
    <col min="7171" max="7171" width="9.140625" style="251"/>
    <col min="7172" max="7173" width="9" style="251" customWidth="1"/>
    <col min="7174" max="7424" width="9.140625" style="251"/>
    <col min="7425" max="7425" width="8.85546875" style="251" bestFit="1" customWidth="1"/>
    <col min="7426" max="7426" width="32.5703125" style="251" customWidth="1"/>
    <col min="7427" max="7427" width="9.140625" style="251"/>
    <col min="7428" max="7429" width="9" style="251" customWidth="1"/>
    <col min="7430" max="7680" width="9.140625" style="251"/>
    <col min="7681" max="7681" width="8.85546875" style="251" bestFit="1" customWidth="1"/>
    <col min="7682" max="7682" width="32.5703125" style="251" customWidth="1"/>
    <col min="7683" max="7683" width="9.140625" style="251"/>
    <col min="7684" max="7685" width="9" style="251" customWidth="1"/>
    <col min="7686" max="7936" width="9.140625" style="251"/>
    <col min="7937" max="7937" width="8.85546875" style="251" bestFit="1" customWidth="1"/>
    <col min="7938" max="7938" width="32.5703125" style="251" customWidth="1"/>
    <col min="7939" max="7939" width="9.140625" style="251"/>
    <col min="7940" max="7941" width="9" style="251" customWidth="1"/>
    <col min="7942" max="8192" width="9.140625" style="251"/>
    <col min="8193" max="8193" width="8.85546875" style="251" bestFit="1" customWidth="1"/>
    <col min="8194" max="8194" width="32.5703125" style="251" customWidth="1"/>
    <col min="8195" max="8195" width="9.140625" style="251"/>
    <col min="8196" max="8197" width="9" style="251" customWidth="1"/>
    <col min="8198" max="8448" width="9.140625" style="251"/>
    <col min="8449" max="8449" width="8.85546875" style="251" bestFit="1" customWidth="1"/>
    <col min="8450" max="8450" width="32.5703125" style="251" customWidth="1"/>
    <col min="8451" max="8451" width="9.140625" style="251"/>
    <col min="8452" max="8453" width="9" style="251" customWidth="1"/>
    <col min="8454" max="8704" width="9.140625" style="251"/>
    <col min="8705" max="8705" width="8.85546875" style="251" bestFit="1" customWidth="1"/>
    <col min="8706" max="8706" width="32.5703125" style="251" customWidth="1"/>
    <col min="8707" max="8707" width="9.140625" style="251"/>
    <col min="8708" max="8709" width="9" style="251" customWidth="1"/>
    <col min="8710" max="8960" width="9.140625" style="251"/>
    <col min="8961" max="8961" width="8.85546875" style="251" bestFit="1" customWidth="1"/>
    <col min="8962" max="8962" width="32.5703125" style="251" customWidth="1"/>
    <col min="8963" max="8963" width="9.140625" style="251"/>
    <col min="8964" max="8965" width="9" style="251" customWidth="1"/>
    <col min="8966" max="9216" width="9.140625" style="251"/>
    <col min="9217" max="9217" width="8.85546875" style="251" bestFit="1" customWidth="1"/>
    <col min="9218" max="9218" width="32.5703125" style="251" customWidth="1"/>
    <col min="9219" max="9219" width="9.140625" style="251"/>
    <col min="9220" max="9221" width="9" style="251" customWidth="1"/>
    <col min="9222" max="9472" width="9.140625" style="251"/>
    <col min="9473" max="9473" width="8.85546875" style="251" bestFit="1" customWidth="1"/>
    <col min="9474" max="9474" width="32.5703125" style="251" customWidth="1"/>
    <col min="9475" max="9475" width="9.140625" style="251"/>
    <col min="9476" max="9477" width="9" style="251" customWidth="1"/>
    <col min="9478" max="9728" width="9.140625" style="251"/>
    <col min="9729" max="9729" width="8.85546875" style="251" bestFit="1" customWidth="1"/>
    <col min="9730" max="9730" width="32.5703125" style="251" customWidth="1"/>
    <col min="9731" max="9731" width="9.140625" style="251"/>
    <col min="9732" max="9733" width="9" style="251" customWidth="1"/>
    <col min="9734" max="9984" width="9.140625" style="251"/>
    <col min="9985" max="9985" width="8.85546875" style="251" bestFit="1" customWidth="1"/>
    <col min="9986" max="9986" width="32.5703125" style="251" customWidth="1"/>
    <col min="9987" max="9987" width="9.140625" style="251"/>
    <col min="9988" max="9989" width="9" style="251" customWidth="1"/>
    <col min="9990" max="10240" width="9.140625" style="251"/>
    <col min="10241" max="10241" width="8.85546875" style="251" bestFit="1" customWidth="1"/>
    <col min="10242" max="10242" width="32.5703125" style="251" customWidth="1"/>
    <col min="10243" max="10243" width="9.140625" style="251"/>
    <col min="10244" max="10245" width="9" style="251" customWidth="1"/>
    <col min="10246" max="10496" width="9.140625" style="251"/>
    <col min="10497" max="10497" width="8.85546875" style="251" bestFit="1" customWidth="1"/>
    <col min="10498" max="10498" width="32.5703125" style="251" customWidth="1"/>
    <col min="10499" max="10499" width="9.140625" style="251"/>
    <col min="10500" max="10501" width="9" style="251" customWidth="1"/>
    <col min="10502" max="10752" width="9.140625" style="251"/>
    <col min="10753" max="10753" width="8.85546875" style="251" bestFit="1" customWidth="1"/>
    <col min="10754" max="10754" width="32.5703125" style="251" customWidth="1"/>
    <col min="10755" max="10755" width="9.140625" style="251"/>
    <col min="10756" max="10757" width="9" style="251" customWidth="1"/>
    <col min="10758" max="11008" width="9.140625" style="251"/>
    <col min="11009" max="11009" width="8.85546875" style="251" bestFit="1" customWidth="1"/>
    <col min="11010" max="11010" width="32.5703125" style="251" customWidth="1"/>
    <col min="11011" max="11011" width="9.140625" style="251"/>
    <col min="11012" max="11013" width="9" style="251" customWidth="1"/>
    <col min="11014" max="11264" width="9.140625" style="251"/>
    <col min="11265" max="11265" width="8.85546875" style="251" bestFit="1" customWidth="1"/>
    <col min="11266" max="11266" width="32.5703125" style="251" customWidth="1"/>
    <col min="11267" max="11267" width="9.140625" style="251"/>
    <col min="11268" max="11269" width="9" style="251" customWidth="1"/>
    <col min="11270" max="11520" width="9.140625" style="251"/>
    <col min="11521" max="11521" width="8.85546875" style="251" bestFit="1" customWidth="1"/>
    <col min="11522" max="11522" width="32.5703125" style="251" customWidth="1"/>
    <col min="11523" max="11523" width="9.140625" style="251"/>
    <col min="11524" max="11525" width="9" style="251" customWidth="1"/>
    <col min="11526" max="11776" width="9.140625" style="251"/>
    <col min="11777" max="11777" width="8.85546875" style="251" bestFit="1" customWidth="1"/>
    <col min="11778" max="11778" width="32.5703125" style="251" customWidth="1"/>
    <col min="11779" max="11779" width="9.140625" style="251"/>
    <col min="11780" max="11781" width="9" style="251" customWidth="1"/>
    <col min="11782" max="12032" width="9.140625" style="251"/>
    <col min="12033" max="12033" width="8.85546875" style="251" bestFit="1" customWidth="1"/>
    <col min="12034" max="12034" width="32.5703125" style="251" customWidth="1"/>
    <col min="12035" max="12035" width="9.140625" style="251"/>
    <col min="12036" max="12037" width="9" style="251" customWidth="1"/>
    <col min="12038" max="12288" width="9.140625" style="251"/>
    <col min="12289" max="12289" width="8.85546875" style="251" bestFit="1" customWidth="1"/>
    <col min="12290" max="12290" width="32.5703125" style="251" customWidth="1"/>
    <col min="12291" max="12291" width="9.140625" style="251"/>
    <col min="12292" max="12293" width="9" style="251" customWidth="1"/>
    <col min="12294" max="12544" width="9.140625" style="251"/>
    <col min="12545" max="12545" width="8.85546875" style="251" bestFit="1" customWidth="1"/>
    <col min="12546" max="12546" width="32.5703125" style="251" customWidth="1"/>
    <col min="12547" max="12547" width="9.140625" style="251"/>
    <col min="12548" max="12549" width="9" style="251" customWidth="1"/>
    <col min="12550" max="12800" width="9.140625" style="251"/>
    <col min="12801" max="12801" width="8.85546875" style="251" bestFit="1" customWidth="1"/>
    <col min="12802" max="12802" width="32.5703125" style="251" customWidth="1"/>
    <col min="12803" max="12803" width="9.140625" style="251"/>
    <col min="12804" max="12805" width="9" style="251" customWidth="1"/>
    <col min="12806" max="13056" width="9.140625" style="251"/>
    <col min="13057" max="13057" width="8.85546875" style="251" bestFit="1" customWidth="1"/>
    <col min="13058" max="13058" width="32.5703125" style="251" customWidth="1"/>
    <col min="13059" max="13059" width="9.140625" style="251"/>
    <col min="13060" max="13061" width="9" style="251" customWidth="1"/>
    <col min="13062" max="13312" width="9.140625" style="251"/>
    <col min="13313" max="13313" width="8.85546875" style="251" bestFit="1" customWidth="1"/>
    <col min="13314" max="13314" width="32.5703125" style="251" customWidth="1"/>
    <col min="13315" max="13315" width="9.140625" style="251"/>
    <col min="13316" max="13317" width="9" style="251" customWidth="1"/>
    <col min="13318" max="13568" width="9.140625" style="251"/>
    <col min="13569" max="13569" width="8.85546875" style="251" bestFit="1" customWidth="1"/>
    <col min="13570" max="13570" width="32.5703125" style="251" customWidth="1"/>
    <col min="13571" max="13571" width="9.140625" style="251"/>
    <col min="13572" max="13573" width="9" style="251" customWidth="1"/>
    <col min="13574" max="13824" width="9.140625" style="251"/>
    <col min="13825" max="13825" width="8.85546875" style="251" bestFit="1" customWidth="1"/>
    <col min="13826" max="13826" width="32.5703125" style="251" customWidth="1"/>
    <col min="13827" max="13827" width="9.140625" style="251"/>
    <col min="13828" max="13829" width="9" style="251" customWidth="1"/>
    <col min="13830" max="14080" width="9.140625" style="251"/>
    <col min="14081" max="14081" width="8.85546875" style="251" bestFit="1" customWidth="1"/>
    <col min="14082" max="14082" width="32.5703125" style="251" customWidth="1"/>
    <col min="14083" max="14083" width="9.140625" style="251"/>
    <col min="14084" max="14085" width="9" style="251" customWidth="1"/>
    <col min="14086" max="14336" width="9.140625" style="251"/>
    <col min="14337" max="14337" width="8.85546875" style="251" bestFit="1" customWidth="1"/>
    <col min="14338" max="14338" width="32.5703125" style="251" customWidth="1"/>
    <col min="14339" max="14339" width="9.140625" style="251"/>
    <col min="14340" max="14341" width="9" style="251" customWidth="1"/>
    <col min="14342" max="14592" width="9.140625" style="251"/>
    <col min="14593" max="14593" width="8.85546875" style="251" bestFit="1" customWidth="1"/>
    <col min="14594" max="14594" width="32.5703125" style="251" customWidth="1"/>
    <col min="14595" max="14595" width="9.140625" style="251"/>
    <col min="14596" max="14597" width="9" style="251" customWidth="1"/>
    <col min="14598" max="14848" width="9.140625" style="251"/>
    <col min="14849" max="14849" width="8.85546875" style="251" bestFit="1" customWidth="1"/>
    <col min="14850" max="14850" width="32.5703125" style="251" customWidth="1"/>
    <col min="14851" max="14851" width="9.140625" style="251"/>
    <col min="14852" max="14853" width="9" style="251" customWidth="1"/>
    <col min="14854" max="15104" width="9.140625" style="251"/>
    <col min="15105" max="15105" width="8.85546875" style="251" bestFit="1" customWidth="1"/>
    <col min="15106" max="15106" width="32.5703125" style="251" customWidth="1"/>
    <col min="15107" max="15107" width="9.140625" style="251"/>
    <col min="15108" max="15109" width="9" style="251" customWidth="1"/>
    <col min="15110" max="15360" width="9.140625" style="251"/>
    <col min="15361" max="15361" width="8.85546875" style="251" bestFit="1" customWidth="1"/>
    <col min="15362" max="15362" width="32.5703125" style="251" customWidth="1"/>
    <col min="15363" max="15363" width="9.140625" style="251"/>
    <col min="15364" max="15365" width="9" style="251" customWidth="1"/>
    <col min="15366" max="15616" width="9.140625" style="251"/>
    <col min="15617" max="15617" width="8.85546875" style="251" bestFit="1" customWidth="1"/>
    <col min="15618" max="15618" width="32.5703125" style="251" customWidth="1"/>
    <col min="15619" max="15619" width="9.140625" style="251"/>
    <col min="15620" max="15621" width="9" style="251" customWidth="1"/>
    <col min="15622" max="15872" width="9.140625" style="251"/>
    <col min="15873" max="15873" width="8.85546875" style="251" bestFit="1" customWidth="1"/>
    <col min="15874" max="15874" width="32.5703125" style="251" customWidth="1"/>
    <col min="15875" max="15875" width="9.140625" style="251"/>
    <col min="15876" max="15877" width="9" style="251" customWidth="1"/>
    <col min="15878" max="16128" width="9.140625" style="251"/>
    <col min="16129" max="16129" width="8.85546875" style="251" bestFit="1" customWidth="1"/>
    <col min="16130" max="16130" width="32.5703125" style="251" customWidth="1"/>
    <col min="16131" max="16131" width="9.140625" style="251"/>
    <col min="16132" max="16133" width="9" style="251" customWidth="1"/>
    <col min="16134" max="16384" width="9.140625" style="251"/>
  </cols>
  <sheetData>
    <row r="2" spans="1:13">
      <c r="A2" s="251" t="s">
        <v>0</v>
      </c>
      <c r="B2" s="576" t="s">
        <v>1141</v>
      </c>
    </row>
    <row r="3" spans="1:13">
      <c r="B3" s="576"/>
    </row>
    <row r="4" spans="1:13">
      <c r="B4" s="253"/>
      <c r="C4" s="254">
        <v>2002</v>
      </c>
      <c r="D4" s="254">
        <v>2003</v>
      </c>
      <c r="E4" s="254">
        <v>2004</v>
      </c>
      <c r="F4" s="254">
        <v>2005</v>
      </c>
      <c r="G4" s="254">
        <v>2006</v>
      </c>
      <c r="H4" s="254">
        <v>2007</v>
      </c>
      <c r="I4" s="254">
        <v>2008</v>
      </c>
      <c r="J4" s="254">
        <v>2009</v>
      </c>
      <c r="K4" s="254">
        <v>2010</v>
      </c>
      <c r="L4" s="254">
        <v>2011</v>
      </c>
      <c r="M4" s="504" t="s">
        <v>666</v>
      </c>
    </row>
    <row r="5" spans="1:13" ht="25.5">
      <c r="B5" s="343" t="s">
        <v>667</v>
      </c>
      <c r="C5" s="505">
        <v>6.3539828277523802E-2</v>
      </c>
      <c r="D5" s="505">
        <v>6.7435399748733985E-2</v>
      </c>
      <c r="E5" s="505">
        <v>7.2634992676967894E-2</v>
      </c>
      <c r="F5" s="505">
        <v>5.9850820218509043E-2</v>
      </c>
      <c r="G5" s="505">
        <v>5.2120927198232268E-2</v>
      </c>
      <c r="H5" s="505">
        <v>6.3600213849693582E-2</v>
      </c>
      <c r="I5" s="505">
        <v>0.1219243331933304</v>
      </c>
      <c r="J5" s="505">
        <v>0.1838949118426641</v>
      </c>
      <c r="K5" s="505">
        <v>0.21826630263573191</v>
      </c>
      <c r="L5" s="505">
        <v>0.22352953834511013</v>
      </c>
      <c r="M5" s="505">
        <v>0.22281449034239795</v>
      </c>
    </row>
    <row r="6" spans="1:13" ht="25.5">
      <c r="B6" s="343" t="s">
        <v>668</v>
      </c>
      <c r="C6" s="505">
        <v>1.8669881057062215E-2</v>
      </c>
      <c r="D6" s="505">
        <v>3.6931515053579264E-2</v>
      </c>
      <c r="E6" s="505">
        <v>4.2273429109216443E-2</v>
      </c>
      <c r="F6" s="505">
        <v>6.0617739393857437E-2</v>
      </c>
      <c r="G6" s="505">
        <v>6.5972233838771224E-2</v>
      </c>
      <c r="H6" s="505">
        <v>6.7797702210221716E-2</v>
      </c>
      <c r="I6" s="505">
        <v>3.8357029203131582E-2</v>
      </c>
      <c r="J6" s="505">
        <v>5.9859413647256887E-3</v>
      </c>
      <c r="K6" s="505">
        <v>0</v>
      </c>
      <c r="L6" s="505">
        <v>6.6858543130139947E-3</v>
      </c>
      <c r="M6" s="505">
        <v>1.8409856834159761E-2</v>
      </c>
    </row>
    <row r="7" spans="1:13" ht="25.5">
      <c r="B7" s="343" t="s">
        <v>669</v>
      </c>
      <c r="C7" s="505">
        <v>8.2209709334586017E-2</v>
      </c>
      <c r="D7" s="505">
        <v>0.10436691480231325</v>
      </c>
      <c r="E7" s="505">
        <v>0.11490842178618434</v>
      </c>
      <c r="F7" s="505">
        <v>0.12046855961236648</v>
      </c>
      <c r="G7" s="505">
        <v>0.11809316103700349</v>
      </c>
      <c r="H7" s="505">
        <v>0.1313979160599153</v>
      </c>
      <c r="I7" s="505">
        <v>0.16028136239646198</v>
      </c>
      <c r="J7" s="505">
        <v>0.18988085320738982</v>
      </c>
      <c r="K7" s="505">
        <v>0.21826630263573191</v>
      </c>
      <c r="L7" s="505">
        <v>0.23021539265812413</v>
      </c>
      <c r="M7" s="505">
        <v>0.24122434717655772</v>
      </c>
    </row>
    <row r="10" spans="1:13">
      <c r="B10" s="576" t="s">
        <v>665</v>
      </c>
    </row>
    <row r="31" spans="2:2">
      <c r="B31" s="65" t="s">
        <v>670</v>
      </c>
    </row>
    <row r="32" spans="2:2">
      <c r="B32" s="65" t="s">
        <v>1093</v>
      </c>
    </row>
    <row r="33" spans="2:2">
      <c r="B33" s="65" t="s">
        <v>312</v>
      </c>
    </row>
    <row r="35" spans="2:2">
      <c r="B35" s="731" t="s">
        <v>10</v>
      </c>
    </row>
  </sheetData>
  <hyperlinks>
    <hyperlink ref="B35" location="Содержание!B7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zoomScaleNormal="100" workbookViewId="0">
      <selection activeCell="B32" sqref="B32"/>
    </sheetView>
  </sheetViews>
  <sheetFormatPr defaultRowHeight="12.75"/>
  <cols>
    <col min="1" max="1" width="9.140625" style="251"/>
    <col min="2" max="2" width="31.5703125" style="251" customWidth="1"/>
    <col min="3" max="257" width="9.140625" style="251"/>
    <col min="258" max="258" width="31.5703125" style="251" customWidth="1"/>
    <col min="259" max="513" width="9.140625" style="251"/>
    <col min="514" max="514" width="31.5703125" style="251" customWidth="1"/>
    <col min="515" max="769" width="9.140625" style="251"/>
    <col min="770" max="770" width="31.5703125" style="251" customWidth="1"/>
    <col min="771" max="1025" width="9.140625" style="251"/>
    <col min="1026" max="1026" width="31.5703125" style="251" customWidth="1"/>
    <col min="1027" max="1281" width="9.140625" style="251"/>
    <col min="1282" max="1282" width="31.5703125" style="251" customWidth="1"/>
    <col min="1283" max="1537" width="9.140625" style="251"/>
    <col min="1538" max="1538" width="31.5703125" style="251" customWidth="1"/>
    <col min="1539" max="1793" width="9.140625" style="251"/>
    <col min="1794" max="1794" width="31.5703125" style="251" customWidth="1"/>
    <col min="1795" max="2049" width="9.140625" style="251"/>
    <col min="2050" max="2050" width="31.5703125" style="251" customWidth="1"/>
    <col min="2051" max="2305" width="9.140625" style="251"/>
    <col min="2306" max="2306" width="31.5703125" style="251" customWidth="1"/>
    <col min="2307" max="2561" width="9.140625" style="251"/>
    <col min="2562" max="2562" width="31.5703125" style="251" customWidth="1"/>
    <col min="2563" max="2817" width="9.140625" style="251"/>
    <col min="2818" max="2818" width="31.5703125" style="251" customWidth="1"/>
    <col min="2819" max="3073" width="9.140625" style="251"/>
    <col min="3074" max="3074" width="31.5703125" style="251" customWidth="1"/>
    <col min="3075" max="3329" width="9.140625" style="251"/>
    <col min="3330" max="3330" width="31.5703125" style="251" customWidth="1"/>
    <col min="3331" max="3585" width="9.140625" style="251"/>
    <col min="3586" max="3586" width="31.5703125" style="251" customWidth="1"/>
    <col min="3587" max="3841" width="9.140625" style="251"/>
    <col min="3842" max="3842" width="31.5703125" style="251" customWidth="1"/>
    <col min="3843" max="4097" width="9.140625" style="251"/>
    <col min="4098" max="4098" width="31.5703125" style="251" customWidth="1"/>
    <col min="4099" max="4353" width="9.140625" style="251"/>
    <col min="4354" max="4354" width="31.5703125" style="251" customWidth="1"/>
    <col min="4355" max="4609" width="9.140625" style="251"/>
    <col min="4610" max="4610" width="31.5703125" style="251" customWidth="1"/>
    <col min="4611" max="4865" width="9.140625" style="251"/>
    <col min="4866" max="4866" width="31.5703125" style="251" customWidth="1"/>
    <col min="4867" max="5121" width="9.140625" style="251"/>
    <col min="5122" max="5122" width="31.5703125" style="251" customWidth="1"/>
    <col min="5123" max="5377" width="9.140625" style="251"/>
    <col min="5378" max="5378" width="31.5703125" style="251" customWidth="1"/>
    <col min="5379" max="5633" width="9.140625" style="251"/>
    <col min="5634" max="5634" width="31.5703125" style="251" customWidth="1"/>
    <col min="5635" max="5889" width="9.140625" style="251"/>
    <col min="5890" max="5890" width="31.5703125" style="251" customWidth="1"/>
    <col min="5891" max="6145" width="9.140625" style="251"/>
    <col min="6146" max="6146" width="31.5703125" style="251" customWidth="1"/>
    <col min="6147" max="6401" width="9.140625" style="251"/>
    <col min="6402" max="6402" width="31.5703125" style="251" customWidth="1"/>
    <col min="6403" max="6657" width="9.140625" style="251"/>
    <col min="6658" max="6658" width="31.5703125" style="251" customWidth="1"/>
    <col min="6659" max="6913" width="9.140625" style="251"/>
    <col min="6914" max="6914" width="31.5703125" style="251" customWidth="1"/>
    <col min="6915" max="7169" width="9.140625" style="251"/>
    <col min="7170" max="7170" width="31.5703125" style="251" customWidth="1"/>
    <col min="7171" max="7425" width="9.140625" style="251"/>
    <col min="7426" max="7426" width="31.5703125" style="251" customWidth="1"/>
    <col min="7427" max="7681" width="9.140625" style="251"/>
    <col min="7682" max="7682" width="31.5703125" style="251" customWidth="1"/>
    <col min="7683" max="7937" width="9.140625" style="251"/>
    <col min="7938" max="7938" width="31.5703125" style="251" customWidth="1"/>
    <col min="7939" max="8193" width="9.140625" style="251"/>
    <col min="8194" max="8194" width="31.5703125" style="251" customWidth="1"/>
    <col min="8195" max="8449" width="9.140625" style="251"/>
    <col min="8450" max="8450" width="31.5703125" style="251" customWidth="1"/>
    <col min="8451" max="8705" width="9.140625" style="251"/>
    <col min="8706" max="8706" width="31.5703125" style="251" customWidth="1"/>
    <col min="8707" max="8961" width="9.140625" style="251"/>
    <col min="8962" max="8962" width="31.5703125" style="251" customWidth="1"/>
    <col min="8963" max="9217" width="9.140625" style="251"/>
    <col min="9218" max="9218" width="31.5703125" style="251" customWidth="1"/>
    <col min="9219" max="9473" width="9.140625" style="251"/>
    <col min="9474" max="9474" width="31.5703125" style="251" customWidth="1"/>
    <col min="9475" max="9729" width="9.140625" style="251"/>
    <col min="9730" max="9730" width="31.5703125" style="251" customWidth="1"/>
    <col min="9731" max="9985" width="9.140625" style="251"/>
    <col min="9986" max="9986" width="31.5703125" style="251" customWidth="1"/>
    <col min="9987" max="10241" width="9.140625" style="251"/>
    <col min="10242" max="10242" width="31.5703125" style="251" customWidth="1"/>
    <col min="10243" max="10497" width="9.140625" style="251"/>
    <col min="10498" max="10498" width="31.5703125" style="251" customWidth="1"/>
    <col min="10499" max="10753" width="9.140625" style="251"/>
    <col min="10754" max="10754" width="31.5703125" style="251" customWidth="1"/>
    <col min="10755" max="11009" width="9.140625" style="251"/>
    <col min="11010" max="11010" width="31.5703125" style="251" customWidth="1"/>
    <col min="11011" max="11265" width="9.140625" style="251"/>
    <col min="11266" max="11266" width="31.5703125" style="251" customWidth="1"/>
    <col min="11267" max="11521" width="9.140625" style="251"/>
    <col min="11522" max="11522" width="31.5703125" style="251" customWidth="1"/>
    <col min="11523" max="11777" width="9.140625" style="251"/>
    <col min="11778" max="11778" width="31.5703125" style="251" customWidth="1"/>
    <col min="11779" max="12033" width="9.140625" style="251"/>
    <col min="12034" max="12034" width="31.5703125" style="251" customWidth="1"/>
    <col min="12035" max="12289" width="9.140625" style="251"/>
    <col min="12290" max="12290" width="31.5703125" style="251" customWidth="1"/>
    <col min="12291" max="12545" width="9.140625" style="251"/>
    <col min="12546" max="12546" width="31.5703125" style="251" customWidth="1"/>
    <col min="12547" max="12801" width="9.140625" style="251"/>
    <col min="12802" max="12802" width="31.5703125" style="251" customWidth="1"/>
    <col min="12803" max="13057" width="9.140625" style="251"/>
    <col min="13058" max="13058" width="31.5703125" style="251" customWidth="1"/>
    <col min="13059" max="13313" width="9.140625" style="251"/>
    <col min="13314" max="13314" width="31.5703125" style="251" customWidth="1"/>
    <col min="13315" max="13569" width="9.140625" style="251"/>
    <col min="13570" max="13570" width="31.5703125" style="251" customWidth="1"/>
    <col min="13571" max="13825" width="9.140625" style="251"/>
    <col min="13826" max="13826" width="31.5703125" style="251" customWidth="1"/>
    <col min="13827" max="14081" width="9.140625" style="251"/>
    <col min="14082" max="14082" width="31.5703125" style="251" customWidth="1"/>
    <col min="14083" max="14337" width="9.140625" style="251"/>
    <col min="14338" max="14338" width="31.5703125" style="251" customWidth="1"/>
    <col min="14339" max="14593" width="9.140625" style="251"/>
    <col min="14594" max="14594" width="31.5703125" style="251" customWidth="1"/>
    <col min="14595" max="14849" width="9.140625" style="251"/>
    <col min="14850" max="14850" width="31.5703125" style="251" customWidth="1"/>
    <col min="14851" max="15105" width="9.140625" style="251"/>
    <col min="15106" max="15106" width="31.5703125" style="251" customWidth="1"/>
    <col min="15107" max="15361" width="9.140625" style="251"/>
    <col min="15362" max="15362" width="31.5703125" style="251" customWidth="1"/>
    <col min="15363" max="15617" width="9.140625" style="251"/>
    <col min="15618" max="15618" width="31.5703125" style="251" customWidth="1"/>
    <col min="15619" max="15873" width="9.140625" style="251"/>
    <col min="15874" max="15874" width="31.5703125" style="251" customWidth="1"/>
    <col min="15875" max="16129" width="9.140625" style="251"/>
    <col min="16130" max="16130" width="31.5703125" style="251" customWidth="1"/>
    <col min="16131" max="16384" width="9.140625" style="251"/>
  </cols>
  <sheetData>
    <row r="2" spans="1:13">
      <c r="A2" s="251" t="s">
        <v>0</v>
      </c>
      <c r="B2" s="576" t="s">
        <v>1142</v>
      </c>
    </row>
    <row r="4" spans="1:13">
      <c r="B4" s="253"/>
      <c r="C4" s="254">
        <v>2002</v>
      </c>
      <c r="D4" s="254">
        <v>2003</v>
      </c>
      <c r="E4" s="254">
        <v>2004</v>
      </c>
      <c r="F4" s="254">
        <v>2005</v>
      </c>
      <c r="G4" s="254">
        <v>2006</v>
      </c>
      <c r="H4" s="254">
        <v>2007</v>
      </c>
      <c r="I4" s="254">
        <v>2008</v>
      </c>
      <c r="J4" s="254">
        <v>2009</v>
      </c>
      <c r="K4" s="254">
        <v>2010</v>
      </c>
      <c r="L4" s="254">
        <v>2011</v>
      </c>
      <c r="M4" s="504" t="s">
        <v>666</v>
      </c>
    </row>
    <row r="5" spans="1:13" ht="25.5">
      <c r="B5" s="343" t="s">
        <v>672</v>
      </c>
      <c r="C5" s="505">
        <v>3.784285579117571E-2</v>
      </c>
      <c r="D5" s="505">
        <v>3.6402193797481996E-2</v>
      </c>
      <c r="E5" s="505">
        <v>2.1749757143336369E-2</v>
      </c>
      <c r="F5" s="505">
        <v>2.3860332755799216E-2</v>
      </c>
      <c r="G5" s="505">
        <v>1.6079718583105782E-2</v>
      </c>
      <c r="H5" s="505">
        <v>2.1896414117001124E-2</v>
      </c>
      <c r="I5" s="505">
        <v>-2.6169098809150344E-4</v>
      </c>
      <c r="J5" s="505">
        <v>9.4524636255528078E-4</v>
      </c>
      <c r="K5" s="505">
        <v>-1.8599253538679635E-2</v>
      </c>
      <c r="L5" s="505">
        <v>6.0726264750769476E-3</v>
      </c>
      <c r="M5" s="505">
        <v>1.2515176861456739E-2</v>
      </c>
    </row>
    <row r="6" spans="1:13" ht="25.5">
      <c r="B6" s="343" t="s">
        <v>673</v>
      </c>
      <c r="C6" s="505">
        <v>1.9172974734113495E-2</v>
      </c>
      <c r="D6" s="505">
        <v>1.2475585874133301E-2</v>
      </c>
      <c r="E6" s="505">
        <v>1.8326225380835312E-3</v>
      </c>
      <c r="F6" s="505">
        <v>-1.1298513825918437E-2</v>
      </c>
      <c r="G6" s="505">
        <v>-1.6841337470697163E-2</v>
      </c>
      <c r="H6" s="505">
        <v>-2.4035806787339085E-6</v>
      </c>
      <c r="I6" s="505">
        <v>2.5148634732407641E-2</v>
      </c>
      <c r="J6" s="505">
        <v>3.1082989592707683E-2</v>
      </c>
      <c r="K6" s="505">
        <v>-1.2897252533669561E-2</v>
      </c>
      <c r="L6" s="505">
        <v>-6.1322783793704694E-4</v>
      </c>
      <c r="M6" s="505">
        <v>2.4537834008289011E-4</v>
      </c>
    </row>
    <row r="7" spans="1:13">
      <c r="M7" s="506"/>
    </row>
    <row r="8" spans="1:13">
      <c r="M8" s="506"/>
    </row>
    <row r="9" spans="1:13">
      <c r="B9" s="576" t="s">
        <v>671</v>
      </c>
      <c r="M9" s="506"/>
    </row>
    <row r="11" spans="1:13" ht="15" customHeight="1"/>
    <row r="13" spans="1:13" ht="12" customHeight="1"/>
    <row r="26" spans="2:2">
      <c r="B26" s="65" t="s">
        <v>674</v>
      </c>
    </row>
    <row r="27" spans="2:2">
      <c r="B27" s="65" t="s">
        <v>675</v>
      </c>
    </row>
    <row r="28" spans="2:2">
      <c r="B28" s="65" t="s">
        <v>676</v>
      </c>
    </row>
    <row r="29" spans="2:2" ht="14.25" customHeight="1">
      <c r="B29" s="65" t="s">
        <v>1094</v>
      </c>
    </row>
    <row r="30" spans="2:2">
      <c r="B30" s="65" t="s">
        <v>312</v>
      </c>
    </row>
    <row r="32" spans="2:2">
      <c r="B32" s="731" t="s">
        <v>10</v>
      </c>
    </row>
  </sheetData>
  <hyperlinks>
    <hyperlink ref="B32" location="Содержание!B74" display="к содержанию"/>
  </hyperlinks>
  <pageMargins left="0.75" right="0.75" top="1" bottom="1" header="0.5" footer="0.5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B31" sqref="B31"/>
    </sheetView>
  </sheetViews>
  <sheetFormatPr defaultRowHeight="15"/>
  <cols>
    <col min="1" max="1" width="12.140625" style="863" customWidth="1"/>
    <col min="2" max="2" width="37.28515625" style="863" customWidth="1"/>
    <col min="3" max="3" width="16.42578125" style="863" customWidth="1"/>
    <col min="4" max="4" width="19.140625" style="863" customWidth="1"/>
    <col min="5" max="5" width="17.28515625" style="863" customWidth="1"/>
    <col min="6" max="6" width="15.85546875" style="863" customWidth="1"/>
    <col min="7" max="7" width="14.28515625" style="863" customWidth="1"/>
    <col min="8" max="8" width="14" style="863" customWidth="1"/>
    <col min="9" max="9" width="9.140625" style="863"/>
    <col min="10" max="10" width="12" style="863" bestFit="1" customWidth="1"/>
    <col min="11" max="11" width="10.28515625" style="863" bestFit="1" customWidth="1"/>
    <col min="12" max="256" width="9.140625" style="863"/>
    <col min="257" max="257" width="12.140625" style="863" customWidth="1"/>
    <col min="258" max="258" width="37.28515625" style="863" customWidth="1"/>
    <col min="259" max="259" width="16.42578125" style="863" customWidth="1"/>
    <col min="260" max="260" width="19.140625" style="863" customWidth="1"/>
    <col min="261" max="261" width="17.28515625" style="863" customWidth="1"/>
    <col min="262" max="262" width="15.85546875" style="863" customWidth="1"/>
    <col min="263" max="263" width="14.28515625" style="863" customWidth="1"/>
    <col min="264" max="264" width="14" style="863" customWidth="1"/>
    <col min="265" max="265" width="9.140625" style="863"/>
    <col min="266" max="266" width="12" style="863" bestFit="1" customWidth="1"/>
    <col min="267" max="267" width="10.28515625" style="863" bestFit="1" customWidth="1"/>
    <col min="268" max="512" width="9.140625" style="863"/>
    <col min="513" max="513" width="12.140625" style="863" customWidth="1"/>
    <col min="514" max="514" width="37.28515625" style="863" customWidth="1"/>
    <col min="515" max="515" width="16.42578125" style="863" customWidth="1"/>
    <col min="516" max="516" width="19.140625" style="863" customWidth="1"/>
    <col min="517" max="517" width="17.28515625" style="863" customWidth="1"/>
    <col min="518" max="518" width="15.85546875" style="863" customWidth="1"/>
    <col min="519" max="519" width="14.28515625" style="863" customWidth="1"/>
    <col min="520" max="520" width="14" style="863" customWidth="1"/>
    <col min="521" max="521" width="9.140625" style="863"/>
    <col min="522" max="522" width="12" style="863" bestFit="1" customWidth="1"/>
    <col min="523" max="523" width="10.28515625" style="863" bestFit="1" customWidth="1"/>
    <col min="524" max="768" width="9.140625" style="863"/>
    <col min="769" max="769" width="12.140625" style="863" customWidth="1"/>
    <col min="770" max="770" width="37.28515625" style="863" customWidth="1"/>
    <col min="771" max="771" width="16.42578125" style="863" customWidth="1"/>
    <col min="772" max="772" width="19.140625" style="863" customWidth="1"/>
    <col min="773" max="773" width="17.28515625" style="863" customWidth="1"/>
    <col min="774" max="774" width="15.85546875" style="863" customWidth="1"/>
    <col min="775" max="775" width="14.28515625" style="863" customWidth="1"/>
    <col min="776" max="776" width="14" style="863" customWidth="1"/>
    <col min="777" max="777" width="9.140625" style="863"/>
    <col min="778" max="778" width="12" style="863" bestFit="1" customWidth="1"/>
    <col min="779" max="779" width="10.28515625" style="863" bestFit="1" customWidth="1"/>
    <col min="780" max="1024" width="9.140625" style="863"/>
    <col min="1025" max="1025" width="12.140625" style="863" customWidth="1"/>
    <col min="1026" max="1026" width="37.28515625" style="863" customWidth="1"/>
    <col min="1027" max="1027" width="16.42578125" style="863" customWidth="1"/>
    <col min="1028" max="1028" width="19.140625" style="863" customWidth="1"/>
    <col min="1029" max="1029" width="17.28515625" style="863" customWidth="1"/>
    <col min="1030" max="1030" width="15.85546875" style="863" customWidth="1"/>
    <col min="1031" max="1031" width="14.28515625" style="863" customWidth="1"/>
    <col min="1032" max="1032" width="14" style="863" customWidth="1"/>
    <col min="1033" max="1033" width="9.140625" style="863"/>
    <col min="1034" max="1034" width="12" style="863" bestFit="1" customWidth="1"/>
    <col min="1035" max="1035" width="10.28515625" style="863" bestFit="1" customWidth="1"/>
    <col min="1036" max="1280" width="9.140625" style="863"/>
    <col min="1281" max="1281" width="12.140625" style="863" customWidth="1"/>
    <col min="1282" max="1282" width="37.28515625" style="863" customWidth="1"/>
    <col min="1283" max="1283" width="16.42578125" style="863" customWidth="1"/>
    <col min="1284" max="1284" width="19.140625" style="863" customWidth="1"/>
    <col min="1285" max="1285" width="17.28515625" style="863" customWidth="1"/>
    <col min="1286" max="1286" width="15.85546875" style="863" customWidth="1"/>
    <col min="1287" max="1287" width="14.28515625" style="863" customWidth="1"/>
    <col min="1288" max="1288" width="14" style="863" customWidth="1"/>
    <col min="1289" max="1289" width="9.140625" style="863"/>
    <col min="1290" max="1290" width="12" style="863" bestFit="1" customWidth="1"/>
    <col min="1291" max="1291" width="10.28515625" style="863" bestFit="1" customWidth="1"/>
    <col min="1292" max="1536" width="9.140625" style="863"/>
    <col min="1537" max="1537" width="12.140625" style="863" customWidth="1"/>
    <col min="1538" max="1538" width="37.28515625" style="863" customWidth="1"/>
    <col min="1539" max="1539" width="16.42578125" style="863" customWidth="1"/>
    <col min="1540" max="1540" width="19.140625" style="863" customWidth="1"/>
    <col min="1541" max="1541" width="17.28515625" style="863" customWidth="1"/>
    <col min="1542" max="1542" width="15.85546875" style="863" customWidth="1"/>
    <col min="1543" max="1543" width="14.28515625" style="863" customWidth="1"/>
    <col min="1544" max="1544" width="14" style="863" customWidth="1"/>
    <col min="1545" max="1545" width="9.140625" style="863"/>
    <col min="1546" max="1546" width="12" style="863" bestFit="1" customWidth="1"/>
    <col min="1547" max="1547" width="10.28515625" style="863" bestFit="1" customWidth="1"/>
    <col min="1548" max="1792" width="9.140625" style="863"/>
    <col min="1793" max="1793" width="12.140625" style="863" customWidth="1"/>
    <col min="1794" max="1794" width="37.28515625" style="863" customWidth="1"/>
    <col min="1795" max="1795" width="16.42578125" style="863" customWidth="1"/>
    <col min="1796" max="1796" width="19.140625" style="863" customWidth="1"/>
    <col min="1797" max="1797" width="17.28515625" style="863" customWidth="1"/>
    <col min="1798" max="1798" width="15.85546875" style="863" customWidth="1"/>
    <col min="1799" max="1799" width="14.28515625" style="863" customWidth="1"/>
    <col min="1800" max="1800" width="14" style="863" customWidth="1"/>
    <col min="1801" max="1801" width="9.140625" style="863"/>
    <col min="1802" max="1802" width="12" style="863" bestFit="1" customWidth="1"/>
    <col min="1803" max="1803" width="10.28515625" style="863" bestFit="1" customWidth="1"/>
    <col min="1804" max="2048" width="9.140625" style="863"/>
    <col min="2049" max="2049" width="12.140625" style="863" customWidth="1"/>
    <col min="2050" max="2050" width="37.28515625" style="863" customWidth="1"/>
    <col min="2051" max="2051" width="16.42578125" style="863" customWidth="1"/>
    <col min="2052" max="2052" width="19.140625" style="863" customWidth="1"/>
    <col min="2053" max="2053" width="17.28515625" style="863" customWidth="1"/>
    <col min="2054" max="2054" width="15.85546875" style="863" customWidth="1"/>
    <col min="2055" max="2055" width="14.28515625" style="863" customWidth="1"/>
    <col min="2056" max="2056" width="14" style="863" customWidth="1"/>
    <col min="2057" max="2057" width="9.140625" style="863"/>
    <col min="2058" max="2058" width="12" style="863" bestFit="1" customWidth="1"/>
    <col min="2059" max="2059" width="10.28515625" style="863" bestFit="1" customWidth="1"/>
    <col min="2060" max="2304" width="9.140625" style="863"/>
    <col min="2305" max="2305" width="12.140625" style="863" customWidth="1"/>
    <col min="2306" max="2306" width="37.28515625" style="863" customWidth="1"/>
    <col min="2307" max="2307" width="16.42578125" style="863" customWidth="1"/>
    <col min="2308" max="2308" width="19.140625" style="863" customWidth="1"/>
    <col min="2309" max="2309" width="17.28515625" style="863" customWidth="1"/>
    <col min="2310" max="2310" width="15.85546875" style="863" customWidth="1"/>
    <col min="2311" max="2311" width="14.28515625" style="863" customWidth="1"/>
    <col min="2312" max="2312" width="14" style="863" customWidth="1"/>
    <col min="2313" max="2313" width="9.140625" style="863"/>
    <col min="2314" max="2314" width="12" style="863" bestFit="1" customWidth="1"/>
    <col min="2315" max="2315" width="10.28515625" style="863" bestFit="1" customWidth="1"/>
    <col min="2316" max="2560" width="9.140625" style="863"/>
    <col min="2561" max="2561" width="12.140625" style="863" customWidth="1"/>
    <col min="2562" max="2562" width="37.28515625" style="863" customWidth="1"/>
    <col min="2563" max="2563" width="16.42578125" style="863" customWidth="1"/>
    <col min="2564" max="2564" width="19.140625" style="863" customWidth="1"/>
    <col min="2565" max="2565" width="17.28515625" style="863" customWidth="1"/>
    <col min="2566" max="2566" width="15.85546875" style="863" customWidth="1"/>
    <col min="2567" max="2567" width="14.28515625" style="863" customWidth="1"/>
    <col min="2568" max="2568" width="14" style="863" customWidth="1"/>
    <col min="2569" max="2569" width="9.140625" style="863"/>
    <col min="2570" max="2570" width="12" style="863" bestFit="1" customWidth="1"/>
    <col min="2571" max="2571" width="10.28515625" style="863" bestFit="1" customWidth="1"/>
    <col min="2572" max="2816" width="9.140625" style="863"/>
    <col min="2817" max="2817" width="12.140625" style="863" customWidth="1"/>
    <col min="2818" max="2818" width="37.28515625" style="863" customWidth="1"/>
    <col min="2819" max="2819" width="16.42578125" style="863" customWidth="1"/>
    <col min="2820" max="2820" width="19.140625" style="863" customWidth="1"/>
    <col min="2821" max="2821" width="17.28515625" style="863" customWidth="1"/>
    <col min="2822" max="2822" width="15.85546875" style="863" customWidth="1"/>
    <col min="2823" max="2823" width="14.28515625" style="863" customWidth="1"/>
    <col min="2824" max="2824" width="14" style="863" customWidth="1"/>
    <col min="2825" max="2825" width="9.140625" style="863"/>
    <col min="2826" max="2826" width="12" style="863" bestFit="1" customWidth="1"/>
    <col min="2827" max="2827" width="10.28515625" style="863" bestFit="1" customWidth="1"/>
    <col min="2828" max="3072" width="9.140625" style="863"/>
    <col min="3073" max="3073" width="12.140625" style="863" customWidth="1"/>
    <col min="3074" max="3074" width="37.28515625" style="863" customWidth="1"/>
    <col min="3075" max="3075" width="16.42578125" style="863" customWidth="1"/>
    <col min="3076" max="3076" width="19.140625" style="863" customWidth="1"/>
    <col min="3077" max="3077" width="17.28515625" style="863" customWidth="1"/>
    <col min="3078" max="3078" width="15.85546875" style="863" customWidth="1"/>
    <col min="3079" max="3079" width="14.28515625" style="863" customWidth="1"/>
    <col min="3080" max="3080" width="14" style="863" customWidth="1"/>
    <col min="3081" max="3081" width="9.140625" style="863"/>
    <col min="3082" max="3082" width="12" style="863" bestFit="1" customWidth="1"/>
    <col min="3083" max="3083" width="10.28515625" style="863" bestFit="1" customWidth="1"/>
    <col min="3084" max="3328" width="9.140625" style="863"/>
    <col min="3329" max="3329" width="12.140625" style="863" customWidth="1"/>
    <col min="3330" max="3330" width="37.28515625" style="863" customWidth="1"/>
    <col min="3331" max="3331" width="16.42578125" style="863" customWidth="1"/>
    <col min="3332" max="3332" width="19.140625" style="863" customWidth="1"/>
    <col min="3333" max="3333" width="17.28515625" style="863" customWidth="1"/>
    <col min="3334" max="3334" width="15.85546875" style="863" customWidth="1"/>
    <col min="3335" max="3335" width="14.28515625" style="863" customWidth="1"/>
    <col min="3336" max="3336" width="14" style="863" customWidth="1"/>
    <col min="3337" max="3337" width="9.140625" style="863"/>
    <col min="3338" max="3338" width="12" style="863" bestFit="1" customWidth="1"/>
    <col min="3339" max="3339" width="10.28515625" style="863" bestFit="1" customWidth="1"/>
    <col min="3340" max="3584" width="9.140625" style="863"/>
    <col min="3585" max="3585" width="12.140625" style="863" customWidth="1"/>
    <col min="3586" max="3586" width="37.28515625" style="863" customWidth="1"/>
    <col min="3587" max="3587" width="16.42578125" style="863" customWidth="1"/>
    <col min="3588" max="3588" width="19.140625" style="863" customWidth="1"/>
    <col min="3589" max="3589" width="17.28515625" style="863" customWidth="1"/>
    <col min="3590" max="3590" width="15.85546875" style="863" customWidth="1"/>
    <col min="3591" max="3591" width="14.28515625" style="863" customWidth="1"/>
    <col min="3592" max="3592" width="14" style="863" customWidth="1"/>
    <col min="3593" max="3593" width="9.140625" style="863"/>
    <col min="3594" max="3594" width="12" style="863" bestFit="1" customWidth="1"/>
    <col min="3595" max="3595" width="10.28515625" style="863" bestFit="1" customWidth="1"/>
    <col min="3596" max="3840" width="9.140625" style="863"/>
    <col min="3841" max="3841" width="12.140625" style="863" customWidth="1"/>
    <col min="3842" max="3842" width="37.28515625" style="863" customWidth="1"/>
    <col min="3843" max="3843" width="16.42578125" style="863" customWidth="1"/>
    <col min="3844" max="3844" width="19.140625" style="863" customWidth="1"/>
    <col min="3845" max="3845" width="17.28515625" style="863" customWidth="1"/>
    <col min="3846" max="3846" width="15.85546875" style="863" customWidth="1"/>
    <col min="3847" max="3847" width="14.28515625" style="863" customWidth="1"/>
    <col min="3848" max="3848" width="14" style="863" customWidth="1"/>
    <col min="3849" max="3849" width="9.140625" style="863"/>
    <col min="3850" max="3850" width="12" style="863" bestFit="1" customWidth="1"/>
    <col min="3851" max="3851" width="10.28515625" style="863" bestFit="1" customWidth="1"/>
    <col min="3852" max="4096" width="9.140625" style="863"/>
    <col min="4097" max="4097" width="12.140625" style="863" customWidth="1"/>
    <col min="4098" max="4098" width="37.28515625" style="863" customWidth="1"/>
    <col min="4099" max="4099" width="16.42578125" style="863" customWidth="1"/>
    <col min="4100" max="4100" width="19.140625" style="863" customWidth="1"/>
    <col min="4101" max="4101" width="17.28515625" style="863" customWidth="1"/>
    <col min="4102" max="4102" width="15.85546875" style="863" customWidth="1"/>
    <col min="4103" max="4103" width="14.28515625" style="863" customWidth="1"/>
    <col min="4104" max="4104" width="14" style="863" customWidth="1"/>
    <col min="4105" max="4105" width="9.140625" style="863"/>
    <col min="4106" max="4106" width="12" style="863" bestFit="1" customWidth="1"/>
    <col min="4107" max="4107" width="10.28515625" style="863" bestFit="1" customWidth="1"/>
    <col min="4108" max="4352" width="9.140625" style="863"/>
    <col min="4353" max="4353" width="12.140625" style="863" customWidth="1"/>
    <col min="4354" max="4354" width="37.28515625" style="863" customWidth="1"/>
    <col min="4355" max="4355" width="16.42578125" style="863" customWidth="1"/>
    <col min="4356" max="4356" width="19.140625" style="863" customWidth="1"/>
    <col min="4357" max="4357" width="17.28515625" style="863" customWidth="1"/>
    <col min="4358" max="4358" width="15.85546875" style="863" customWidth="1"/>
    <col min="4359" max="4359" width="14.28515625" style="863" customWidth="1"/>
    <col min="4360" max="4360" width="14" style="863" customWidth="1"/>
    <col min="4361" max="4361" width="9.140625" style="863"/>
    <col min="4362" max="4362" width="12" style="863" bestFit="1" customWidth="1"/>
    <col min="4363" max="4363" width="10.28515625" style="863" bestFit="1" customWidth="1"/>
    <col min="4364" max="4608" width="9.140625" style="863"/>
    <col min="4609" max="4609" width="12.140625" style="863" customWidth="1"/>
    <col min="4610" max="4610" width="37.28515625" style="863" customWidth="1"/>
    <col min="4611" max="4611" width="16.42578125" style="863" customWidth="1"/>
    <col min="4612" max="4612" width="19.140625" style="863" customWidth="1"/>
    <col min="4613" max="4613" width="17.28515625" style="863" customWidth="1"/>
    <col min="4614" max="4614" width="15.85546875" style="863" customWidth="1"/>
    <col min="4615" max="4615" width="14.28515625" style="863" customWidth="1"/>
    <col min="4616" max="4616" width="14" style="863" customWidth="1"/>
    <col min="4617" max="4617" width="9.140625" style="863"/>
    <col min="4618" max="4618" width="12" style="863" bestFit="1" customWidth="1"/>
    <col min="4619" max="4619" width="10.28515625" style="863" bestFit="1" customWidth="1"/>
    <col min="4620" max="4864" width="9.140625" style="863"/>
    <col min="4865" max="4865" width="12.140625" style="863" customWidth="1"/>
    <col min="4866" max="4866" width="37.28515625" style="863" customWidth="1"/>
    <col min="4867" max="4867" width="16.42578125" style="863" customWidth="1"/>
    <col min="4868" max="4868" width="19.140625" style="863" customWidth="1"/>
    <col min="4869" max="4869" width="17.28515625" style="863" customWidth="1"/>
    <col min="4870" max="4870" width="15.85546875" style="863" customWidth="1"/>
    <col min="4871" max="4871" width="14.28515625" style="863" customWidth="1"/>
    <col min="4872" max="4872" width="14" style="863" customWidth="1"/>
    <col min="4873" max="4873" width="9.140625" style="863"/>
    <col min="4874" max="4874" width="12" style="863" bestFit="1" customWidth="1"/>
    <col min="4875" max="4875" width="10.28515625" style="863" bestFit="1" customWidth="1"/>
    <col min="4876" max="5120" width="9.140625" style="863"/>
    <col min="5121" max="5121" width="12.140625" style="863" customWidth="1"/>
    <col min="5122" max="5122" width="37.28515625" style="863" customWidth="1"/>
    <col min="5123" max="5123" width="16.42578125" style="863" customWidth="1"/>
    <col min="5124" max="5124" width="19.140625" style="863" customWidth="1"/>
    <col min="5125" max="5125" width="17.28515625" style="863" customWidth="1"/>
    <col min="5126" max="5126" width="15.85546875" style="863" customWidth="1"/>
    <col min="5127" max="5127" width="14.28515625" style="863" customWidth="1"/>
    <col min="5128" max="5128" width="14" style="863" customWidth="1"/>
    <col min="5129" max="5129" width="9.140625" style="863"/>
    <col min="5130" max="5130" width="12" style="863" bestFit="1" customWidth="1"/>
    <col min="5131" max="5131" width="10.28515625" style="863" bestFit="1" customWidth="1"/>
    <col min="5132" max="5376" width="9.140625" style="863"/>
    <col min="5377" max="5377" width="12.140625" style="863" customWidth="1"/>
    <col min="5378" max="5378" width="37.28515625" style="863" customWidth="1"/>
    <col min="5379" max="5379" width="16.42578125" style="863" customWidth="1"/>
    <col min="5380" max="5380" width="19.140625" style="863" customWidth="1"/>
    <col min="5381" max="5381" width="17.28515625" style="863" customWidth="1"/>
    <col min="5382" max="5382" width="15.85546875" style="863" customWidth="1"/>
    <col min="5383" max="5383" width="14.28515625" style="863" customWidth="1"/>
    <col min="5384" max="5384" width="14" style="863" customWidth="1"/>
    <col min="5385" max="5385" width="9.140625" style="863"/>
    <col min="5386" max="5386" width="12" style="863" bestFit="1" customWidth="1"/>
    <col min="5387" max="5387" width="10.28515625" style="863" bestFit="1" customWidth="1"/>
    <col min="5388" max="5632" width="9.140625" style="863"/>
    <col min="5633" max="5633" width="12.140625" style="863" customWidth="1"/>
    <col min="5634" max="5634" width="37.28515625" style="863" customWidth="1"/>
    <col min="5635" max="5635" width="16.42578125" style="863" customWidth="1"/>
    <col min="5636" max="5636" width="19.140625" style="863" customWidth="1"/>
    <col min="5637" max="5637" width="17.28515625" style="863" customWidth="1"/>
    <col min="5638" max="5638" width="15.85546875" style="863" customWidth="1"/>
    <col min="5639" max="5639" width="14.28515625" style="863" customWidth="1"/>
    <col min="5640" max="5640" width="14" style="863" customWidth="1"/>
    <col min="5641" max="5641" width="9.140625" style="863"/>
    <col min="5642" max="5642" width="12" style="863" bestFit="1" customWidth="1"/>
    <col min="5643" max="5643" width="10.28515625" style="863" bestFit="1" customWidth="1"/>
    <col min="5644" max="5888" width="9.140625" style="863"/>
    <col min="5889" max="5889" width="12.140625" style="863" customWidth="1"/>
    <col min="5890" max="5890" width="37.28515625" style="863" customWidth="1"/>
    <col min="5891" max="5891" width="16.42578125" style="863" customWidth="1"/>
    <col min="5892" max="5892" width="19.140625" style="863" customWidth="1"/>
    <col min="5893" max="5893" width="17.28515625" style="863" customWidth="1"/>
    <col min="5894" max="5894" width="15.85546875" style="863" customWidth="1"/>
    <col min="5895" max="5895" width="14.28515625" style="863" customWidth="1"/>
    <col min="5896" max="5896" width="14" style="863" customWidth="1"/>
    <col min="5897" max="5897" width="9.140625" style="863"/>
    <col min="5898" max="5898" width="12" style="863" bestFit="1" customWidth="1"/>
    <col min="5899" max="5899" width="10.28515625" style="863" bestFit="1" customWidth="1"/>
    <col min="5900" max="6144" width="9.140625" style="863"/>
    <col min="6145" max="6145" width="12.140625" style="863" customWidth="1"/>
    <col min="6146" max="6146" width="37.28515625" style="863" customWidth="1"/>
    <col min="6147" max="6147" width="16.42578125" style="863" customWidth="1"/>
    <col min="6148" max="6148" width="19.140625" style="863" customWidth="1"/>
    <col min="6149" max="6149" width="17.28515625" style="863" customWidth="1"/>
    <col min="6150" max="6150" width="15.85546875" style="863" customWidth="1"/>
    <col min="6151" max="6151" width="14.28515625" style="863" customWidth="1"/>
    <col min="6152" max="6152" width="14" style="863" customWidth="1"/>
    <col min="6153" max="6153" width="9.140625" style="863"/>
    <col min="6154" max="6154" width="12" style="863" bestFit="1" customWidth="1"/>
    <col min="6155" max="6155" width="10.28515625" style="863" bestFit="1" customWidth="1"/>
    <col min="6156" max="6400" width="9.140625" style="863"/>
    <col min="6401" max="6401" width="12.140625" style="863" customWidth="1"/>
    <col min="6402" max="6402" width="37.28515625" style="863" customWidth="1"/>
    <col min="6403" max="6403" width="16.42578125" style="863" customWidth="1"/>
    <col min="6404" max="6404" width="19.140625" style="863" customWidth="1"/>
    <col min="6405" max="6405" width="17.28515625" style="863" customWidth="1"/>
    <col min="6406" max="6406" width="15.85546875" style="863" customWidth="1"/>
    <col min="6407" max="6407" width="14.28515625" style="863" customWidth="1"/>
    <col min="6408" max="6408" width="14" style="863" customWidth="1"/>
    <col min="6409" max="6409" width="9.140625" style="863"/>
    <col min="6410" max="6410" width="12" style="863" bestFit="1" customWidth="1"/>
    <col min="6411" max="6411" width="10.28515625" style="863" bestFit="1" customWidth="1"/>
    <col min="6412" max="6656" width="9.140625" style="863"/>
    <col min="6657" max="6657" width="12.140625" style="863" customWidth="1"/>
    <col min="6658" max="6658" width="37.28515625" style="863" customWidth="1"/>
    <col min="6659" max="6659" width="16.42578125" style="863" customWidth="1"/>
    <col min="6660" max="6660" width="19.140625" style="863" customWidth="1"/>
    <col min="6661" max="6661" width="17.28515625" style="863" customWidth="1"/>
    <col min="6662" max="6662" width="15.85546875" style="863" customWidth="1"/>
    <col min="6663" max="6663" width="14.28515625" style="863" customWidth="1"/>
    <col min="6664" max="6664" width="14" style="863" customWidth="1"/>
    <col min="6665" max="6665" width="9.140625" style="863"/>
    <col min="6666" max="6666" width="12" style="863" bestFit="1" customWidth="1"/>
    <col min="6667" max="6667" width="10.28515625" style="863" bestFit="1" customWidth="1"/>
    <col min="6668" max="6912" width="9.140625" style="863"/>
    <col min="6913" max="6913" width="12.140625" style="863" customWidth="1"/>
    <col min="6914" max="6914" width="37.28515625" style="863" customWidth="1"/>
    <col min="6915" max="6915" width="16.42578125" style="863" customWidth="1"/>
    <col min="6916" max="6916" width="19.140625" style="863" customWidth="1"/>
    <col min="6917" max="6917" width="17.28515625" style="863" customWidth="1"/>
    <col min="6918" max="6918" width="15.85546875" style="863" customWidth="1"/>
    <col min="6919" max="6919" width="14.28515625" style="863" customWidth="1"/>
    <col min="6920" max="6920" width="14" style="863" customWidth="1"/>
    <col min="6921" max="6921" width="9.140625" style="863"/>
    <col min="6922" max="6922" width="12" style="863" bestFit="1" customWidth="1"/>
    <col min="6923" max="6923" width="10.28515625" style="863" bestFit="1" customWidth="1"/>
    <col min="6924" max="7168" width="9.140625" style="863"/>
    <col min="7169" max="7169" width="12.140625" style="863" customWidth="1"/>
    <col min="7170" max="7170" width="37.28515625" style="863" customWidth="1"/>
    <col min="7171" max="7171" width="16.42578125" style="863" customWidth="1"/>
    <col min="7172" max="7172" width="19.140625" style="863" customWidth="1"/>
    <col min="7173" max="7173" width="17.28515625" style="863" customWidth="1"/>
    <col min="7174" max="7174" width="15.85546875" style="863" customWidth="1"/>
    <col min="7175" max="7175" width="14.28515625" style="863" customWidth="1"/>
    <col min="7176" max="7176" width="14" style="863" customWidth="1"/>
    <col min="7177" max="7177" width="9.140625" style="863"/>
    <col min="7178" max="7178" width="12" style="863" bestFit="1" customWidth="1"/>
    <col min="7179" max="7179" width="10.28515625" style="863" bestFit="1" customWidth="1"/>
    <col min="7180" max="7424" width="9.140625" style="863"/>
    <col min="7425" max="7425" width="12.140625" style="863" customWidth="1"/>
    <col min="7426" max="7426" width="37.28515625" style="863" customWidth="1"/>
    <col min="7427" max="7427" width="16.42578125" style="863" customWidth="1"/>
    <col min="7428" max="7428" width="19.140625" style="863" customWidth="1"/>
    <col min="7429" max="7429" width="17.28515625" style="863" customWidth="1"/>
    <col min="7430" max="7430" width="15.85546875" style="863" customWidth="1"/>
    <col min="7431" max="7431" width="14.28515625" style="863" customWidth="1"/>
    <col min="7432" max="7432" width="14" style="863" customWidth="1"/>
    <col min="7433" max="7433" width="9.140625" style="863"/>
    <col min="7434" max="7434" width="12" style="863" bestFit="1" customWidth="1"/>
    <col min="7435" max="7435" width="10.28515625" style="863" bestFit="1" customWidth="1"/>
    <col min="7436" max="7680" width="9.140625" style="863"/>
    <col min="7681" max="7681" width="12.140625" style="863" customWidth="1"/>
    <col min="7682" max="7682" width="37.28515625" style="863" customWidth="1"/>
    <col min="7683" max="7683" width="16.42578125" style="863" customWidth="1"/>
    <col min="7684" max="7684" width="19.140625" style="863" customWidth="1"/>
    <col min="7685" max="7685" width="17.28515625" style="863" customWidth="1"/>
    <col min="7686" max="7686" width="15.85546875" style="863" customWidth="1"/>
    <col min="7687" max="7687" width="14.28515625" style="863" customWidth="1"/>
    <col min="7688" max="7688" width="14" style="863" customWidth="1"/>
    <col min="7689" max="7689" width="9.140625" style="863"/>
    <col min="7690" max="7690" width="12" style="863" bestFit="1" customWidth="1"/>
    <col min="7691" max="7691" width="10.28515625" style="863" bestFit="1" customWidth="1"/>
    <col min="7692" max="7936" width="9.140625" style="863"/>
    <col min="7937" max="7937" width="12.140625" style="863" customWidth="1"/>
    <col min="7938" max="7938" width="37.28515625" style="863" customWidth="1"/>
    <col min="7939" max="7939" width="16.42578125" style="863" customWidth="1"/>
    <col min="7940" max="7940" width="19.140625" style="863" customWidth="1"/>
    <col min="7941" max="7941" width="17.28515625" style="863" customWidth="1"/>
    <col min="7942" max="7942" width="15.85546875" style="863" customWidth="1"/>
    <col min="7943" max="7943" width="14.28515625" style="863" customWidth="1"/>
    <col min="7944" max="7944" width="14" style="863" customWidth="1"/>
    <col min="7945" max="7945" width="9.140625" style="863"/>
    <col min="7946" max="7946" width="12" style="863" bestFit="1" customWidth="1"/>
    <col min="7947" max="7947" width="10.28515625" style="863" bestFit="1" customWidth="1"/>
    <col min="7948" max="8192" width="9.140625" style="863"/>
    <col min="8193" max="8193" width="12.140625" style="863" customWidth="1"/>
    <col min="8194" max="8194" width="37.28515625" style="863" customWidth="1"/>
    <col min="8195" max="8195" width="16.42578125" style="863" customWidth="1"/>
    <col min="8196" max="8196" width="19.140625" style="863" customWidth="1"/>
    <col min="8197" max="8197" width="17.28515625" style="863" customWidth="1"/>
    <col min="8198" max="8198" width="15.85546875" style="863" customWidth="1"/>
    <col min="8199" max="8199" width="14.28515625" style="863" customWidth="1"/>
    <col min="8200" max="8200" width="14" style="863" customWidth="1"/>
    <col min="8201" max="8201" width="9.140625" style="863"/>
    <col min="8202" max="8202" width="12" style="863" bestFit="1" customWidth="1"/>
    <col min="8203" max="8203" width="10.28515625" style="863" bestFit="1" customWidth="1"/>
    <col min="8204" max="8448" width="9.140625" style="863"/>
    <col min="8449" max="8449" width="12.140625" style="863" customWidth="1"/>
    <col min="8450" max="8450" width="37.28515625" style="863" customWidth="1"/>
    <col min="8451" max="8451" width="16.42578125" style="863" customWidth="1"/>
    <col min="8452" max="8452" width="19.140625" style="863" customWidth="1"/>
    <col min="8453" max="8453" width="17.28515625" style="863" customWidth="1"/>
    <col min="8454" max="8454" width="15.85546875" style="863" customWidth="1"/>
    <col min="8455" max="8455" width="14.28515625" style="863" customWidth="1"/>
    <col min="8456" max="8456" width="14" style="863" customWidth="1"/>
    <col min="8457" max="8457" width="9.140625" style="863"/>
    <col min="8458" max="8458" width="12" style="863" bestFit="1" customWidth="1"/>
    <col min="8459" max="8459" width="10.28515625" style="863" bestFit="1" customWidth="1"/>
    <col min="8460" max="8704" width="9.140625" style="863"/>
    <col min="8705" max="8705" width="12.140625" style="863" customWidth="1"/>
    <col min="8706" max="8706" width="37.28515625" style="863" customWidth="1"/>
    <col min="8707" max="8707" width="16.42578125" style="863" customWidth="1"/>
    <col min="8708" max="8708" width="19.140625" style="863" customWidth="1"/>
    <col min="8709" max="8709" width="17.28515625" style="863" customWidth="1"/>
    <col min="8710" max="8710" width="15.85546875" style="863" customWidth="1"/>
    <col min="8711" max="8711" width="14.28515625" style="863" customWidth="1"/>
    <col min="8712" max="8712" width="14" style="863" customWidth="1"/>
    <col min="8713" max="8713" width="9.140625" style="863"/>
    <col min="8714" max="8714" width="12" style="863" bestFit="1" customWidth="1"/>
    <col min="8715" max="8715" width="10.28515625" style="863" bestFit="1" customWidth="1"/>
    <col min="8716" max="8960" width="9.140625" style="863"/>
    <col min="8961" max="8961" width="12.140625" style="863" customWidth="1"/>
    <col min="8962" max="8962" width="37.28515625" style="863" customWidth="1"/>
    <col min="8963" max="8963" width="16.42578125" style="863" customWidth="1"/>
    <col min="8964" max="8964" width="19.140625" style="863" customWidth="1"/>
    <col min="8965" max="8965" width="17.28515625" style="863" customWidth="1"/>
    <col min="8966" max="8966" width="15.85546875" style="863" customWidth="1"/>
    <col min="8967" max="8967" width="14.28515625" style="863" customWidth="1"/>
    <col min="8968" max="8968" width="14" style="863" customWidth="1"/>
    <col min="8969" max="8969" width="9.140625" style="863"/>
    <col min="8970" max="8970" width="12" style="863" bestFit="1" customWidth="1"/>
    <col min="8971" max="8971" width="10.28515625" style="863" bestFit="1" customWidth="1"/>
    <col min="8972" max="9216" width="9.140625" style="863"/>
    <col min="9217" max="9217" width="12.140625" style="863" customWidth="1"/>
    <col min="9218" max="9218" width="37.28515625" style="863" customWidth="1"/>
    <col min="9219" max="9219" width="16.42578125" style="863" customWidth="1"/>
    <col min="9220" max="9220" width="19.140625" style="863" customWidth="1"/>
    <col min="9221" max="9221" width="17.28515625" style="863" customWidth="1"/>
    <col min="9222" max="9222" width="15.85546875" style="863" customWidth="1"/>
    <col min="9223" max="9223" width="14.28515625" style="863" customWidth="1"/>
    <col min="9224" max="9224" width="14" style="863" customWidth="1"/>
    <col min="9225" max="9225" width="9.140625" style="863"/>
    <col min="9226" max="9226" width="12" style="863" bestFit="1" customWidth="1"/>
    <col min="9227" max="9227" width="10.28515625" style="863" bestFit="1" customWidth="1"/>
    <col min="9228" max="9472" width="9.140625" style="863"/>
    <col min="9473" max="9473" width="12.140625" style="863" customWidth="1"/>
    <col min="9474" max="9474" width="37.28515625" style="863" customWidth="1"/>
    <col min="9475" max="9475" width="16.42578125" style="863" customWidth="1"/>
    <col min="9476" max="9476" width="19.140625" style="863" customWidth="1"/>
    <col min="9477" max="9477" width="17.28515625" style="863" customWidth="1"/>
    <col min="9478" max="9478" width="15.85546875" style="863" customWidth="1"/>
    <col min="9479" max="9479" width="14.28515625" style="863" customWidth="1"/>
    <col min="9480" max="9480" width="14" style="863" customWidth="1"/>
    <col min="9481" max="9481" width="9.140625" style="863"/>
    <col min="9482" max="9482" width="12" style="863" bestFit="1" customWidth="1"/>
    <col min="9483" max="9483" width="10.28515625" style="863" bestFit="1" customWidth="1"/>
    <col min="9484" max="9728" width="9.140625" style="863"/>
    <col min="9729" max="9729" width="12.140625" style="863" customWidth="1"/>
    <col min="9730" max="9730" width="37.28515625" style="863" customWidth="1"/>
    <col min="9731" max="9731" width="16.42578125" style="863" customWidth="1"/>
    <col min="9732" max="9732" width="19.140625" style="863" customWidth="1"/>
    <col min="9733" max="9733" width="17.28515625" style="863" customWidth="1"/>
    <col min="9734" max="9734" width="15.85546875" style="863" customWidth="1"/>
    <col min="9735" max="9735" width="14.28515625" style="863" customWidth="1"/>
    <col min="9736" max="9736" width="14" style="863" customWidth="1"/>
    <col min="9737" max="9737" width="9.140625" style="863"/>
    <col min="9738" max="9738" width="12" style="863" bestFit="1" customWidth="1"/>
    <col min="9739" max="9739" width="10.28515625" style="863" bestFit="1" customWidth="1"/>
    <col min="9740" max="9984" width="9.140625" style="863"/>
    <col min="9985" max="9985" width="12.140625" style="863" customWidth="1"/>
    <col min="9986" max="9986" width="37.28515625" style="863" customWidth="1"/>
    <col min="9987" max="9987" width="16.42578125" style="863" customWidth="1"/>
    <col min="9988" max="9988" width="19.140625" style="863" customWidth="1"/>
    <col min="9989" max="9989" width="17.28515625" style="863" customWidth="1"/>
    <col min="9990" max="9990" width="15.85546875" style="863" customWidth="1"/>
    <col min="9991" max="9991" width="14.28515625" style="863" customWidth="1"/>
    <col min="9992" max="9992" width="14" style="863" customWidth="1"/>
    <col min="9993" max="9993" width="9.140625" style="863"/>
    <col min="9994" max="9994" width="12" style="863" bestFit="1" customWidth="1"/>
    <col min="9995" max="9995" width="10.28515625" style="863" bestFit="1" customWidth="1"/>
    <col min="9996" max="10240" width="9.140625" style="863"/>
    <col min="10241" max="10241" width="12.140625" style="863" customWidth="1"/>
    <col min="10242" max="10242" width="37.28515625" style="863" customWidth="1"/>
    <col min="10243" max="10243" width="16.42578125" style="863" customWidth="1"/>
    <col min="10244" max="10244" width="19.140625" style="863" customWidth="1"/>
    <col min="10245" max="10245" width="17.28515625" style="863" customWidth="1"/>
    <col min="10246" max="10246" width="15.85546875" style="863" customWidth="1"/>
    <col min="10247" max="10247" width="14.28515625" style="863" customWidth="1"/>
    <col min="10248" max="10248" width="14" style="863" customWidth="1"/>
    <col min="10249" max="10249" width="9.140625" style="863"/>
    <col min="10250" max="10250" width="12" style="863" bestFit="1" customWidth="1"/>
    <col min="10251" max="10251" width="10.28515625" style="863" bestFit="1" customWidth="1"/>
    <col min="10252" max="10496" width="9.140625" style="863"/>
    <col min="10497" max="10497" width="12.140625" style="863" customWidth="1"/>
    <col min="10498" max="10498" width="37.28515625" style="863" customWidth="1"/>
    <col min="10499" max="10499" width="16.42578125" style="863" customWidth="1"/>
    <col min="10500" max="10500" width="19.140625" style="863" customWidth="1"/>
    <col min="10501" max="10501" width="17.28515625" style="863" customWidth="1"/>
    <col min="10502" max="10502" width="15.85546875" style="863" customWidth="1"/>
    <col min="10503" max="10503" width="14.28515625" style="863" customWidth="1"/>
    <col min="10504" max="10504" width="14" style="863" customWidth="1"/>
    <col min="10505" max="10505" width="9.140625" style="863"/>
    <col min="10506" max="10506" width="12" style="863" bestFit="1" customWidth="1"/>
    <col min="10507" max="10507" width="10.28515625" style="863" bestFit="1" customWidth="1"/>
    <col min="10508" max="10752" width="9.140625" style="863"/>
    <col min="10753" max="10753" width="12.140625" style="863" customWidth="1"/>
    <col min="10754" max="10754" width="37.28515625" style="863" customWidth="1"/>
    <col min="10755" max="10755" width="16.42578125" style="863" customWidth="1"/>
    <col min="10756" max="10756" width="19.140625" style="863" customWidth="1"/>
    <col min="10757" max="10757" width="17.28515625" style="863" customWidth="1"/>
    <col min="10758" max="10758" width="15.85546875" style="863" customWidth="1"/>
    <col min="10759" max="10759" width="14.28515625" style="863" customWidth="1"/>
    <col min="10760" max="10760" width="14" style="863" customWidth="1"/>
    <col min="10761" max="10761" width="9.140625" style="863"/>
    <col min="10762" max="10762" width="12" style="863" bestFit="1" customWidth="1"/>
    <col min="10763" max="10763" width="10.28515625" style="863" bestFit="1" customWidth="1"/>
    <col min="10764" max="11008" width="9.140625" style="863"/>
    <col min="11009" max="11009" width="12.140625" style="863" customWidth="1"/>
    <col min="11010" max="11010" width="37.28515625" style="863" customWidth="1"/>
    <col min="11011" max="11011" width="16.42578125" style="863" customWidth="1"/>
    <col min="11012" max="11012" width="19.140625" style="863" customWidth="1"/>
    <col min="11013" max="11013" width="17.28515625" style="863" customWidth="1"/>
    <col min="11014" max="11014" width="15.85546875" style="863" customWidth="1"/>
    <col min="11015" max="11015" width="14.28515625" style="863" customWidth="1"/>
    <col min="11016" max="11016" width="14" style="863" customWidth="1"/>
    <col min="11017" max="11017" width="9.140625" style="863"/>
    <col min="11018" max="11018" width="12" style="863" bestFit="1" customWidth="1"/>
    <col min="11019" max="11019" width="10.28515625" style="863" bestFit="1" customWidth="1"/>
    <col min="11020" max="11264" width="9.140625" style="863"/>
    <col min="11265" max="11265" width="12.140625" style="863" customWidth="1"/>
    <col min="11266" max="11266" width="37.28515625" style="863" customWidth="1"/>
    <col min="11267" max="11267" width="16.42578125" style="863" customWidth="1"/>
    <col min="11268" max="11268" width="19.140625" style="863" customWidth="1"/>
    <col min="11269" max="11269" width="17.28515625" style="863" customWidth="1"/>
    <col min="11270" max="11270" width="15.85546875" style="863" customWidth="1"/>
    <col min="11271" max="11271" width="14.28515625" style="863" customWidth="1"/>
    <col min="11272" max="11272" width="14" style="863" customWidth="1"/>
    <col min="11273" max="11273" width="9.140625" style="863"/>
    <col min="11274" max="11274" width="12" style="863" bestFit="1" customWidth="1"/>
    <col min="11275" max="11275" width="10.28515625" style="863" bestFit="1" customWidth="1"/>
    <col min="11276" max="11520" width="9.140625" style="863"/>
    <col min="11521" max="11521" width="12.140625" style="863" customWidth="1"/>
    <col min="11522" max="11522" width="37.28515625" style="863" customWidth="1"/>
    <col min="11523" max="11523" width="16.42578125" style="863" customWidth="1"/>
    <col min="11524" max="11524" width="19.140625" style="863" customWidth="1"/>
    <col min="11525" max="11525" width="17.28515625" style="863" customWidth="1"/>
    <col min="11526" max="11526" width="15.85546875" style="863" customWidth="1"/>
    <col min="11527" max="11527" width="14.28515625" style="863" customWidth="1"/>
    <col min="11528" max="11528" width="14" style="863" customWidth="1"/>
    <col min="11529" max="11529" width="9.140625" style="863"/>
    <col min="11530" max="11530" width="12" style="863" bestFit="1" customWidth="1"/>
    <col min="11531" max="11531" width="10.28515625" style="863" bestFit="1" customWidth="1"/>
    <col min="11532" max="11776" width="9.140625" style="863"/>
    <col min="11777" max="11777" width="12.140625" style="863" customWidth="1"/>
    <col min="11778" max="11778" width="37.28515625" style="863" customWidth="1"/>
    <col min="11779" max="11779" width="16.42578125" style="863" customWidth="1"/>
    <col min="11780" max="11780" width="19.140625" style="863" customWidth="1"/>
    <col min="11781" max="11781" width="17.28515625" style="863" customWidth="1"/>
    <col min="11782" max="11782" width="15.85546875" style="863" customWidth="1"/>
    <col min="11783" max="11783" width="14.28515625" style="863" customWidth="1"/>
    <col min="11784" max="11784" width="14" style="863" customWidth="1"/>
    <col min="11785" max="11785" width="9.140625" style="863"/>
    <col min="11786" max="11786" width="12" style="863" bestFit="1" customWidth="1"/>
    <col min="11787" max="11787" width="10.28515625" style="863" bestFit="1" customWidth="1"/>
    <col min="11788" max="12032" width="9.140625" style="863"/>
    <col min="12033" max="12033" width="12.140625" style="863" customWidth="1"/>
    <col min="12034" max="12034" width="37.28515625" style="863" customWidth="1"/>
    <col min="12035" max="12035" width="16.42578125" style="863" customWidth="1"/>
    <col min="12036" max="12036" width="19.140625" style="863" customWidth="1"/>
    <col min="12037" max="12037" width="17.28515625" style="863" customWidth="1"/>
    <col min="12038" max="12038" width="15.85546875" style="863" customWidth="1"/>
    <col min="12039" max="12039" width="14.28515625" style="863" customWidth="1"/>
    <col min="12040" max="12040" width="14" style="863" customWidth="1"/>
    <col min="12041" max="12041" width="9.140625" style="863"/>
    <col min="12042" max="12042" width="12" style="863" bestFit="1" customWidth="1"/>
    <col min="12043" max="12043" width="10.28515625" style="863" bestFit="1" customWidth="1"/>
    <col min="12044" max="12288" width="9.140625" style="863"/>
    <col min="12289" max="12289" width="12.140625" style="863" customWidth="1"/>
    <col min="12290" max="12290" width="37.28515625" style="863" customWidth="1"/>
    <col min="12291" max="12291" width="16.42578125" style="863" customWidth="1"/>
    <col min="12292" max="12292" width="19.140625" style="863" customWidth="1"/>
    <col min="12293" max="12293" width="17.28515625" style="863" customWidth="1"/>
    <col min="12294" max="12294" width="15.85546875" style="863" customWidth="1"/>
    <col min="12295" max="12295" width="14.28515625" style="863" customWidth="1"/>
    <col min="12296" max="12296" width="14" style="863" customWidth="1"/>
    <col min="12297" max="12297" width="9.140625" style="863"/>
    <col min="12298" max="12298" width="12" style="863" bestFit="1" customWidth="1"/>
    <col min="12299" max="12299" width="10.28515625" style="863" bestFit="1" customWidth="1"/>
    <col min="12300" max="12544" width="9.140625" style="863"/>
    <col min="12545" max="12545" width="12.140625" style="863" customWidth="1"/>
    <col min="12546" max="12546" width="37.28515625" style="863" customWidth="1"/>
    <col min="12547" max="12547" width="16.42578125" style="863" customWidth="1"/>
    <col min="12548" max="12548" width="19.140625" style="863" customWidth="1"/>
    <col min="12549" max="12549" width="17.28515625" style="863" customWidth="1"/>
    <col min="12550" max="12550" width="15.85546875" style="863" customWidth="1"/>
    <col min="12551" max="12551" width="14.28515625" style="863" customWidth="1"/>
    <col min="12552" max="12552" width="14" style="863" customWidth="1"/>
    <col min="12553" max="12553" width="9.140625" style="863"/>
    <col min="12554" max="12554" width="12" style="863" bestFit="1" customWidth="1"/>
    <col min="12555" max="12555" width="10.28515625" style="863" bestFit="1" customWidth="1"/>
    <col min="12556" max="12800" width="9.140625" style="863"/>
    <col min="12801" max="12801" width="12.140625" style="863" customWidth="1"/>
    <col min="12802" max="12802" width="37.28515625" style="863" customWidth="1"/>
    <col min="12803" max="12803" width="16.42578125" style="863" customWidth="1"/>
    <col min="12804" max="12804" width="19.140625" style="863" customWidth="1"/>
    <col min="12805" max="12805" width="17.28515625" style="863" customWidth="1"/>
    <col min="12806" max="12806" width="15.85546875" style="863" customWidth="1"/>
    <col min="12807" max="12807" width="14.28515625" style="863" customWidth="1"/>
    <col min="12808" max="12808" width="14" style="863" customWidth="1"/>
    <col min="12809" max="12809" width="9.140625" style="863"/>
    <col min="12810" max="12810" width="12" style="863" bestFit="1" customWidth="1"/>
    <col min="12811" max="12811" width="10.28515625" style="863" bestFit="1" customWidth="1"/>
    <col min="12812" max="13056" width="9.140625" style="863"/>
    <col min="13057" max="13057" width="12.140625" style="863" customWidth="1"/>
    <col min="13058" max="13058" width="37.28515625" style="863" customWidth="1"/>
    <col min="13059" max="13059" width="16.42578125" style="863" customWidth="1"/>
    <col min="13060" max="13060" width="19.140625" style="863" customWidth="1"/>
    <col min="13061" max="13061" width="17.28515625" style="863" customWidth="1"/>
    <col min="13062" max="13062" width="15.85546875" style="863" customWidth="1"/>
    <col min="13063" max="13063" width="14.28515625" style="863" customWidth="1"/>
    <col min="13064" max="13064" width="14" style="863" customWidth="1"/>
    <col min="13065" max="13065" width="9.140625" style="863"/>
    <col min="13066" max="13066" width="12" style="863" bestFit="1" customWidth="1"/>
    <col min="13067" max="13067" width="10.28515625" style="863" bestFit="1" customWidth="1"/>
    <col min="13068" max="13312" width="9.140625" style="863"/>
    <col min="13313" max="13313" width="12.140625" style="863" customWidth="1"/>
    <col min="13314" max="13314" width="37.28515625" style="863" customWidth="1"/>
    <col min="13315" max="13315" width="16.42578125" style="863" customWidth="1"/>
    <col min="13316" max="13316" width="19.140625" style="863" customWidth="1"/>
    <col min="13317" max="13317" width="17.28515625" style="863" customWidth="1"/>
    <col min="13318" max="13318" width="15.85546875" style="863" customWidth="1"/>
    <col min="13319" max="13319" width="14.28515625" style="863" customWidth="1"/>
    <col min="13320" max="13320" width="14" style="863" customWidth="1"/>
    <col min="13321" max="13321" width="9.140625" style="863"/>
    <col min="13322" max="13322" width="12" style="863" bestFit="1" customWidth="1"/>
    <col min="13323" max="13323" width="10.28515625" style="863" bestFit="1" customWidth="1"/>
    <col min="13324" max="13568" width="9.140625" style="863"/>
    <col min="13569" max="13569" width="12.140625" style="863" customWidth="1"/>
    <col min="13570" max="13570" width="37.28515625" style="863" customWidth="1"/>
    <col min="13571" max="13571" width="16.42578125" style="863" customWidth="1"/>
    <col min="13572" max="13572" width="19.140625" style="863" customWidth="1"/>
    <col min="13573" max="13573" width="17.28515625" style="863" customWidth="1"/>
    <col min="13574" max="13574" width="15.85546875" style="863" customWidth="1"/>
    <col min="13575" max="13575" width="14.28515625" style="863" customWidth="1"/>
    <col min="13576" max="13576" width="14" style="863" customWidth="1"/>
    <col min="13577" max="13577" width="9.140625" style="863"/>
    <col min="13578" max="13578" width="12" style="863" bestFit="1" customWidth="1"/>
    <col min="13579" max="13579" width="10.28515625" style="863" bestFit="1" customWidth="1"/>
    <col min="13580" max="13824" width="9.140625" style="863"/>
    <col min="13825" max="13825" width="12.140625" style="863" customWidth="1"/>
    <col min="13826" max="13826" width="37.28515625" style="863" customWidth="1"/>
    <col min="13827" max="13827" width="16.42578125" style="863" customWidth="1"/>
    <col min="13828" max="13828" width="19.140625" style="863" customWidth="1"/>
    <col min="13829" max="13829" width="17.28515625" style="863" customWidth="1"/>
    <col min="13830" max="13830" width="15.85546875" style="863" customWidth="1"/>
    <col min="13831" max="13831" width="14.28515625" style="863" customWidth="1"/>
    <col min="13832" max="13832" width="14" style="863" customWidth="1"/>
    <col min="13833" max="13833" width="9.140625" style="863"/>
    <col min="13834" max="13834" width="12" style="863" bestFit="1" customWidth="1"/>
    <col min="13835" max="13835" width="10.28515625" style="863" bestFit="1" customWidth="1"/>
    <col min="13836" max="14080" width="9.140625" style="863"/>
    <col min="14081" max="14081" width="12.140625" style="863" customWidth="1"/>
    <col min="14082" max="14082" width="37.28515625" style="863" customWidth="1"/>
    <col min="14083" max="14083" width="16.42578125" style="863" customWidth="1"/>
    <col min="14084" max="14084" width="19.140625" style="863" customWidth="1"/>
    <col min="14085" max="14085" width="17.28515625" style="863" customWidth="1"/>
    <col min="14086" max="14086" width="15.85546875" style="863" customWidth="1"/>
    <col min="14087" max="14087" width="14.28515625" style="863" customWidth="1"/>
    <col min="14088" max="14088" width="14" style="863" customWidth="1"/>
    <col min="14089" max="14089" width="9.140625" style="863"/>
    <col min="14090" max="14090" width="12" style="863" bestFit="1" customWidth="1"/>
    <col min="14091" max="14091" width="10.28515625" style="863" bestFit="1" customWidth="1"/>
    <col min="14092" max="14336" width="9.140625" style="863"/>
    <col min="14337" max="14337" width="12.140625" style="863" customWidth="1"/>
    <col min="14338" max="14338" width="37.28515625" style="863" customWidth="1"/>
    <col min="14339" max="14339" width="16.42578125" style="863" customWidth="1"/>
    <col min="14340" max="14340" width="19.140625" style="863" customWidth="1"/>
    <col min="14341" max="14341" width="17.28515625" style="863" customWidth="1"/>
    <col min="14342" max="14342" width="15.85546875" style="863" customWidth="1"/>
    <col min="14343" max="14343" width="14.28515625" style="863" customWidth="1"/>
    <col min="14344" max="14344" width="14" style="863" customWidth="1"/>
    <col min="14345" max="14345" width="9.140625" style="863"/>
    <col min="14346" max="14346" width="12" style="863" bestFit="1" customWidth="1"/>
    <col min="14347" max="14347" width="10.28515625" style="863" bestFit="1" customWidth="1"/>
    <col min="14348" max="14592" width="9.140625" style="863"/>
    <col min="14593" max="14593" width="12.140625" style="863" customWidth="1"/>
    <col min="14594" max="14594" width="37.28515625" style="863" customWidth="1"/>
    <col min="14595" max="14595" width="16.42578125" style="863" customWidth="1"/>
    <col min="14596" max="14596" width="19.140625" style="863" customWidth="1"/>
    <col min="14597" max="14597" width="17.28515625" style="863" customWidth="1"/>
    <col min="14598" max="14598" width="15.85546875" style="863" customWidth="1"/>
    <col min="14599" max="14599" width="14.28515625" style="863" customWidth="1"/>
    <col min="14600" max="14600" width="14" style="863" customWidth="1"/>
    <col min="14601" max="14601" width="9.140625" style="863"/>
    <col min="14602" max="14602" width="12" style="863" bestFit="1" customWidth="1"/>
    <col min="14603" max="14603" width="10.28515625" style="863" bestFit="1" customWidth="1"/>
    <col min="14604" max="14848" width="9.140625" style="863"/>
    <col min="14849" max="14849" width="12.140625" style="863" customWidth="1"/>
    <col min="14850" max="14850" width="37.28515625" style="863" customWidth="1"/>
    <col min="14851" max="14851" width="16.42578125" style="863" customWidth="1"/>
    <col min="14852" max="14852" width="19.140625" style="863" customWidth="1"/>
    <col min="14853" max="14853" width="17.28515625" style="863" customWidth="1"/>
    <col min="14854" max="14854" width="15.85546875" style="863" customWidth="1"/>
    <col min="14855" max="14855" width="14.28515625" style="863" customWidth="1"/>
    <col min="14856" max="14856" width="14" style="863" customWidth="1"/>
    <col min="14857" max="14857" width="9.140625" style="863"/>
    <col min="14858" max="14858" width="12" style="863" bestFit="1" customWidth="1"/>
    <col min="14859" max="14859" width="10.28515625" style="863" bestFit="1" customWidth="1"/>
    <col min="14860" max="15104" width="9.140625" style="863"/>
    <col min="15105" max="15105" width="12.140625" style="863" customWidth="1"/>
    <col min="15106" max="15106" width="37.28515625" style="863" customWidth="1"/>
    <col min="15107" max="15107" width="16.42578125" style="863" customWidth="1"/>
    <col min="15108" max="15108" width="19.140625" style="863" customWidth="1"/>
    <col min="15109" max="15109" width="17.28515625" style="863" customWidth="1"/>
    <col min="15110" max="15110" width="15.85546875" style="863" customWidth="1"/>
    <col min="15111" max="15111" width="14.28515625" style="863" customWidth="1"/>
    <col min="15112" max="15112" width="14" style="863" customWidth="1"/>
    <col min="15113" max="15113" width="9.140625" style="863"/>
    <col min="15114" max="15114" width="12" style="863" bestFit="1" customWidth="1"/>
    <col min="15115" max="15115" width="10.28515625" style="863" bestFit="1" customWidth="1"/>
    <col min="15116" max="15360" width="9.140625" style="863"/>
    <col min="15361" max="15361" width="12.140625" style="863" customWidth="1"/>
    <col min="15362" max="15362" width="37.28515625" style="863" customWidth="1"/>
    <col min="15363" max="15363" width="16.42578125" style="863" customWidth="1"/>
    <col min="15364" max="15364" width="19.140625" style="863" customWidth="1"/>
    <col min="15365" max="15365" width="17.28515625" style="863" customWidth="1"/>
    <col min="15366" max="15366" width="15.85546875" style="863" customWidth="1"/>
    <col min="15367" max="15367" width="14.28515625" style="863" customWidth="1"/>
    <col min="15368" max="15368" width="14" style="863" customWidth="1"/>
    <col min="15369" max="15369" width="9.140625" style="863"/>
    <col min="15370" max="15370" width="12" style="863" bestFit="1" customWidth="1"/>
    <col min="15371" max="15371" width="10.28515625" style="863" bestFit="1" customWidth="1"/>
    <col min="15372" max="15616" width="9.140625" style="863"/>
    <col min="15617" max="15617" width="12.140625" style="863" customWidth="1"/>
    <col min="15618" max="15618" width="37.28515625" style="863" customWidth="1"/>
    <col min="15619" max="15619" width="16.42578125" style="863" customWidth="1"/>
    <col min="15620" max="15620" width="19.140625" style="863" customWidth="1"/>
    <col min="15621" max="15621" width="17.28515625" style="863" customWidth="1"/>
    <col min="15622" max="15622" width="15.85546875" style="863" customWidth="1"/>
    <col min="15623" max="15623" width="14.28515625" style="863" customWidth="1"/>
    <col min="15624" max="15624" width="14" style="863" customWidth="1"/>
    <col min="15625" max="15625" width="9.140625" style="863"/>
    <col min="15626" max="15626" width="12" style="863" bestFit="1" customWidth="1"/>
    <col min="15627" max="15627" width="10.28515625" style="863" bestFit="1" customWidth="1"/>
    <col min="15628" max="15872" width="9.140625" style="863"/>
    <col min="15873" max="15873" width="12.140625" style="863" customWidth="1"/>
    <col min="15874" max="15874" width="37.28515625" style="863" customWidth="1"/>
    <col min="15875" max="15875" width="16.42578125" style="863" customWidth="1"/>
    <col min="15876" max="15876" width="19.140625" style="863" customWidth="1"/>
    <col min="15877" max="15877" width="17.28515625" style="863" customWidth="1"/>
    <col min="15878" max="15878" width="15.85546875" style="863" customWidth="1"/>
    <col min="15879" max="15879" width="14.28515625" style="863" customWidth="1"/>
    <col min="15880" max="15880" width="14" style="863" customWidth="1"/>
    <col min="15881" max="15881" width="9.140625" style="863"/>
    <col min="15882" max="15882" width="12" style="863" bestFit="1" customWidth="1"/>
    <col min="15883" max="15883" width="10.28515625" style="863" bestFit="1" customWidth="1"/>
    <col min="15884" max="16128" width="9.140625" style="863"/>
    <col min="16129" max="16129" width="12.140625" style="863" customWidth="1"/>
    <col min="16130" max="16130" width="37.28515625" style="863" customWidth="1"/>
    <col min="16131" max="16131" width="16.42578125" style="863" customWidth="1"/>
    <col min="16132" max="16132" width="19.140625" style="863" customWidth="1"/>
    <col min="16133" max="16133" width="17.28515625" style="863" customWidth="1"/>
    <col min="16134" max="16134" width="15.85546875" style="863" customWidth="1"/>
    <col min="16135" max="16135" width="14.28515625" style="863" customWidth="1"/>
    <col min="16136" max="16136" width="14" style="863" customWidth="1"/>
    <col min="16137" max="16137" width="9.140625" style="863"/>
    <col min="16138" max="16138" width="12" style="863" bestFit="1" customWidth="1"/>
    <col min="16139" max="16139" width="10.28515625" style="863" bestFit="1" customWidth="1"/>
    <col min="16140" max="16384" width="9.140625" style="863"/>
  </cols>
  <sheetData>
    <row r="2" spans="1:10">
      <c r="A2" s="251" t="s">
        <v>0</v>
      </c>
      <c r="B2" s="507" t="s">
        <v>677</v>
      </c>
      <c r="J2" s="508"/>
    </row>
    <row r="4" spans="1:10" ht="63.75">
      <c r="B4" s="509"/>
      <c r="C4" s="480" t="s">
        <v>678</v>
      </c>
      <c r="D4" s="480" t="s">
        <v>679</v>
      </c>
      <c r="E4" s="480" t="s">
        <v>1061</v>
      </c>
      <c r="F4" s="480" t="s">
        <v>1059</v>
      </c>
    </row>
    <row r="5" spans="1:10" ht="64.5">
      <c r="B5" s="343" t="s">
        <v>1060</v>
      </c>
      <c r="C5" s="643">
        <v>0.49068167800047663</v>
      </c>
      <c r="D5" s="643">
        <v>0.56185733569478225</v>
      </c>
      <c r="E5" s="643">
        <v>0.25928151069469457</v>
      </c>
      <c r="F5" s="643">
        <v>0.10435588698369773</v>
      </c>
    </row>
    <row r="6" spans="1:10" ht="57" customHeight="1">
      <c r="B6" s="343" t="s">
        <v>918</v>
      </c>
      <c r="C6" s="643">
        <v>0.26029999999999998</v>
      </c>
      <c r="D6" s="643">
        <v>0.15802368720283805</v>
      </c>
      <c r="E6" s="643">
        <v>9.5272802208317769E-2</v>
      </c>
      <c r="F6" s="643">
        <v>3.4730009268152846E-2</v>
      </c>
      <c r="H6" s="864"/>
    </row>
    <row r="7" spans="1:10">
      <c r="H7" s="864"/>
    </row>
    <row r="9" spans="1:10">
      <c r="B9" s="507" t="s">
        <v>677</v>
      </c>
    </row>
    <row r="28" spans="2:2">
      <c r="B28" s="347" t="s">
        <v>680</v>
      </c>
    </row>
    <row r="29" spans="2:2">
      <c r="B29" s="65" t="s">
        <v>77</v>
      </c>
    </row>
    <row r="31" spans="2:2">
      <c r="B31" s="731" t="s">
        <v>10</v>
      </c>
    </row>
  </sheetData>
  <hyperlinks>
    <hyperlink ref="B31" location="Содержание!B75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B23" sqref="B23"/>
    </sheetView>
  </sheetViews>
  <sheetFormatPr defaultRowHeight="12.75"/>
  <cols>
    <col min="1" max="1" width="9.140625" style="251"/>
    <col min="2" max="2" width="54.7109375" style="251" customWidth="1"/>
    <col min="3" max="3" width="20.28515625" style="251" customWidth="1"/>
    <col min="4" max="257" width="9.140625" style="251"/>
    <col min="258" max="258" width="54.7109375" style="251" customWidth="1"/>
    <col min="259" max="259" width="20.28515625" style="251" customWidth="1"/>
    <col min="260" max="513" width="9.140625" style="251"/>
    <col min="514" max="514" width="54.7109375" style="251" customWidth="1"/>
    <col min="515" max="515" width="20.28515625" style="251" customWidth="1"/>
    <col min="516" max="769" width="9.140625" style="251"/>
    <col min="770" max="770" width="54.7109375" style="251" customWidth="1"/>
    <col min="771" max="771" width="20.28515625" style="251" customWidth="1"/>
    <col min="772" max="1025" width="9.140625" style="251"/>
    <col min="1026" max="1026" width="54.7109375" style="251" customWidth="1"/>
    <col min="1027" max="1027" width="20.28515625" style="251" customWidth="1"/>
    <col min="1028" max="1281" width="9.140625" style="251"/>
    <col min="1282" max="1282" width="54.7109375" style="251" customWidth="1"/>
    <col min="1283" max="1283" width="20.28515625" style="251" customWidth="1"/>
    <col min="1284" max="1537" width="9.140625" style="251"/>
    <col min="1538" max="1538" width="54.7109375" style="251" customWidth="1"/>
    <col min="1539" max="1539" width="20.28515625" style="251" customWidth="1"/>
    <col min="1540" max="1793" width="9.140625" style="251"/>
    <col min="1794" max="1794" width="54.7109375" style="251" customWidth="1"/>
    <col min="1795" max="1795" width="20.28515625" style="251" customWidth="1"/>
    <col min="1796" max="2049" width="9.140625" style="251"/>
    <col min="2050" max="2050" width="54.7109375" style="251" customWidth="1"/>
    <col min="2051" max="2051" width="20.28515625" style="251" customWidth="1"/>
    <col min="2052" max="2305" width="9.140625" style="251"/>
    <col min="2306" max="2306" width="54.7109375" style="251" customWidth="1"/>
    <col min="2307" max="2307" width="20.28515625" style="251" customWidth="1"/>
    <col min="2308" max="2561" width="9.140625" style="251"/>
    <col min="2562" max="2562" width="54.7109375" style="251" customWidth="1"/>
    <col min="2563" max="2563" width="20.28515625" style="251" customWidth="1"/>
    <col min="2564" max="2817" width="9.140625" style="251"/>
    <col min="2818" max="2818" width="54.7109375" style="251" customWidth="1"/>
    <col min="2819" max="2819" width="20.28515625" style="251" customWidth="1"/>
    <col min="2820" max="3073" width="9.140625" style="251"/>
    <col min="3074" max="3074" width="54.7109375" style="251" customWidth="1"/>
    <col min="3075" max="3075" width="20.28515625" style="251" customWidth="1"/>
    <col min="3076" max="3329" width="9.140625" style="251"/>
    <col min="3330" max="3330" width="54.7109375" style="251" customWidth="1"/>
    <col min="3331" max="3331" width="20.28515625" style="251" customWidth="1"/>
    <col min="3332" max="3585" width="9.140625" style="251"/>
    <col min="3586" max="3586" width="54.7109375" style="251" customWidth="1"/>
    <col min="3587" max="3587" width="20.28515625" style="251" customWidth="1"/>
    <col min="3588" max="3841" width="9.140625" style="251"/>
    <col min="3842" max="3842" width="54.7109375" style="251" customWidth="1"/>
    <col min="3843" max="3843" width="20.28515625" style="251" customWidth="1"/>
    <col min="3844" max="4097" width="9.140625" style="251"/>
    <col min="4098" max="4098" width="54.7109375" style="251" customWidth="1"/>
    <col min="4099" max="4099" width="20.28515625" style="251" customWidth="1"/>
    <col min="4100" max="4353" width="9.140625" style="251"/>
    <col min="4354" max="4354" width="54.7109375" style="251" customWidth="1"/>
    <col min="4355" max="4355" width="20.28515625" style="251" customWidth="1"/>
    <col min="4356" max="4609" width="9.140625" style="251"/>
    <col min="4610" max="4610" width="54.7109375" style="251" customWidth="1"/>
    <col min="4611" max="4611" width="20.28515625" style="251" customWidth="1"/>
    <col min="4612" max="4865" width="9.140625" style="251"/>
    <col min="4866" max="4866" width="54.7109375" style="251" customWidth="1"/>
    <col min="4867" max="4867" width="20.28515625" style="251" customWidth="1"/>
    <col min="4868" max="5121" width="9.140625" style="251"/>
    <col min="5122" max="5122" width="54.7109375" style="251" customWidth="1"/>
    <col min="5123" max="5123" width="20.28515625" style="251" customWidth="1"/>
    <col min="5124" max="5377" width="9.140625" style="251"/>
    <col min="5378" max="5378" width="54.7109375" style="251" customWidth="1"/>
    <col min="5379" max="5379" width="20.28515625" style="251" customWidth="1"/>
    <col min="5380" max="5633" width="9.140625" style="251"/>
    <col min="5634" max="5634" width="54.7109375" style="251" customWidth="1"/>
    <col min="5635" max="5635" width="20.28515625" style="251" customWidth="1"/>
    <col min="5636" max="5889" width="9.140625" style="251"/>
    <col min="5890" max="5890" width="54.7109375" style="251" customWidth="1"/>
    <col min="5891" max="5891" width="20.28515625" style="251" customWidth="1"/>
    <col min="5892" max="6145" width="9.140625" style="251"/>
    <col min="6146" max="6146" width="54.7109375" style="251" customWidth="1"/>
    <col min="6147" max="6147" width="20.28515625" style="251" customWidth="1"/>
    <col min="6148" max="6401" width="9.140625" style="251"/>
    <col min="6402" max="6402" width="54.7109375" style="251" customWidth="1"/>
    <col min="6403" max="6403" width="20.28515625" style="251" customWidth="1"/>
    <col min="6404" max="6657" width="9.140625" style="251"/>
    <col min="6658" max="6658" width="54.7109375" style="251" customWidth="1"/>
    <col min="6659" max="6659" width="20.28515625" style="251" customWidth="1"/>
    <col min="6660" max="6913" width="9.140625" style="251"/>
    <col min="6914" max="6914" width="54.7109375" style="251" customWidth="1"/>
    <col min="6915" max="6915" width="20.28515625" style="251" customWidth="1"/>
    <col min="6916" max="7169" width="9.140625" style="251"/>
    <col min="7170" max="7170" width="54.7109375" style="251" customWidth="1"/>
    <col min="7171" max="7171" width="20.28515625" style="251" customWidth="1"/>
    <col min="7172" max="7425" width="9.140625" style="251"/>
    <col min="7426" max="7426" width="54.7109375" style="251" customWidth="1"/>
    <col min="7427" max="7427" width="20.28515625" style="251" customWidth="1"/>
    <col min="7428" max="7681" width="9.140625" style="251"/>
    <col min="7682" max="7682" width="54.7109375" style="251" customWidth="1"/>
    <col min="7683" max="7683" width="20.28515625" style="251" customWidth="1"/>
    <col min="7684" max="7937" width="9.140625" style="251"/>
    <col min="7938" max="7938" width="54.7109375" style="251" customWidth="1"/>
    <col min="7939" max="7939" width="20.28515625" style="251" customWidth="1"/>
    <col min="7940" max="8193" width="9.140625" style="251"/>
    <col min="8194" max="8194" width="54.7109375" style="251" customWidth="1"/>
    <col min="8195" max="8195" width="20.28515625" style="251" customWidth="1"/>
    <col min="8196" max="8449" width="9.140625" style="251"/>
    <col min="8450" max="8450" width="54.7109375" style="251" customWidth="1"/>
    <col min="8451" max="8451" width="20.28515625" style="251" customWidth="1"/>
    <col min="8452" max="8705" width="9.140625" style="251"/>
    <col min="8706" max="8706" width="54.7109375" style="251" customWidth="1"/>
    <col min="8707" max="8707" width="20.28515625" style="251" customWidth="1"/>
    <col min="8708" max="8961" width="9.140625" style="251"/>
    <col min="8962" max="8962" width="54.7109375" style="251" customWidth="1"/>
    <col min="8963" max="8963" width="20.28515625" style="251" customWidth="1"/>
    <col min="8964" max="9217" width="9.140625" style="251"/>
    <col min="9218" max="9218" width="54.7109375" style="251" customWidth="1"/>
    <col min="9219" max="9219" width="20.28515625" style="251" customWidth="1"/>
    <col min="9220" max="9473" width="9.140625" style="251"/>
    <col min="9474" max="9474" width="54.7109375" style="251" customWidth="1"/>
    <col min="9475" max="9475" width="20.28515625" style="251" customWidth="1"/>
    <col min="9476" max="9729" width="9.140625" style="251"/>
    <col min="9730" max="9730" width="54.7109375" style="251" customWidth="1"/>
    <col min="9731" max="9731" width="20.28515625" style="251" customWidth="1"/>
    <col min="9732" max="9985" width="9.140625" style="251"/>
    <col min="9986" max="9986" width="54.7109375" style="251" customWidth="1"/>
    <col min="9987" max="9987" width="20.28515625" style="251" customWidth="1"/>
    <col min="9988" max="10241" width="9.140625" style="251"/>
    <col min="10242" max="10242" width="54.7109375" style="251" customWidth="1"/>
    <col min="10243" max="10243" width="20.28515625" style="251" customWidth="1"/>
    <col min="10244" max="10497" width="9.140625" style="251"/>
    <col min="10498" max="10498" width="54.7109375" style="251" customWidth="1"/>
    <col min="10499" max="10499" width="20.28515625" style="251" customWidth="1"/>
    <col min="10500" max="10753" width="9.140625" style="251"/>
    <col min="10754" max="10754" width="54.7109375" style="251" customWidth="1"/>
    <col min="10755" max="10755" width="20.28515625" style="251" customWidth="1"/>
    <col min="10756" max="11009" width="9.140625" style="251"/>
    <col min="11010" max="11010" width="54.7109375" style="251" customWidth="1"/>
    <col min="11011" max="11011" width="20.28515625" style="251" customWidth="1"/>
    <col min="11012" max="11265" width="9.140625" style="251"/>
    <col min="11266" max="11266" width="54.7109375" style="251" customWidth="1"/>
    <col min="11267" max="11267" width="20.28515625" style="251" customWidth="1"/>
    <col min="11268" max="11521" width="9.140625" style="251"/>
    <col min="11522" max="11522" width="54.7109375" style="251" customWidth="1"/>
    <col min="11523" max="11523" width="20.28515625" style="251" customWidth="1"/>
    <col min="11524" max="11777" width="9.140625" style="251"/>
    <col min="11778" max="11778" width="54.7109375" style="251" customWidth="1"/>
    <col min="11779" max="11779" width="20.28515625" style="251" customWidth="1"/>
    <col min="11780" max="12033" width="9.140625" style="251"/>
    <col min="12034" max="12034" width="54.7109375" style="251" customWidth="1"/>
    <col min="12035" max="12035" width="20.28515625" style="251" customWidth="1"/>
    <col min="12036" max="12289" width="9.140625" style="251"/>
    <col min="12290" max="12290" width="54.7109375" style="251" customWidth="1"/>
    <col min="12291" max="12291" width="20.28515625" style="251" customWidth="1"/>
    <col min="12292" max="12545" width="9.140625" style="251"/>
    <col min="12546" max="12546" width="54.7109375" style="251" customWidth="1"/>
    <col min="12547" max="12547" width="20.28515625" style="251" customWidth="1"/>
    <col min="12548" max="12801" width="9.140625" style="251"/>
    <col min="12802" max="12802" width="54.7109375" style="251" customWidth="1"/>
    <col min="12803" max="12803" width="20.28515625" style="251" customWidth="1"/>
    <col min="12804" max="13057" width="9.140625" style="251"/>
    <col min="13058" max="13058" width="54.7109375" style="251" customWidth="1"/>
    <col min="13059" max="13059" width="20.28515625" style="251" customWidth="1"/>
    <col min="13060" max="13313" width="9.140625" style="251"/>
    <col min="13314" max="13314" width="54.7109375" style="251" customWidth="1"/>
    <col min="13315" max="13315" width="20.28515625" style="251" customWidth="1"/>
    <col min="13316" max="13569" width="9.140625" style="251"/>
    <col min="13570" max="13570" width="54.7109375" style="251" customWidth="1"/>
    <col min="13571" max="13571" width="20.28515625" style="251" customWidth="1"/>
    <col min="13572" max="13825" width="9.140625" style="251"/>
    <col min="13826" max="13826" width="54.7109375" style="251" customWidth="1"/>
    <col min="13827" max="13827" width="20.28515625" style="251" customWidth="1"/>
    <col min="13828" max="14081" width="9.140625" style="251"/>
    <col min="14082" max="14082" width="54.7109375" style="251" customWidth="1"/>
    <col min="14083" max="14083" width="20.28515625" style="251" customWidth="1"/>
    <col min="14084" max="14337" width="9.140625" style="251"/>
    <col min="14338" max="14338" width="54.7109375" style="251" customWidth="1"/>
    <col min="14339" max="14339" width="20.28515625" style="251" customWidth="1"/>
    <col min="14340" max="14593" width="9.140625" style="251"/>
    <col min="14594" max="14594" width="54.7109375" style="251" customWidth="1"/>
    <col min="14595" max="14595" width="20.28515625" style="251" customWidth="1"/>
    <col min="14596" max="14849" width="9.140625" style="251"/>
    <col min="14850" max="14850" width="54.7109375" style="251" customWidth="1"/>
    <col min="14851" max="14851" width="20.28515625" style="251" customWidth="1"/>
    <col min="14852" max="15105" width="9.140625" style="251"/>
    <col min="15106" max="15106" width="54.7109375" style="251" customWidth="1"/>
    <col min="15107" max="15107" width="20.28515625" style="251" customWidth="1"/>
    <col min="15108" max="15361" width="9.140625" style="251"/>
    <col min="15362" max="15362" width="54.7109375" style="251" customWidth="1"/>
    <col min="15363" max="15363" width="20.28515625" style="251" customWidth="1"/>
    <col min="15364" max="15617" width="9.140625" style="251"/>
    <col min="15618" max="15618" width="54.7109375" style="251" customWidth="1"/>
    <col min="15619" max="15619" width="20.28515625" style="251" customWidth="1"/>
    <col min="15620" max="15873" width="9.140625" style="251"/>
    <col min="15874" max="15874" width="54.7109375" style="251" customWidth="1"/>
    <col min="15875" max="15875" width="20.28515625" style="251" customWidth="1"/>
    <col min="15876" max="16129" width="9.140625" style="251"/>
    <col min="16130" max="16130" width="54.7109375" style="251" customWidth="1"/>
    <col min="16131" max="16131" width="20.28515625" style="251" customWidth="1"/>
    <col min="16132" max="16384" width="9.140625" style="251"/>
  </cols>
  <sheetData>
    <row r="2" spans="1:3">
      <c r="A2" s="251" t="s">
        <v>0</v>
      </c>
      <c r="B2" s="507" t="s">
        <v>911</v>
      </c>
    </row>
    <row r="4" spans="1:3">
      <c r="B4" s="510" t="s">
        <v>681</v>
      </c>
      <c r="C4" s="510" t="s">
        <v>682</v>
      </c>
    </row>
    <row r="5" spans="1:3" ht="25.5">
      <c r="B5" s="358" t="s">
        <v>683</v>
      </c>
      <c r="C5" s="511"/>
    </row>
    <row r="6" spans="1:3">
      <c r="B6" s="358" t="s">
        <v>1205</v>
      </c>
      <c r="C6" s="777" t="s">
        <v>1234</v>
      </c>
    </row>
    <row r="7" spans="1:3">
      <c r="B7" s="358" t="s">
        <v>936</v>
      </c>
      <c r="C7" s="743">
        <v>4.4999999999999998E-2</v>
      </c>
    </row>
    <row r="8" spans="1:3">
      <c r="B8" s="358" t="s">
        <v>684</v>
      </c>
      <c r="C8" s="776">
        <v>1.7999999999999999E-2</v>
      </c>
    </row>
    <row r="9" spans="1:3">
      <c r="B9" s="358" t="s">
        <v>685</v>
      </c>
      <c r="C9" s="942">
        <v>7.1999999999999995E-2</v>
      </c>
    </row>
    <row r="10" spans="1:3">
      <c r="B10" s="358" t="s">
        <v>686</v>
      </c>
      <c r="C10" s="943"/>
    </row>
    <row r="11" spans="1:3" ht="25.5">
      <c r="B11" s="358" t="s">
        <v>687</v>
      </c>
      <c r="C11" s="777"/>
    </row>
    <row r="12" spans="1:3">
      <c r="B12" s="358" t="s">
        <v>684</v>
      </c>
      <c r="C12" s="776">
        <v>0.04</v>
      </c>
    </row>
    <row r="13" spans="1:3">
      <c r="B13" s="358" t="s">
        <v>937</v>
      </c>
      <c r="C13" s="743">
        <v>2.3E-2</v>
      </c>
    </row>
    <row r="14" spans="1:3" ht="25.5">
      <c r="B14" s="358" t="s">
        <v>1143</v>
      </c>
      <c r="C14" s="605">
        <v>0.63</v>
      </c>
    </row>
    <row r="15" spans="1:3">
      <c r="B15" s="358" t="s">
        <v>938</v>
      </c>
      <c r="C15" s="744">
        <v>0.124</v>
      </c>
    </row>
    <row r="16" spans="1:3">
      <c r="B16" s="358" t="s">
        <v>939</v>
      </c>
      <c r="C16" s="512">
        <v>0.04</v>
      </c>
    </row>
    <row r="17" spans="2:4" ht="25.5">
      <c r="B17" s="358" t="s">
        <v>1144</v>
      </c>
      <c r="C17" s="777" t="s">
        <v>1235</v>
      </c>
    </row>
    <row r="18" spans="2:4" ht="25.5">
      <c r="B18" s="358" t="s">
        <v>1145</v>
      </c>
      <c r="C18" s="777" t="s">
        <v>1236</v>
      </c>
    </row>
    <row r="19" spans="2:4" ht="25.5">
      <c r="B19" s="358" t="s">
        <v>1146</v>
      </c>
      <c r="C19" s="776">
        <v>0.215</v>
      </c>
      <c r="D19" s="745"/>
    </row>
    <row r="20" spans="2:4">
      <c r="B20" s="939" t="s">
        <v>688</v>
      </c>
      <c r="C20" s="939"/>
    </row>
    <row r="21" spans="2:4">
      <c r="B21" s="900"/>
      <c r="C21" s="900"/>
    </row>
    <row r="23" spans="2:4">
      <c r="B23" s="731" t="s">
        <v>10</v>
      </c>
    </row>
  </sheetData>
  <mergeCells count="2">
    <mergeCell ref="C9:C10"/>
    <mergeCell ref="B20:C21"/>
  </mergeCells>
  <hyperlinks>
    <hyperlink ref="B23" location="Содержание!B76" display="к содержанию"/>
  </hyperlinks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L37"/>
  <sheetViews>
    <sheetView workbookViewId="0">
      <selection activeCell="B37" sqref="B37"/>
    </sheetView>
  </sheetViews>
  <sheetFormatPr defaultRowHeight="12.75"/>
  <cols>
    <col min="1" max="1" width="10.5703125" style="83" customWidth="1"/>
    <col min="2" max="2" width="21.85546875" style="83" customWidth="1"/>
    <col min="3" max="57" width="16.5703125" style="83" bestFit="1" customWidth="1"/>
    <col min="58" max="58" width="18.28515625" style="83" bestFit="1" customWidth="1"/>
    <col min="59" max="143" width="16.5703125" style="83" bestFit="1" customWidth="1"/>
    <col min="144" max="148" width="18.28515625" style="83" bestFit="1" customWidth="1"/>
    <col min="149" max="149" width="16.5703125" style="83" bestFit="1" customWidth="1"/>
    <col min="150" max="168" width="18.28515625" style="83" bestFit="1" customWidth="1"/>
    <col min="169" max="256" width="9.140625" style="83"/>
    <col min="257" max="257" width="10.5703125" style="83" customWidth="1"/>
    <col min="258" max="258" width="21.85546875" style="83" customWidth="1"/>
    <col min="259" max="313" width="16.5703125" style="83" bestFit="1" customWidth="1"/>
    <col min="314" max="314" width="18.28515625" style="83" bestFit="1" customWidth="1"/>
    <col min="315" max="399" width="16.5703125" style="83" bestFit="1" customWidth="1"/>
    <col min="400" max="404" width="18.28515625" style="83" bestFit="1" customWidth="1"/>
    <col min="405" max="405" width="16.5703125" style="83" bestFit="1" customWidth="1"/>
    <col min="406" max="424" width="18.28515625" style="83" bestFit="1" customWidth="1"/>
    <col min="425" max="512" width="9.140625" style="83"/>
    <col min="513" max="513" width="10.5703125" style="83" customWidth="1"/>
    <col min="514" max="514" width="21.85546875" style="83" customWidth="1"/>
    <col min="515" max="569" width="16.5703125" style="83" bestFit="1" customWidth="1"/>
    <col min="570" max="570" width="18.28515625" style="83" bestFit="1" customWidth="1"/>
    <col min="571" max="655" width="16.5703125" style="83" bestFit="1" customWidth="1"/>
    <col min="656" max="660" width="18.28515625" style="83" bestFit="1" customWidth="1"/>
    <col min="661" max="661" width="16.5703125" style="83" bestFit="1" customWidth="1"/>
    <col min="662" max="680" width="18.28515625" style="83" bestFit="1" customWidth="1"/>
    <col min="681" max="768" width="9.140625" style="83"/>
    <col min="769" max="769" width="10.5703125" style="83" customWidth="1"/>
    <col min="770" max="770" width="21.85546875" style="83" customWidth="1"/>
    <col min="771" max="825" width="16.5703125" style="83" bestFit="1" customWidth="1"/>
    <col min="826" max="826" width="18.28515625" style="83" bestFit="1" customWidth="1"/>
    <col min="827" max="911" width="16.5703125" style="83" bestFit="1" customWidth="1"/>
    <col min="912" max="916" width="18.28515625" style="83" bestFit="1" customWidth="1"/>
    <col min="917" max="917" width="16.5703125" style="83" bestFit="1" customWidth="1"/>
    <col min="918" max="936" width="18.28515625" style="83" bestFit="1" customWidth="1"/>
    <col min="937" max="1024" width="9.140625" style="83"/>
    <col min="1025" max="1025" width="10.5703125" style="83" customWidth="1"/>
    <col min="1026" max="1026" width="21.85546875" style="83" customWidth="1"/>
    <col min="1027" max="1081" width="16.5703125" style="83" bestFit="1" customWidth="1"/>
    <col min="1082" max="1082" width="18.28515625" style="83" bestFit="1" customWidth="1"/>
    <col min="1083" max="1167" width="16.5703125" style="83" bestFit="1" customWidth="1"/>
    <col min="1168" max="1172" width="18.28515625" style="83" bestFit="1" customWidth="1"/>
    <col min="1173" max="1173" width="16.5703125" style="83" bestFit="1" customWidth="1"/>
    <col min="1174" max="1192" width="18.28515625" style="83" bestFit="1" customWidth="1"/>
    <col min="1193" max="1280" width="9.140625" style="83"/>
    <col min="1281" max="1281" width="10.5703125" style="83" customWidth="1"/>
    <col min="1282" max="1282" width="21.85546875" style="83" customWidth="1"/>
    <col min="1283" max="1337" width="16.5703125" style="83" bestFit="1" customWidth="1"/>
    <col min="1338" max="1338" width="18.28515625" style="83" bestFit="1" customWidth="1"/>
    <col min="1339" max="1423" width="16.5703125" style="83" bestFit="1" customWidth="1"/>
    <col min="1424" max="1428" width="18.28515625" style="83" bestFit="1" customWidth="1"/>
    <col min="1429" max="1429" width="16.5703125" style="83" bestFit="1" customWidth="1"/>
    <col min="1430" max="1448" width="18.28515625" style="83" bestFit="1" customWidth="1"/>
    <col min="1449" max="1536" width="9.140625" style="83"/>
    <col min="1537" max="1537" width="10.5703125" style="83" customWidth="1"/>
    <col min="1538" max="1538" width="21.85546875" style="83" customWidth="1"/>
    <col min="1539" max="1593" width="16.5703125" style="83" bestFit="1" customWidth="1"/>
    <col min="1594" max="1594" width="18.28515625" style="83" bestFit="1" customWidth="1"/>
    <col min="1595" max="1679" width="16.5703125" style="83" bestFit="1" customWidth="1"/>
    <col min="1680" max="1684" width="18.28515625" style="83" bestFit="1" customWidth="1"/>
    <col min="1685" max="1685" width="16.5703125" style="83" bestFit="1" customWidth="1"/>
    <col min="1686" max="1704" width="18.28515625" style="83" bestFit="1" customWidth="1"/>
    <col min="1705" max="1792" width="9.140625" style="83"/>
    <col min="1793" max="1793" width="10.5703125" style="83" customWidth="1"/>
    <col min="1794" max="1794" width="21.85546875" style="83" customWidth="1"/>
    <col min="1795" max="1849" width="16.5703125" style="83" bestFit="1" customWidth="1"/>
    <col min="1850" max="1850" width="18.28515625" style="83" bestFit="1" customWidth="1"/>
    <col min="1851" max="1935" width="16.5703125" style="83" bestFit="1" customWidth="1"/>
    <col min="1936" max="1940" width="18.28515625" style="83" bestFit="1" customWidth="1"/>
    <col min="1941" max="1941" width="16.5703125" style="83" bestFit="1" customWidth="1"/>
    <col min="1942" max="1960" width="18.28515625" style="83" bestFit="1" customWidth="1"/>
    <col min="1961" max="2048" width="9.140625" style="83"/>
    <col min="2049" max="2049" width="10.5703125" style="83" customWidth="1"/>
    <col min="2050" max="2050" width="21.85546875" style="83" customWidth="1"/>
    <col min="2051" max="2105" width="16.5703125" style="83" bestFit="1" customWidth="1"/>
    <col min="2106" max="2106" width="18.28515625" style="83" bestFit="1" customWidth="1"/>
    <col min="2107" max="2191" width="16.5703125" style="83" bestFit="1" customWidth="1"/>
    <col min="2192" max="2196" width="18.28515625" style="83" bestFit="1" customWidth="1"/>
    <col min="2197" max="2197" width="16.5703125" style="83" bestFit="1" customWidth="1"/>
    <col min="2198" max="2216" width="18.28515625" style="83" bestFit="1" customWidth="1"/>
    <col min="2217" max="2304" width="9.140625" style="83"/>
    <col min="2305" max="2305" width="10.5703125" style="83" customWidth="1"/>
    <col min="2306" max="2306" width="21.85546875" style="83" customWidth="1"/>
    <col min="2307" max="2361" width="16.5703125" style="83" bestFit="1" customWidth="1"/>
    <col min="2362" max="2362" width="18.28515625" style="83" bestFit="1" customWidth="1"/>
    <col min="2363" max="2447" width="16.5703125" style="83" bestFit="1" customWidth="1"/>
    <col min="2448" max="2452" width="18.28515625" style="83" bestFit="1" customWidth="1"/>
    <col min="2453" max="2453" width="16.5703125" style="83" bestFit="1" customWidth="1"/>
    <col min="2454" max="2472" width="18.28515625" style="83" bestFit="1" customWidth="1"/>
    <col min="2473" max="2560" width="9.140625" style="83"/>
    <col min="2561" max="2561" width="10.5703125" style="83" customWidth="1"/>
    <col min="2562" max="2562" width="21.85546875" style="83" customWidth="1"/>
    <col min="2563" max="2617" width="16.5703125" style="83" bestFit="1" customWidth="1"/>
    <col min="2618" max="2618" width="18.28515625" style="83" bestFit="1" customWidth="1"/>
    <col min="2619" max="2703" width="16.5703125" style="83" bestFit="1" customWidth="1"/>
    <col min="2704" max="2708" width="18.28515625" style="83" bestFit="1" customWidth="1"/>
    <col min="2709" max="2709" width="16.5703125" style="83" bestFit="1" customWidth="1"/>
    <col min="2710" max="2728" width="18.28515625" style="83" bestFit="1" customWidth="1"/>
    <col min="2729" max="2816" width="9.140625" style="83"/>
    <col min="2817" max="2817" width="10.5703125" style="83" customWidth="1"/>
    <col min="2818" max="2818" width="21.85546875" style="83" customWidth="1"/>
    <col min="2819" max="2873" width="16.5703125" style="83" bestFit="1" customWidth="1"/>
    <col min="2874" max="2874" width="18.28515625" style="83" bestFit="1" customWidth="1"/>
    <col min="2875" max="2959" width="16.5703125" style="83" bestFit="1" customWidth="1"/>
    <col min="2960" max="2964" width="18.28515625" style="83" bestFit="1" customWidth="1"/>
    <col min="2965" max="2965" width="16.5703125" style="83" bestFit="1" customWidth="1"/>
    <col min="2966" max="2984" width="18.28515625" style="83" bestFit="1" customWidth="1"/>
    <col min="2985" max="3072" width="9.140625" style="83"/>
    <col min="3073" max="3073" width="10.5703125" style="83" customWidth="1"/>
    <col min="3074" max="3074" width="21.85546875" style="83" customWidth="1"/>
    <col min="3075" max="3129" width="16.5703125" style="83" bestFit="1" customWidth="1"/>
    <col min="3130" max="3130" width="18.28515625" style="83" bestFit="1" customWidth="1"/>
    <col min="3131" max="3215" width="16.5703125" style="83" bestFit="1" customWidth="1"/>
    <col min="3216" max="3220" width="18.28515625" style="83" bestFit="1" customWidth="1"/>
    <col min="3221" max="3221" width="16.5703125" style="83" bestFit="1" customWidth="1"/>
    <col min="3222" max="3240" width="18.28515625" style="83" bestFit="1" customWidth="1"/>
    <col min="3241" max="3328" width="9.140625" style="83"/>
    <col min="3329" max="3329" width="10.5703125" style="83" customWidth="1"/>
    <col min="3330" max="3330" width="21.85546875" style="83" customWidth="1"/>
    <col min="3331" max="3385" width="16.5703125" style="83" bestFit="1" customWidth="1"/>
    <col min="3386" max="3386" width="18.28515625" style="83" bestFit="1" customWidth="1"/>
    <col min="3387" max="3471" width="16.5703125" style="83" bestFit="1" customWidth="1"/>
    <col min="3472" max="3476" width="18.28515625" style="83" bestFit="1" customWidth="1"/>
    <col min="3477" max="3477" width="16.5703125" style="83" bestFit="1" customWidth="1"/>
    <col min="3478" max="3496" width="18.28515625" style="83" bestFit="1" customWidth="1"/>
    <col min="3497" max="3584" width="9.140625" style="83"/>
    <col min="3585" max="3585" width="10.5703125" style="83" customWidth="1"/>
    <col min="3586" max="3586" width="21.85546875" style="83" customWidth="1"/>
    <col min="3587" max="3641" width="16.5703125" style="83" bestFit="1" customWidth="1"/>
    <col min="3642" max="3642" width="18.28515625" style="83" bestFit="1" customWidth="1"/>
    <col min="3643" max="3727" width="16.5703125" style="83" bestFit="1" customWidth="1"/>
    <col min="3728" max="3732" width="18.28515625" style="83" bestFit="1" customWidth="1"/>
    <col min="3733" max="3733" width="16.5703125" style="83" bestFit="1" customWidth="1"/>
    <col min="3734" max="3752" width="18.28515625" style="83" bestFit="1" customWidth="1"/>
    <col min="3753" max="3840" width="9.140625" style="83"/>
    <col min="3841" max="3841" width="10.5703125" style="83" customWidth="1"/>
    <col min="3842" max="3842" width="21.85546875" style="83" customWidth="1"/>
    <col min="3843" max="3897" width="16.5703125" style="83" bestFit="1" customWidth="1"/>
    <col min="3898" max="3898" width="18.28515625" style="83" bestFit="1" customWidth="1"/>
    <col min="3899" max="3983" width="16.5703125" style="83" bestFit="1" customWidth="1"/>
    <col min="3984" max="3988" width="18.28515625" style="83" bestFit="1" customWidth="1"/>
    <col min="3989" max="3989" width="16.5703125" style="83" bestFit="1" customWidth="1"/>
    <col min="3990" max="4008" width="18.28515625" style="83" bestFit="1" customWidth="1"/>
    <col min="4009" max="4096" width="9.140625" style="83"/>
    <col min="4097" max="4097" width="10.5703125" style="83" customWidth="1"/>
    <col min="4098" max="4098" width="21.85546875" style="83" customWidth="1"/>
    <col min="4099" max="4153" width="16.5703125" style="83" bestFit="1" customWidth="1"/>
    <col min="4154" max="4154" width="18.28515625" style="83" bestFit="1" customWidth="1"/>
    <col min="4155" max="4239" width="16.5703125" style="83" bestFit="1" customWidth="1"/>
    <col min="4240" max="4244" width="18.28515625" style="83" bestFit="1" customWidth="1"/>
    <col min="4245" max="4245" width="16.5703125" style="83" bestFit="1" customWidth="1"/>
    <col min="4246" max="4264" width="18.28515625" style="83" bestFit="1" customWidth="1"/>
    <col min="4265" max="4352" width="9.140625" style="83"/>
    <col min="4353" max="4353" width="10.5703125" style="83" customWidth="1"/>
    <col min="4354" max="4354" width="21.85546875" style="83" customWidth="1"/>
    <col min="4355" max="4409" width="16.5703125" style="83" bestFit="1" customWidth="1"/>
    <col min="4410" max="4410" width="18.28515625" style="83" bestFit="1" customWidth="1"/>
    <col min="4411" max="4495" width="16.5703125" style="83" bestFit="1" customWidth="1"/>
    <col min="4496" max="4500" width="18.28515625" style="83" bestFit="1" customWidth="1"/>
    <col min="4501" max="4501" width="16.5703125" style="83" bestFit="1" customWidth="1"/>
    <col min="4502" max="4520" width="18.28515625" style="83" bestFit="1" customWidth="1"/>
    <col min="4521" max="4608" width="9.140625" style="83"/>
    <col min="4609" max="4609" width="10.5703125" style="83" customWidth="1"/>
    <col min="4610" max="4610" width="21.85546875" style="83" customWidth="1"/>
    <col min="4611" max="4665" width="16.5703125" style="83" bestFit="1" customWidth="1"/>
    <col min="4666" max="4666" width="18.28515625" style="83" bestFit="1" customWidth="1"/>
    <col min="4667" max="4751" width="16.5703125" style="83" bestFit="1" customWidth="1"/>
    <col min="4752" max="4756" width="18.28515625" style="83" bestFit="1" customWidth="1"/>
    <col min="4757" max="4757" width="16.5703125" style="83" bestFit="1" customWidth="1"/>
    <col min="4758" max="4776" width="18.28515625" style="83" bestFit="1" customWidth="1"/>
    <col min="4777" max="4864" width="9.140625" style="83"/>
    <col min="4865" max="4865" width="10.5703125" style="83" customWidth="1"/>
    <col min="4866" max="4866" width="21.85546875" style="83" customWidth="1"/>
    <col min="4867" max="4921" width="16.5703125" style="83" bestFit="1" customWidth="1"/>
    <col min="4922" max="4922" width="18.28515625" style="83" bestFit="1" customWidth="1"/>
    <col min="4923" max="5007" width="16.5703125" style="83" bestFit="1" customWidth="1"/>
    <col min="5008" max="5012" width="18.28515625" style="83" bestFit="1" customWidth="1"/>
    <col min="5013" max="5013" width="16.5703125" style="83" bestFit="1" customWidth="1"/>
    <col min="5014" max="5032" width="18.28515625" style="83" bestFit="1" customWidth="1"/>
    <col min="5033" max="5120" width="9.140625" style="83"/>
    <col min="5121" max="5121" width="10.5703125" style="83" customWidth="1"/>
    <col min="5122" max="5122" width="21.85546875" style="83" customWidth="1"/>
    <col min="5123" max="5177" width="16.5703125" style="83" bestFit="1" customWidth="1"/>
    <col min="5178" max="5178" width="18.28515625" style="83" bestFit="1" customWidth="1"/>
    <col min="5179" max="5263" width="16.5703125" style="83" bestFit="1" customWidth="1"/>
    <col min="5264" max="5268" width="18.28515625" style="83" bestFit="1" customWidth="1"/>
    <col min="5269" max="5269" width="16.5703125" style="83" bestFit="1" customWidth="1"/>
    <col min="5270" max="5288" width="18.28515625" style="83" bestFit="1" customWidth="1"/>
    <col min="5289" max="5376" width="9.140625" style="83"/>
    <col min="5377" max="5377" width="10.5703125" style="83" customWidth="1"/>
    <col min="5378" max="5378" width="21.85546875" style="83" customWidth="1"/>
    <col min="5379" max="5433" width="16.5703125" style="83" bestFit="1" customWidth="1"/>
    <col min="5434" max="5434" width="18.28515625" style="83" bestFit="1" customWidth="1"/>
    <col min="5435" max="5519" width="16.5703125" style="83" bestFit="1" customWidth="1"/>
    <col min="5520" max="5524" width="18.28515625" style="83" bestFit="1" customWidth="1"/>
    <col min="5525" max="5525" width="16.5703125" style="83" bestFit="1" customWidth="1"/>
    <col min="5526" max="5544" width="18.28515625" style="83" bestFit="1" customWidth="1"/>
    <col min="5545" max="5632" width="9.140625" style="83"/>
    <col min="5633" max="5633" width="10.5703125" style="83" customWidth="1"/>
    <col min="5634" max="5634" width="21.85546875" style="83" customWidth="1"/>
    <col min="5635" max="5689" width="16.5703125" style="83" bestFit="1" customWidth="1"/>
    <col min="5690" max="5690" width="18.28515625" style="83" bestFit="1" customWidth="1"/>
    <col min="5691" max="5775" width="16.5703125" style="83" bestFit="1" customWidth="1"/>
    <col min="5776" max="5780" width="18.28515625" style="83" bestFit="1" customWidth="1"/>
    <col min="5781" max="5781" width="16.5703125" style="83" bestFit="1" customWidth="1"/>
    <col min="5782" max="5800" width="18.28515625" style="83" bestFit="1" customWidth="1"/>
    <col min="5801" max="5888" width="9.140625" style="83"/>
    <col min="5889" max="5889" width="10.5703125" style="83" customWidth="1"/>
    <col min="5890" max="5890" width="21.85546875" style="83" customWidth="1"/>
    <col min="5891" max="5945" width="16.5703125" style="83" bestFit="1" customWidth="1"/>
    <col min="5946" max="5946" width="18.28515625" style="83" bestFit="1" customWidth="1"/>
    <col min="5947" max="6031" width="16.5703125" style="83" bestFit="1" customWidth="1"/>
    <col min="6032" max="6036" width="18.28515625" style="83" bestFit="1" customWidth="1"/>
    <col min="6037" max="6037" width="16.5703125" style="83" bestFit="1" customWidth="1"/>
    <col min="6038" max="6056" width="18.28515625" style="83" bestFit="1" customWidth="1"/>
    <col min="6057" max="6144" width="9.140625" style="83"/>
    <col min="6145" max="6145" width="10.5703125" style="83" customWidth="1"/>
    <col min="6146" max="6146" width="21.85546875" style="83" customWidth="1"/>
    <col min="6147" max="6201" width="16.5703125" style="83" bestFit="1" customWidth="1"/>
    <col min="6202" max="6202" width="18.28515625" style="83" bestFit="1" customWidth="1"/>
    <col min="6203" max="6287" width="16.5703125" style="83" bestFit="1" customWidth="1"/>
    <col min="6288" max="6292" width="18.28515625" style="83" bestFit="1" customWidth="1"/>
    <col min="6293" max="6293" width="16.5703125" style="83" bestFit="1" customWidth="1"/>
    <col min="6294" max="6312" width="18.28515625" style="83" bestFit="1" customWidth="1"/>
    <col min="6313" max="6400" width="9.140625" style="83"/>
    <col min="6401" max="6401" width="10.5703125" style="83" customWidth="1"/>
    <col min="6402" max="6402" width="21.85546875" style="83" customWidth="1"/>
    <col min="6403" max="6457" width="16.5703125" style="83" bestFit="1" customWidth="1"/>
    <col min="6458" max="6458" width="18.28515625" style="83" bestFit="1" customWidth="1"/>
    <col min="6459" max="6543" width="16.5703125" style="83" bestFit="1" customWidth="1"/>
    <col min="6544" max="6548" width="18.28515625" style="83" bestFit="1" customWidth="1"/>
    <col min="6549" max="6549" width="16.5703125" style="83" bestFit="1" customWidth="1"/>
    <col min="6550" max="6568" width="18.28515625" style="83" bestFit="1" customWidth="1"/>
    <col min="6569" max="6656" width="9.140625" style="83"/>
    <col min="6657" max="6657" width="10.5703125" style="83" customWidth="1"/>
    <col min="6658" max="6658" width="21.85546875" style="83" customWidth="1"/>
    <col min="6659" max="6713" width="16.5703125" style="83" bestFit="1" customWidth="1"/>
    <col min="6714" max="6714" width="18.28515625" style="83" bestFit="1" customWidth="1"/>
    <col min="6715" max="6799" width="16.5703125" style="83" bestFit="1" customWidth="1"/>
    <col min="6800" max="6804" width="18.28515625" style="83" bestFit="1" customWidth="1"/>
    <col min="6805" max="6805" width="16.5703125" style="83" bestFit="1" customWidth="1"/>
    <col min="6806" max="6824" width="18.28515625" style="83" bestFit="1" customWidth="1"/>
    <col min="6825" max="6912" width="9.140625" style="83"/>
    <col min="6913" max="6913" width="10.5703125" style="83" customWidth="1"/>
    <col min="6914" max="6914" width="21.85546875" style="83" customWidth="1"/>
    <col min="6915" max="6969" width="16.5703125" style="83" bestFit="1" customWidth="1"/>
    <col min="6970" max="6970" width="18.28515625" style="83" bestFit="1" customWidth="1"/>
    <col min="6971" max="7055" width="16.5703125" style="83" bestFit="1" customWidth="1"/>
    <col min="7056" max="7060" width="18.28515625" style="83" bestFit="1" customWidth="1"/>
    <col min="7061" max="7061" width="16.5703125" style="83" bestFit="1" customWidth="1"/>
    <col min="7062" max="7080" width="18.28515625" style="83" bestFit="1" customWidth="1"/>
    <col min="7081" max="7168" width="9.140625" style="83"/>
    <col min="7169" max="7169" width="10.5703125" style="83" customWidth="1"/>
    <col min="7170" max="7170" width="21.85546875" style="83" customWidth="1"/>
    <col min="7171" max="7225" width="16.5703125" style="83" bestFit="1" customWidth="1"/>
    <col min="7226" max="7226" width="18.28515625" style="83" bestFit="1" customWidth="1"/>
    <col min="7227" max="7311" width="16.5703125" style="83" bestFit="1" customWidth="1"/>
    <col min="7312" max="7316" width="18.28515625" style="83" bestFit="1" customWidth="1"/>
    <col min="7317" max="7317" width="16.5703125" style="83" bestFit="1" customWidth="1"/>
    <col min="7318" max="7336" width="18.28515625" style="83" bestFit="1" customWidth="1"/>
    <col min="7337" max="7424" width="9.140625" style="83"/>
    <col min="7425" max="7425" width="10.5703125" style="83" customWidth="1"/>
    <col min="7426" max="7426" width="21.85546875" style="83" customWidth="1"/>
    <col min="7427" max="7481" width="16.5703125" style="83" bestFit="1" customWidth="1"/>
    <col min="7482" max="7482" width="18.28515625" style="83" bestFit="1" customWidth="1"/>
    <col min="7483" max="7567" width="16.5703125" style="83" bestFit="1" customWidth="1"/>
    <col min="7568" max="7572" width="18.28515625" style="83" bestFit="1" customWidth="1"/>
    <col min="7573" max="7573" width="16.5703125" style="83" bestFit="1" customWidth="1"/>
    <col min="7574" max="7592" width="18.28515625" style="83" bestFit="1" customWidth="1"/>
    <col min="7593" max="7680" width="9.140625" style="83"/>
    <col min="7681" max="7681" width="10.5703125" style="83" customWidth="1"/>
    <col min="7682" max="7682" width="21.85546875" style="83" customWidth="1"/>
    <col min="7683" max="7737" width="16.5703125" style="83" bestFit="1" customWidth="1"/>
    <col min="7738" max="7738" width="18.28515625" style="83" bestFit="1" customWidth="1"/>
    <col min="7739" max="7823" width="16.5703125" style="83" bestFit="1" customWidth="1"/>
    <col min="7824" max="7828" width="18.28515625" style="83" bestFit="1" customWidth="1"/>
    <col min="7829" max="7829" width="16.5703125" style="83" bestFit="1" customWidth="1"/>
    <col min="7830" max="7848" width="18.28515625" style="83" bestFit="1" customWidth="1"/>
    <col min="7849" max="7936" width="9.140625" style="83"/>
    <col min="7937" max="7937" width="10.5703125" style="83" customWidth="1"/>
    <col min="7938" max="7938" width="21.85546875" style="83" customWidth="1"/>
    <col min="7939" max="7993" width="16.5703125" style="83" bestFit="1" customWidth="1"/>
    <col min="7994" max="7994" width="18.28515625" style="83" bestFit="1" customWidth="1"/>
    <col min="7995" max="8079" width="16.5703125" style="83" bestFit="1" customWidth="1"/>
    <col min="8080" max="8084" width="18.28515625" style="83" bestFit="1" customWidth="1"/>
    <col min="8085" max="8085" width="16.5703125" style="83" bestFit="1" customWidth="1"/>
    <col min="8086" max="8104" width="18.28515625" style="83" bestFit="1" customWidth="1"/>
    <col min="8105" max="8192" width="9.140625" style="83"/>
    <col min="8193" max="8193" width="10.5703125" style="83" customWidth="1"/>
    <col min="8194" max="8194" width="21.85546875" style="83" customWidth="1"/>
    <col min="8195" max="8249" width="16.5703125" style="83" bestFit="1" customWidth="1"/>
    <col min="8250" max="8250" width="18.28515625" style="83" bestFit="1" customWidth="1"/>
    <col min="8251" max="8335" width="16.5703125" style="83" bestFit="1" customWidth="1"/>
    <col min="8336" max="8340" width="18.28515625" style="83" bestFit="1" customWidth="1"/>
    <col min="8341" max="8341" width="16.5703125" style="83" bestFit="1" customWidth="1"/>
    <col min="8342" max="8360" width="18.28515625" style="83" bestFit="1" customWidth="1"/>
    <col min="8361" max="8448" width="9.140625" style="83"/>
    <col min="8449" max="8449" width="10.5703125" style="83" customWidth="1"/>
    <col min="8450" max="8450" width="21.85546875" style="83" customWidth="1"/>
    <col min="8451" max="8505" width="16.5703125" style="83" bestFit="1" customWidth="1"/>
    <col min="8506" max="8506" width="18.28515625" style="83" bestFit="1" customWidth="1"/>
    <col min="8507" max="8591" width="16.5703125" style="83" bestFit="1" customWidth="1"/>
    <col min="8592" max="8596" width="18.28515625" style="83" bestFit="1" customWidth="1"/>
    <col min="8597" max="8597" width="16.5703125" style="83" bestFit="1" customWidth="1"/>
    <col min="8598" max="8616" width="18.28515625" style="83" bestFit="1" customWidth="1"/>
    <col min="8617" max="8704" width="9.140625" style="83"/>
    <col min="8705" max="8705" width="10.5703125" style="83" customWidth="1"/>
    <col min="8706" max="8706" width="21.85546875" style="83" customWidth="1"/>
    <col min="8707" max="8761" width="16.5703125" style="83" bestFit="1" customWidth="1"/>
    <col min="8762" max="8762" width="18.28515625" style="83" bestFit="1" customWidth="1"/>
    <col min="8763" max="8847" width="16.5703125" style="83" bestFit="1" customWidth="1"/>
    <col min="8848" max="8852" width="18.28515625" style="83" bestFit="1" customWidth="1"/>
    <col min="8853" max="8853" width="16.5703125" style="83" bestFit="1" customWidth="1"/>
    <col min="8854" max="8872" width="18.28515625" style="83" bestFit="1" customWidth="1"/>
    <col min="8873" max="8960" width="9.140625" style="83"/>
    <col min="8961" max="8961" width="10.5703125" style="83" customWidth="1"/>
    <col min="8962" max="8962" width="21.85546875" style="83" customWidth="1"/>
    <col min="8963" max="9017" width="16.5703125" style="83" bestFit="1" customWidth="1"/>
    <col min="9018" max="9018" width="18.28515625" style="83" bestFit="1" customWidth="1"/>
    <col min="9019" max="9103" width="16.5703125" style="83" bestFit="1" customWidth="1"/>
    <col min="9104" max="9108" width="18.28515625" style="83" bestFit="1" customWidth="1"/>
    <col min="9109" max="9109" width="16.5703125" style="83" bestFit="1" customWidth="1"/>
    <col min="9110" max="9128" width="18.28515625" style="83" bestFit="1" customWidth="1"/>
    <col min="9129" max="9216" width="9.140625" style="83"/>
    <col min="9217" max="9217" width="10.5703125" style="83" customWidth="1"/>
    <col min="9218" max="9218" width="21.85546875" style="83" customWidth="1"/>
    <col min="9219" max="9273" width="16.5703125" style="83" bestFit="1" customWidth="1"/>
    <col min="9274" max="9274" width="18.28515625" style="83" bestFit="1" customWidth="1"/>
    <col min="9275" max="9359" width="16.5703125" style="83" bestFit="1" customWidth="1"/>
    <col min="9360" max="9364" width="18.28515625" style="83" bestFit="1" customWidth="1"/>
    <col min="9365" max="9365" width="16.5703125" style="83" bestFit="1" customWidth="1"/>
    <col min="9366" max="9384" width="18.28515625" style="83" bestFit="1" customWidth="1"/>
    <col min="9385" max="9472" width="9.140625" style="83"/>
    <col min="9473" max="9473" width="10.5703125" style="83" customWidth="1"/>
    <col min="9474" max="9474" width="21.85546875" style="83" customWidth="1"/>
    <col min="9475" max="9529" width="16.5703125" style="83" bestFit="1" customWidth="1"/>
    <col min="9530" max="9530" width="18.28515625" style="83" bestFit="1" customWidth="1"/>
    <col min="9531" max="9615" width="16.5703125" style="83" bestFit="1" customWidth="1"/>
    <col min="9616" max="9620" width="18.28515625" style="83" bestFit="1" customWidth="1"/>
    <col min="9621" max="9621" width="16.5703125" style="83" bestFit="1" customWidth="1"/>
    <col min="9622" max="9640" width="18.28515625" style="83" bestFit="1" customWidth="1"/>
    <col min="9641" max="9728" width="9.140625" style="83"/>
    <col min="9729" max="9729" width="10.5703125" style="83" customWidth="1"/>
    <col min="9730" max="9730" width="21.85546875" style="83" customWidth="1"/>
    <col min="9731" max="9785" width="16.5703125" style="83" bestFit="1" customWidth="1"/>
    <col min="9786" max="9786" width="18.28515625" style="83" bestFit="1" customWidth="1"/>
    <col min="9787" max="9871" width="16.5703125" style="83" bestFit="1" customWidth="1"/>
    <col min="9872" max="9876" width="18.28515625" style="83" bestFit="1" customWidth="1"/>
    <col min="9877" max="9877" width="16.5703125" style="83" bestFit="1" customWidth="1"/>
    <col min="9878" max="9896" width="18.28515625" style="83" bestFit="1" customWidth="1"/>
    <col min="9897" max="9984" width="9.140625" style="83"/>
    <col min="9985" max="9985" width="10.5703125" style="83" customWidth="1"/>
    <col min="9986" max="9986" width="21.85546875" style="83" customWidth="1"/>
    <col min="9987" max="10041" width="16.5703125" style="83" bestFit="1" customWidth="1"/>
    <col min="10042" max="10042" width="18.28515625" style="83" bestFit="1" customWidth="1"/>
    <col min="10043" max="10127" width="16.5703125" style="83" bestFit="1" customWidth="1"/>
    <col min="10128" max="10132" width="18.28515625" style="83" bestFit="1" customWidth="1"/>
    <col min="10133" max="10133" width="16.5703125" style="83" bestFit="1" customWidth="1"/>
    <col min="10134" max="10152" width="18.28515625" style="83" bestFit="1" customWidth="1"/>
    <col min="10153" max="10240" width="9.140625" style="83"/>
    <col min="10241" max="10241" width="10.5703125" style="83" customWidth="1"/>
    <col min="10242" max="10242" width="21.85546875" style="83" customWidth="1"/>
    <col min="10243" max="10297" width="16.5703125" style="83" bestFit="1" customWidth="1"/>
    <col min="10298" max="10298" width="18.28515625" style="83" bestFit="1" customWidth="1"/>
    <col min="10299" max="10383" width="16.5703125" style="83" bestFit="1" customWidth="1"/>
    <col min="10384" max="10388" width="18.28515625" style="83" bestFit="1" customWidth="1"/>
    <col min="10389" max="10389" width="16.5703125" style="83" bestFit="1" customWidth="1"/>
    <col min="10390" max="10408" width="18.28515625" style="83" bestFit="1" customWidth="1"/>
    <col min="10409" max="10496" width="9.140625" style="83"/>
    <col min="10497" max="10497" width="10.5703125" style="83" customWidth="1"/>
    <col min="10498" max="10498" width="21.85546875" style="83" customWidth="1"/>
    <col min="10499" max="10553" width="16.5703125" style="83" bestFit="1" customWidth="1"/>
    <col min="10554" max="10554" width="18.28515625" style="83" bestFit="1" customWidth="1"/>
    <col min="10555" max="10639" width="16.5703125" style="83" bestFit="1" customWidth="1"/>
    <col min="10640" max="10644" width="18.28515625" style="83" bestFit="1" customWidth="1"/>
    <col min="10645" max="10645" width="16.5703125" style="83" bestFit="1" customWidth="1"/>
    <col min="10646" max="10664" width="18.28515625" style="83" bestFit="1" customWidth="1"/>
    <col min="10665" max="10752" width="9.140625" style="83"/>
    <col min="10753" max="10753" width="10.5703125" style="83" customWidth="1"/>
    <col min="10754" max="10754" width="21.85546875" style="83" customWidth="1"/>
    <col min="10755" max="10809" width="16.5703125" style="83" bestFit="1" customWidth="1"/>
    <col min="10810" max="10810" width="18.28515625" style="83" bestFit="1" customWidth="1"/>
    <col min="10811" max="10895" width="16.5703125" style="83" bestFit="1" customWidth="1"/>
    <col min="10896" max="10900" width="18.28515625" style="83" bestFit="1" customWidth="1"/>
    <col min="10901" max="10901" width="16.5703125" style="83" bestFit="1" customWidth="1"/>
    <col min="10902" max="10920" width="18.28515625" style="83" bestFit="1" customWidth="1"/>
    <col min="10921" max="11008" width="9.140625" style="83"/>
    <col min="11009" max="11009" width="10.5703125" style="83" customWidth="1"/>
    <col min="11010" max="11010" width="21.85546875" style="83" customWidth="1"/>
    <col min="11011" max="11065" width="16.5703125" style="83" bestFit="1" customWidth="1"/>
    <col min="11066" max="11066" width="18.28515625" style="83" bestFit="1" customWidth="1"/>
    <col min="11067" max="11151" width="16.5703125" style="83" bestFit="1" customWidth="1"/>
    <col min="11152" max="11156" width="18.28515625" style="83" bestFit="1" customWidth="1"/>
    <col min="11157" max="11157" width="16.5703125" style="83" bestFit="1" customWidth="1"/>
    <col min="11158" max="11176" width="18.28515625" style="83" bestFit="1" customWidth="1"/>
    <col min="11177" max="11264" width="9.140625" style="83"/>
    <col min="11265" max="11265" width="10.5703125" style="83" customWidth="1"/>
    <col min="11266" max="11266" width="21.85546875" style="83" customWidth="1"/>
    <col min="11267" max="11321" width="16.5703125" style="83" bestFit="1" customWidth="1"/>
    <col min="11322" max="11322" width="18.28515625" style="83" bestFit="1" customWidth="1"/>
    <col min="11323" max="11407" width="16.5703125" style="83" bestFit="1" customWidth="1"/>
    <col min="11408" max="11412" width="18.28515625" style="83" bestFit="1" customWidth="1"/>
    <col min="11413" max="11413" width="16.5703125" style="83" bestFit="1" customWidth="1"/>
    <col min="11414" max="11432" width="18.28515625" style="83" bestFit="1" customWidth="1"/>
    <col min="11433" max="11520" width="9.140625" style="83"/>
    <col min="11521" max="11521" width="10.5703125" style="83" customWidth="1"/>
    <col min="11522" max="11522" width="21.85546875" style="83" customWidth="1"/>
    <col min="11523" max="11577" width="16.5703125" style="83" bestFit="1" customWidth="1"/>
    <col min="11578" max="11578" width="18.28515625" style="83" bestFit="1" customWidth="1"/>
    <col min="11579" max="11663" width="16.5703125" style="83" bestFit="1" customWidth="1"/>
    <col min="11664" max="11668" width="18.28515625" style="83" bestFit="1" customWidth="1"/>
    <col min="11669" max="11669" width="16.5703125" style="83" bestFit="1" customWidth="1"/>
    <col min="11670" max="11688" width="18.28515625" style="83" bestFit="1" customWidth="1"/>
    <col min="11689" max="11776" width="9.140625" style="83"/>
    <col min="11777" max="11777" width="10.5703125" style="83" customWidth="1"/>
    <col min="11778" max="11778" width="21.85546875" style="83" customWidth="1"/>
    <col min="11779" max="11833" width="16.5703125" style="83" bestFit="1" customWidth="1"/>
    <col min="11834" max="11834" width="18.28515625" style="83" bestFit="1" customWidth="1"/>
    <col min="11835" max="11919" width="16.5703125" style="83" bestFit="1" customWidth="1"/>
    <col min="11920" max="11924" width="18.28515625" style="83" bestFit="1" customWidth="1"/>
    <col min="11925" max="11925" width="16.5703125" style="83" bestFit="1" customWidth="1"/>
    <col min="11926" max="11944" width="18.28515625" style="83" bestFit="1" customWidth="1"/>
    <col min="11945" max="12032" width="9.140625" style="83"/>
    <col min="12033" max="12033" width="10.5703125" style="83" customWidth="1"/>
    <col min="12034" max="12034" width="21.85546875" style="83" customWidth="1"/>
    <col min="12035" max="12089" width="16.5703125" style="83" bestFit="1" customWidth="1"/>
    <col min="12090" max="12090" width="18.28515625" style="83" bestFit="1" customWidth="1"/>
    <col min="12091" max="12175" width="16.5703125" style="83" bestFit="1" customWidth="1"/>
    <col min="12176" max="12180" width="18.28515625" style="83" bestFit="1" customWidth="1"/>
    <col min="12181" max="12181" width="16.5703125" style="83" bestFit="1" customWidth="1"/>
    <col min="12182" max="12200" width="18.28515625" style="83" bestFit="1" customWidth="1"/>
    <col min="12201" max="12288" width="9.140625" style="83"/>
    <col min="12289" max="12289" width="10.5703125" style="83" customWidth="1"/>
    <col min="12290" max="12290" width="21.85546875" style="83" customWidth="1"/>
    <col min="12291" max="12345" width="16.5703125" style="83" bestFit="1" customWidth="1"/>
    <col min="12346" max="12346" width="18.28515625" style="83" bestFit="1" customWidth="1"/>
    <col min="12347" max="12431" width="16.5703125" style="83" bestFit="1" customWidth="1"/>
    <col min="12432" max="12436" width="18.28515625" style="83" bestFit="1" customWidth="1"/>
    <col min="12437" max="12437" width="16.5703125" style="83" bestFit="1" customWidth="1"/>
    <col min="12438" max="12456" width="18.28515625" style="83" bestFit="1" customWidth="1"/>
    <col min="12457" max="12544" width="9.140625" style="83"/>
    <col min="12545" max="12545" width="10.5703125" style="83" customWidth="1"/>
    <col min="12546" max="12546" width="21.85546875" style="83" customWidth="1"/>
    <col min="12547" max="12601" width="16.5703125" style="83" bestFit="1" customWidth="1"/>
    <col min="12602" max="12602" width="18.28515625" style="83" bestFit="1" customWidth="1"/>
    <col min="12603" max="12687" width="16.5703125" style="83" bestFit="1" customWidth="1"/>
    <col min="12688" max="12692" width="18.28515625" style="83" bestFit="1" customWidth="1"/>
    <col min="12693" max="12693" width="16.5703125" style="83" bestFit="1" customWidth="1"/>
    <col min="12694" max="12712" width="18.28515625" style="83" bestFit="1" customWidth="1"/>
    <col min="12713" max="12800" width="9.140625" style="83"/>
    <col min="12801" max="12801" width="10.5703125" style="83" customWidth="1"/>
    <col min="12802" max="12802" width="21.85546875" style="83" customWidth="1"/>
    <col min="12803" max="12857" width="16.5703125" style="83" bestFit="1" customWidth="1"/>
    <col min="12858" max="12858" width="18.28515625" style="83" bestFit="1" customWidth="1"/>
    <col min="12859" max="12943" width="16.5703125" style="83" bestFit="1" customWidth="1"/>
    <col min="12944" max="12948" width="18.28515625" style="83" bestFit="1" customWidth="1"/>
    <col min="12949" max="12949" width="16.5703125" style="83" bestFit="1" customWidth="1"/>
    <col min="12950" max="12968" width="18.28515625" style="83" bestFit="1" customWidth="1"/>
    <col min="12969" max="13056" width="9.140625" style="83"/>
    <col min="13057" max="13057" width="10.5703125" style="83" customWidth="1"/>
    <col min="13058" max="13058" width="21.85546875" style="83" customWidth="1"/>
    <col min="13059" max="13113" width="16.5703125" style="83" bestFit="1" customWidth="1"/>
    <col min="13114" max="13114" width="18.28515625" style="83" bestFit="1" customWidth="1"/>
    <col min="13115" max="13199" width="16.5703125" style="83" bestFit="1" customWidth="1"/>
    <col min="13200" max="13204" width="18.28515625" style="83" bestFit="1" customWidth="1"/>
    <col min="13205" max="13205" width="16.5703125" style="83" bestFit="1" customWidth="1"/>
    <col min="13206" max="13224" width="18.28515625" style="83" bestFit="1" customWidth="1"/>
    <col min="13225" max="13312" width="9.140625" style="83"/>
    <col min="13313" max="13313" width="10.5703125" style="83" customWidth="1"/>
    <col min="13314" max="13314" width="21.85546875" style="83" customWidth="1"/>
    <col min="13315" max="13369" width="16.5703125" style="83" bestFit="1" customWidth="1"/>
    <col min="13370" max="13370" width="18.28515625" style="83" bestFit="1" customWidth="1"/>
    <col min="13371" max="13455" width="16.5703125" style="83" bestFit="1" customWidth="1"/>
    <col min="13456" max="13460" width="18.28515625" style="83" bestFit="1" customWidth="1"/>
    <col min="13461" max="13461" width="16.5703125" style="83" bestFit="1" customWidth="1"/>
    <col min="13462" max="13480" width="18.28515625" style="83" bestFit="1" customWidth="1"/>
    <col min="13481" max="13568" width="9.140625" style="83"/>
    <col min="13569" max="13569" width="10.5703125" style="83" customWidth="1"/>
    <col min="13570" max="13570" width="21.85546875" style="83" customWidth="1"/>
    <col min="13571" max="13625" width="16.5703125" style="83" bestFit="1" customWidth="1"/>
    <col min="13626" max="13626" width="18.28515625" style="83" bestFit="1" customWidth="1"/>
    <col min="13627" max="13711" width="16.5703125" style="83" bestFit="1" customWidth="1"/>
    <col min="13712" max="13716" width="18.28515625" style="83" bestFit="1" customWidth="1"/>
    <col min="13717" max="13717" width="16.5703125" style="83" bestFit="1" customWidth="1"/>
    <col min="13718" max="13736" width="18.28515625" style="83" bestFit="1" customWidth="1"/>
    <col min="13737" max="13824" width="9.140625" style="83"/>
    <col min="13825" max="13825" width="10.5703125" style="83" customWidth="1"/>
    <col min="13826" max="13826" width="21.85546875" style="83" customWidth="1"/>
    <col min="13827" max="13881" width="16.5703125" style="83" bestFit="1" customWidth="1"/>
    <col min="13882" max="13882" width="18.28515625" style="83" bestFit="1" customWidth="1"/>
    <col min="13883" max="13967" width="16.5703125" style="83" bestFit="1" customWidth="1"/>
    <col min="13968" max="13972" width="18.28515625" style="83" bestFit="1" customWidth="1"/>
    <col min="13973" max="13973" width="16.5703125" style="83" bestFit="1" customWidth="1"/>
    <col min="13974" max="13992" width="18.28515625" style="83" bestFit="1" customWidth="1"/>
    <col min="13993" max="14080" width="9.140625" style="83"/>
    <col min="14081" max="14081" width="10.5703125" style="83" customWidth="1"/>
    <col min="14082" max="14082" width="21.85546875" style="83" customWidth="1"/>
    <col min="14083" max="14137" width="16.5703125" style="83" bestFit="1" customWidth="1"/>
    <col min="14138" max="14138" width="18.28515625" style="83" bestFit="1" customWidth="1"/>
    <col min="14139" max="14223" width="16.5703125" style="83" bestFit="1" customWidth="1"/>
    <col min="14224" max="14228" width="18.28515625" style="83" bestFit="1" customWidth="1"/>
    <col min="14229" max="14229" width="16.5703125" style="83" bestFit="1" customWidth="1"/>
    <col min="14230" max="14248" width="18.28515625" style="83" bestFit="1" customWidth="1"/>
    <col min="14249" max="14336" width="9.140625" style="83"/>
    <col min="14337" max="14337" width="10.5703125" style="83" customWidth="1"/>
    <col min="14338" max="14338" width="21.85546875" style="83" customWidth="1"/>
    <col min="14339" max="14393" width="16.5703125" style="83" bestFit="1" customWidth="1"/>
    <col min="14394" max="14394" width="18.28515625" style="83" bestFit="1" customWidth="1"/>
    <col min="14395" max="14479" width="16.5703125" style="83" bestFit="1" customWidth="1"/>
    <col min="14480" max="14484" width="18.28515625" style="83" bestFit="1" customWidth="1"/>
    <col min="14485" max="14485" width="16.5703125" style="83" bestFit="1" customWidth="1"/>
    <col min="14486" max="14504" width="18.28515625" style="83" bestFit="1" customWidth="1"/>
    <col min="14505" max="14592" width="9.140625" style="83"/>
    <col min="14593" max="14593" width="10.5703125" style="83" customWidth="1"/>
    <col min="14594" max="14594" width="21.85546875" style="83" customWidth="1"/>
    <col min="14595" max="14649" width="16.5703125" style="83" bestFit="1" customWidth="1"/>
    <col min="14650" max="14650" width="18.28515625" style="83" bestFit="1" customWidth="1"/>
    <col min="14651" max="14735" width="16.5703125" style="83" bestFit="1" customWidth="1"/>
    <col min="14736" max="14740" width="18.28515625" style="83" bestFit="1" customWidth="1"/>
    <col min="14741" max="14741" width="16.5703125" style="83" bestFit="1" customWidth="1"/>
    <col min="14742" max="14760" width="18.28515625" style="83" bestFit="1" customWidth="1"/>
    <col min="14761" max="14848" width="9.140625" style="83"/>
    <col min="14849" max="14849" width="10.5703125" style="83" customWidth="1"/>
    <col min="14850" max="14850" width="21.85546875" style="83" customWidth="1"/>
    <col min="14851" max="14905" width="16.5703125" style="83" bestFit="1" customWidth="1"/>
    <col min="14906" max="14906" width="18.28515625" style="83" bestFit="1" customWidth="1"/>
    <col min="14907" max="14991" width="16.5703125" style="83" bestFit="1" customWidth="1"/>
    <col min="14992" max="14996" width="18.28515625" style="83" bestFit="1" customWidth="1"/>
    <col min="14997" max="14997" width="16.5703125" style="83" bestFit="1" customWidth="1"/>
    <col min="14998" max="15016" width="18.28515625" style="83" bestFit="1" customWidth="1"/>
    <col min="15017" max="15104" width="9.140625" style="83"/>
    <col min="15105" max="15105" width="10.5703125" style="83" customWidth="1"/>
    <col min="15106" max="15106" width="21.85546875" style="83" customWidth="1"/>
    <col min="15107" max="15161" width="16.5703125" style="83" bestFit="1" customWidth="1"/>
    <col min="15162" max="15162" width="18.28515625" style="83" bestFit="1" customWidth="1"/>
    <col min="15163" max="15247" width="16.5703125" style="83" bestFit="1" customWidth="1"/>
    <col min="15248" max="15252" width="18.28515625" style="83" bestFit="1" customWidth="1"/>
    <col min="15253" max="15253" width="16.5703125" style="83" bestFit="1" customWidth="1"/>
    <col min="15254" max="15272" width="18.28515625" style="83" bestFit="1" customWidth="1"/>
    <col min="15273" max="15360" width="9.140625" style="83"/>
    <col min="15361" max="15361" width="10.5703125" style="83" customWidth="1"/>
    <col min="15362" max="15362" width="21.85546875" style="83" customWidth="1"/>
    <col min="15363" max="15417" width="16.5703125" style="83" bestFit="1" customWidth="1"/>
    <col min="15418" max="15418" width="18.28515625" style="83" bestFit="1" customWidth="1"/>
    <col min="15419" max="15503" width="16.5703125" style="83" bestFit="1" customWidth="1"/>
    <col min="15504" max="15508" width="18.28515625" style="83" bestFit="1" customWidth="1"/>
    <col min="15509" max="15509" width="16.5703125" style="83" bestFit="1" customWidth="1"/>
    <col min="15510" max="15528" width="18.28515625" style="83" bestFit="1" customWidth="1"/>
    <col min="15529" max="15616" width="9.140625" style="83"/>
    <col min="15617" max="15617" width="10.5703125" style="83" customWidth="1"/>
    <col min="15618" max="15618" width="21.85546875" style="83" customWidth="1"/>
    <col min="15619" max="15673" width="16.5703125" style="83" bestFit="1" customWidth="1"/>
    <col min="15674" max="15674" width="18.28515625" style="83" bestFit="1" customWidth="1"/>
    <col min="15675" max="15759" width="16.5703125" style="83" bestFit="1" customWidth="1"/>
    <col min="15760" max="15764" width="18.28515625" style="83" bestFit="1" customWidth="1"/>
    <col min="15765" max="15765" width="16.5703125" style="83" bestFit="1" customWidth="1"/>
    <col min="15766" max="15784" width="18.28515625" style="83" bestFit="1" customWidth="1"/>
    <col min="15785" max="15872" width="9.140625" style="83"/>
    <col min="15873" max="15873" width="10.5703125" style="83" customWidth="1"/>
    <col min="15874" max="15874" width="21.85546875" style="83" customWidth="1"/>
    <col min="15875" max="15929" width="16.5703125" style="83" bestFit="1" customWidth="1"/>
    <col min="15930" max="15930" width="18.28515625" style="83" bestFit="1" customWidth="1"/>
    <col min="15931" max="16015" width="16.5703125" style="83" bestFit="1" customWidth="1"/>
    <col min="16016" max="16020" width="18.28515625" style="83" bestFit="1" customWidth="1"/>
    <col min="16021" max="16021" width="16.5703125" style="83" bestFit="1" customWidth="1"/>
    <col min="16022" max="16040" width="18.28515625" style="83" bestFit="1" customWidth="1"/>
    <col min="16041" max="16128" width="9.140625" style="83"/>
    <col min="16129" max="16129" width="10.5703125" style="83" customWidth="1"/>
    <col min="16130" max="16130" width="21.85546875" style="83" customWidth="1"/>
    <col min="16131" max="16185" width="16.5703125" style="83" bestFit="1" customWidth="1"/>
    <col min="16186" max="16186" width="18.28515625" style="83" bestFit="1" customWidth="1"/>
    <col min="16187" max="16271" width="16.5703125" style="83" bestFit="1" customWidth="1"/>
    <col min="16272" max="16276" width="18.28515625" style="83" bestFit="1" customWidth="1"/>
    <col min="16277" max="16277" width="16.5703125" style="83" bestFit="1" customWidth="1"/>
    <col min="16278" max="16296" width="18.28515625" style="83" bestFit="1" customWidth="1"/>
    <col min="16297" max="16384" width="9.140625" style="83"/>
  </cols>
  <sheetData>
    <row r="2" spans="1:168">
      <c r="A2" s="83" t="s">
        <v>50</v>
      </c>
      <c r="B2" s="283" t="s">
        <v>1147</v>
      </c>
    </row>
    <row r="4" spans="1:168">
      <c r="B4" s="557" t="s">
        <v>145</v>
      </c>
      <c r="C4" s="746">
        <v>39104</v>
      </c>
      <c r="D4" s="746">
        <v>39118</v>
      </c>
      <c r="E4" s="746">
        <v>39132</v>
      </c>
      <c r="F4" s="746">
        <v>39146</v>
      </c>
      <c r="G4" s="746">
        <v>39160</v>
      </c>
      <c r="H4" s="746">
        <v>39174</v>
      </c>
      <c r="I4" s="746">
        <v>39188</v>
      </c>
      <c r="J4" s="746">
        <v>39202</v>
      </c>
      <c r="K4" s="746">
        <v>39216</v>
      </c>
      <c r="L4" s="746">
        <v>39230</v>
      </c>
      <c r="M4" s="746">
        <v>39244</v>
      </c>
      <c r="N4" s="746">
        <v>39258</v>
      </c>
      <c r="O4" s="746">
        <v>39272</v>
      </c>
      <c r="P4" s="746">
        <v>39286</v>
      </c>
      <c r="Q4" s="746">
        <v>39300</v>
      </c>
      <c r="R4" s="746">
        <v>39314</v>
      </c>
      <c r="S4" s="746">
        <v>39328</v>
      </c>
      <c r="T4" s="746">
        <v>39342</v>
      </c>
      <c r="U4" s="746">
        <v>39356</v>
      </c>
      <c r="V4" s="746">
        <v>39370</v>
      </c>
      <c r="W4" s="746">
        <v>39384</v>
      </c>
      <c r="X4" s="746">
        <v>39398</v>
      </c>
      <c r="Y4" s="746">
        <v>39412</v>
      </c>
      <c r="Z4" s="746">
        <v>39426</v>
      </c>
      <c r="AA4" s="746">
        <v>39440</v>
      </c>
      <c r="AB4" s="746">
        <v>39454</v>
      </c>
      <c r="AC4" s="746">
        <v>39468</v>
      </c>
      <c r="AD4" s="746">
        <v>39482</v>
      </c>
      <c r="AE4" s="746">
        <v>39496</v>
      </c>
      <c r="AF4" s="746">
        <v>39510</v>
      </c>
      <c r="AG4" s="746">
        <v>39524</v>
      </c>
      <c r="AH4" s="746">
        <v>39538</v>
      </c>
      <c r="AI4" s="746">
        <v>39552</v>
      </c>
      <c r="AJ4" s="746">
        <v>39566</v>
      </c>
      <c r="AK4" s="746">
        <v>39580</v>
      </c>
      <c r="AL4" s="746">
        <v>39594</v>
      </c>
      <c r="AM4" s="746">
        <v>39608</v>
      </c>
      <c r="AN4" s="746">
        <v>39622</v>
      </c>
      <c r="AO4" s="746">
        <v>39636</v>
      </c>
      <c r="AP4" s="746">
        <v>39650</v>
      </c>
      <c r="AQ4" s="746">
        <v>39664</v>
      </c>
      <c r="AR4" s="746">
        <v>39678</v>
      </c>
      <c r="AS4" s="746">
        <v>39692</v>
      </c>
      <c r="AT4" s="746">
        <v>39706</v>
      </c>
      <c r="AU4" s="746">
        <v>39720</v>
      </c>
      <c r="AV4" s="746">
        <v>39734</v>
      </c>
      <c r="AW4" s="746">
        <v>39748</v>
      </c>
      <c r="AX4" s="746">
        <v>39762</v>
      </c>
      <c r="AY4" s="746">
        <v>39776</v>
      </c>
      <c r="AZ4" s="746">
        <v>39790</v>
      </c>
      <c r="BA4" s="746">
        <v>39804</v>
      </c>
      <c r="BB4" s="746">
        <v>39818</v>
      </c>
      <c r="BC4" s="746">
        <v>39832</v>
      </c>
      <c r="BD4" s="746">
        <v>39846</v>
      </c>
      <c r="BE4" s="746">
        <v>39860</v>
      </c>
      <c r="BF4" s="746">
        <v>39874</v>
      </c>
      <c r="BG4" s="746">
        <v>39888</v>
      </c>
      <c r="BH4" s="746">
        <v>39902</v>
      </c>
      <c r="BI4" s="746">
        <v>39916</v>
      </c>
      <c r="BJ4" s="746">
        <v>39930</v>
      </c>
      <c r="BK4" s="746">
        <v>39944</v>
      </c>
      <c r="BL4" s="746">
        <v>39958</v>
      </c>
      <c r="BM4" s="746">
        <v>39972</v>
      </c>
      <c r="BN4" s="746">
        <v>39986</v>
      </c>
      <c r="BO4" s="746">
        <v>40000</v>
      </c>
      <c r="BP4" s="746">
        <v>40014</v>
      </c>
      <c r="BQ4" s="746">
        <v>40028</v>
      </c>
      <c r="BR4" s="746">
        <v>40042</v>
      </c>
      <c r="BS4" s="746">
        <v>40056</v>
      </c>
      <c r="BT4" s="746">
        <v>40070</v>
      </c>
      <c r="BU4" s="746">
        <v>40084</v>
      </c>
      <c r="BV4" s="746">
        <v>40098</v>
      </c>
      <c r="BW4" s="746">
        <v>40112</v>
      </c>
      <c r="BX4" s="746">
        <v>40126</v>
      </c>
      <c r="BY4" s="746">
        <v>40140</v>
      </c>
      <c r="BZ4" s="746">
        <v>40154</v>
      </c>
      <c r="CA4" s="746">
        <v>40168</v>
      </c>
      <c r="CB4" s="746">
        <v>40182</v>
      </c>
      <c r="CC4" s="746">
        <v>40196</v>
      </c>
      <c r="CD4" s="746">
        <v>40210</v>
      </c>
      <c r="CE4" s="746">
        <v>40224</v>
      </c>
      <c r="CF4" s="746">
        <v>40238</v>
      </c>
      <c r="CG4" s="746">
        <v>40252</v>
      </c>
      <c r="CH4" s="746">
        <v>40266</v>
      </c>
      <c r="CI4" s="746">
        <v>40280</v>
      </c>
      <c r="CJ4" s="746">
        <v>40294</v>
      </c>
      <c r="CK4" s="746">
        <v>40308</v>
      </c>
      <c r="CL4" s="746">
        <v>40322</v>
      </c>
      <c r="CM4" s="746">
        <v>40336</v>
      </c>
      <c r="CN4" s="746">
        <v>40350</v>
      </c>
      <c r="CO4" s="746">
        <v>40364</v>
      </c>
      <c r="CP4" s="746">
        <v>40378</v>
      </c>
      <c r="CQ4" s="746">
        <v>40392</v>
      </c>
      <c r="CR4" s="746">
        <v>40406</v>
      </c>
      <c r="CS4" s="746">
        <v>40420</v>
      </c>
      <c r="CT4" s="746">
        <v>40434</v>
      </c>
      <c r="CU4" s="746">
        <v>40448</v>
      </c>
      <c r="CV4" s="746">
        <v>40462</v>
      </c>
      <c r="CW4" s="746">
        <v>40476</v>
      </c>
      <c r="CX4" s="746">
        <v>40490</v>
      </c>
      <c r="CY4" s="746">
        <v>40504</v>
      </c>
      <c r="CZ4" s="746">
        <v>40518</v>
      </c>
      <c r="DA4" s="746">
        <v>40532</v>
      </c>
      <c r="DB4" s="746">
        <v>40546</v>
      </c>
      <c r="DC4" s="746">
        <v>40560</v>
      </c>
      <c r="DD4" s="746">
        <v>40574</v>
      </c>
      <c r="DE4" s="746">
        <v>40588</v>
      </c>
      <c r="DF4" s="746">
        <v>40602</v>
      </c>
      <c r="DG4" s="746">
        <v>40616</v>
      </c>
      <c r="DH4" s="746">
        <v>40630</v>
      </c>
      <c r="DI4" s="746">
        <v>40644</v>
      </c>
      <c r="DJ4" s="746">
        <v>40658</v>
      </c>
      <c r="DK4" s="746">
        <v>40672</v>
      </c>
      <c r="DL4" s="746">
        <v>40686</v>
      </c>
      <c r="DM4" s="746">
        <v>40700</v>
      </c>
      <c r="DN4" s="746">
        <v>40714</v>
      </c>
      <c r="DO4" s="746">
        <v>40728</v>
      </c>
      <c r="DP4" s="746">
        <v>40742</v>
      </c>
      <c r="DQ4" s="746">
        <v>40756</v>
      </c>
      <c r="DR4" s="746">
        <v>40770</v>
      </c>
      <c r="DS4" s="746">
        <v>40784</v>
      </c>
      <c r="DT4" s="746">
        <v>40798</v>
      </c>
      <c r="DU4" s="746">
        <v>40799</v>
      </c>
      <c r="DV4" s="746">
        <v>40800</v>
      </c>
      <c r="DW4" s="746">
        <v>40801</v>
      </c>
      <c r="DX4" s="746">
        <v>40802</v>
      </c>
      <c r="DY4" s="746">
        <v>40803</v>
      </c>
      <c r="DZ4" s="746">
        <v>40804</v>
      </c>
      <c r="EA4" s="746">
        <v>40805</v>
      </c>
      <c r="EB4" s="746">
        <v>40806</v>
      </c>
      <c r="EC4" s="746">
        <v>40807</v>
      </c>
      <c r="ED4" s="746">
        <v>40808</v>
      </c>
      <c r="EE4" s="746">
        <v>40809</v>
      </c>
      <c r="EF4" s="746">
        <v>40810</v>
      </c>
      <c r="EG4" s="746">
        <v>40811</v>
      </c>
      <c r="EH4" s="746">
        <v>40812</v>
      </c>
      <c r="EI4" s="746">
        <v>40813</v>
      </c>
      <c r="EJ4" s="746">
        <v>40814</v>
      </c>
      <c r="EK4" s="746">
        <v>40812</v>
      </c>
      <c r="EL4" s="746">
        <v>40826</v>
      </c>
      <c r="EM4" s="746">
        <v>40840</v>
      </c>
      <c r="EN4" s="746">
        <v>40854</v>
      </c>
      <c r="EO4" s="746">
        <v>40868</v>
      </c>
      <c r="EP4" s="746">
        <v>40882</v>
      </c>
      <c r="EQ4" s="746">
        <v>40896</v>
      </c>
      <c r="ER4" s="746">
        <v>40910</v>
      </c>
      <c r="ES4" s="746">
        <v>40924</v>
      </c>
      <c r="ET4" s="746">
        <v>40938</v>
      </c>
      <c r="EU4" s="746">
        <v>40952</v>
      </c>
      <c r="EV4" s="746">
        <v>40966</v>
      </c>
      <c r="EW4" s="746">
        <v>40980</v>
      </c>
      <c r="EX4" s="746">
        <v>40994</v>
      </c>
      <c r="EY4" s="746">
        <v>41008</v>
      </c>
      <c r="EZ4" s="746">
        <v>41022</v>
      </c>
      <c r="FA4" s="746">
        <v>41036</v>
      </c>
      <c r="FB4" s="746">
        <v>41050</v>
      </c>
      <c r="FC4" s="746">
        <v>41064</v>
      </c>
      <c r="FD4" s="746">
        <v>41078</v>
      </c>
      <c r="FE4" s="746">
        <v>41092</v>
      </c>
      <c r="FF4" s="746">
        <v>41106</v>
      </c>
      <c r="FG4" s="746">
        <v>41120</v>
      </c>
      <c r="FH4" s="746">
        <v>41134</v>
      </c>
      <c r="FI4" s="746">
        <v>41148</v>
      </c>
      <c r="FJ4" s="746">
        <v>41162</v>
      </c>
      <c r="FK4" s="746">
        <v>41176</v>
      </c>
      <c r="FL4" s="746">
        <v>41190</v>
      </c>
    </row>
    <row r="5" spans="1:168">
      <c r="B5" s="284" t="s">
        <v>232</v>
      </c>
      <c r="C5" s="284">
        <v>660302453.28571427</v>
      </c>
      <c r="D5" s="284">
        <v>642468521.71428561</v>
      </c>
      <c r="E5" s="284">
        <v>622233879.57142842</v>
      </c>
      <c r="F5" s="284">
        <v>679708759.57142866</v>
      </c>
      <c r="G5" s="284">
        <v>681694474.35714281</v>
      </c>
      <c r="H5" s="284">
        <v>679577786</v>
      </c>
      <c r="I5" s="284">
        <v>685665892.92857134</v>
      </c>
      <c r="J5" s="284">
        <v>659802711.64285707</v>
      </c>
      <c r="K5" s="284">
        <v>676713838.28571415</v>
      </c>
      <c r="L5" s="284">
        <v>659272290.07142854</v>
      </c>
      <c r="M5" s="284">
        <v>716920017.5</v>
      </c>
      <c r="N5" s="284">
        <v>723601927.64285707</v>
      </c>
      <c r="O5" s="284">
        <v>763085817.64285696</v>
      </c>
      <c r="P5" s="284">
        <v>751946292.28571415</v>
      </c>
      <c r="Q5" s="284">
        <v>749937865.92857134</v>
      </c>
      <c r="R5" s="284">
        <v>758609595.99999976</v>
      </c>
      <c r="S5" s="284">
        <v>830909849.00000012</v>
      </c>
      <c r="T5" s="284">
        <v>866386883.78571415</v>
      </c>
      <c r="U5" s="284">
        <v>840105766.78571427</v>
      </c>
      <c r="V5" s="284">
        <v>846907585.57142854</v>
      </c>
      <c r="W5" s="284">
        <v>852184914.42857146</v>
      </c>
      <c r="X5" s="284">
        <v>794386590.28571439</v>
      </c>
      <c r="Y5" s="284">
        <v>802541687.78571415</v>
      </c>
      <c r="Z5" s="284">
        <v>814585801.42714286</v>
      </c>
      <c r="AA5" s="284">
        <v>813095626.4285717</v>
      </c>
      <c r="AB5" s="284">
        <v>778997559.92857146</v>
      </c>
      <c r="AC5" s="284">
        <v>770421119.35714304</v>
      </c>
      <c r="AD5" s="284">
        <v>820529884.78571427</v>
      </c>
      <c r="AE5" s="284">
        <v>832888138.28571451</v>
      </c>
      <c r="AF5" s="284">
        <v>800803639.92857146</v>
      </c>
      <c r="AG5" s="284">
        <v>813419164.28571451</v>
      </c>
      <c r="AH5" s="284">
        <v>806100525.64285731</v>
      </c>
      <c r="AI5" s="284">
        <v>788363751.57142854</v>
      </c>
      <c r="AJ5" s="284">
        <v>751637160.14285719</v>
      </c>
      <c r="AK5" s="284">
        <v>789391569.85714281</v>
      </c>
      <c r="AL5" s="284">
        <v>790616645.64285719</v>
      </c>
      <c r="AM5" s="284">
        <v>805462311.35714257</v>
      </c>
      <c r="AN5" s="284">
        <v>766239121.4285717</v>
      </c>
      <c r="AO5" s="284">
        <v>774396683.42857134</v>
      </c>
      <c r="AP5" s="284">
        <v>749384745.85714281</v>
      </c>
      <c r="AQ5" s="284">
        <v>793758555.64285731</v>
      </c>
      <c r="AR5" s="284">
        <v>683837074.78571427</v>
      </c>
      <c r="AS5" s="284">
        <v>705407531.42857146</v>
      </c>
      <c r="AT5" s="284">
        <v>683625180.07142854</v>
      </c>
      <c r="AU5" s="284">
        <v>688923804.78571427</v>
      </c>
      <c r="AV5" s="284">
        <v>694957436.49999988</v>
      </c>
      <c r="AW5" s="284">
        <v>666369503.92857122</v>
      </c>
      <c r="AX5" s="284">
        <v>655532572.42857146</v>
      </c>
      <c r="AY5" s="284">
        <v>651756609.14285707</v>
      </c>
      <c r="AZ5" s="284">
        <v>482621643.42857134</v>
      </c>
      <c r="BA5" s="284">
        <v>522032974.64285719</v>
      </c>
      <c r="BB5" s="284">
        <v>487276955.64285707</v>
      </c>
      <c r="BC5" s="284">
        <v>489959537.64285725</v>
      </c>
      <c r="BD5" s="284">
        <v>559086156.00000012</v>
      </c>
      <c r="BE5" s="284">
        <v>937117616.71428549</v>
      </c>
      <c r="BF5" s="284">
        <v>1013948655.4999999</v>
      </c>
      <c r="BG5" s="284">
        <v>914911265.71428585</v>
      </c>
      <c r="BH5" s="284">
        <v>987852307.78571415</v>
      </c>
      <c r="BI5" s="284">
        <v>804885836.50000012</v>
      </c>
      <c r="BJ5" s="284">
        <v>899509944.71428597</v>
      </c>
      <c r="BK5" s="284">
        <v>757000906.07142866</v>
      </c>
      <c r="BL5" s="284">
        <v>779902633.42857146</v>
      </c>
      <c r="BM5" s="284">
        <v>798142067.35714281</v>
      </c>
      <c r="BN5" s="284">
        <v>709572359.21428573</v>
      </c>
      <c r="BO5" s="284">
        <v>689786026.57142854</v>
      </c>
      <c r="BP5" s="284">
        <v>661668150.07142878</v>
      </c>
      <c r="BQ5" s="284">
        <v>682726185.71428561</v>
      </c>
      <c r="BR5" s="284">
        <v>783120712.57142854</v>
      </c>
      <c r="BS5" s="284">
        <v>826305088.64285707</v>
      </c>
      <c r="BT5" s="284">
        <v>844392229.21428561</v>
      </c>
      <c r="BU5" s="284">
        <v>856730969.07142866</v>
      </c>
      <c r="BV5" s="284">
        <v>897291451.71428573</v>
      </c>
      <c r="BW5" s="284">
        <v>891641918.57142866</v>
      </c>
      <c r="BX5" s="284">
        <v>881001146.78571427</v>
      </c>
      <c r="BY5" s="284">
        <v>910053567.78571439</v>
      </c>
      <c r="BZ5" s="284">
        <v>818368405.28571439</v>
      </c>
      <c r="CA5" s="284">
        <v>641721611</v>
      </c>
      <c r="CB5" s="284">
        <v>673224812.28571427</v>
      </c>
      <c r="CC5" s="284">
        <v>691289740.78571415</v>
      </c>
      <c r="CD5" s="284">
        <v>708342464.71428585</v>
      </c>
      <c r="CE5" s="284">
        <v>716819270.49999988</v>
      </c>
      <c r="CF5" s="284">
        <v>695686130.85714281</v>
      </c>
      <c r="CG5" s="284">
        <v>685755484.21428585</v>
      </c>
      <c r="CH5" s="284">
        <v>639702085.49999988</v>
      </c>
      <c r="CI5" s="284">
        <v>747857989.14285731</v>
      </c>
      <c r="CJ5" s="284">
        <v>695832675.07142866</v>
      </c>
      <c r="CK5" s="284">
        <v>688145614.5</v>
      </c>
      <c r="CL5" s="284">
        <v>683998571.35714293</v>
      </c>
      <c r="CM5" s="284">
        <v>691598483.21428573</v>
      </c>
      <c r="CN5" s="284">
        <v>675037671.35714293</v>
      </c>
      <c r="CO5" s="284">
        <v>794651783.71428585</v>
      </c>
      <c r="CP5" s="284">
        <v>741547915.07142854</v>
      </c>
      <c r="CQ5" s="284">
        <v>645827052.78571451</v>
      </c>
      <c r="CR5" s="284">
        <v>605657480.28571427</v>
      </c>
      <c r="CS5" s="284">
        <v>593242894.14285719</v>
      </c>
      <c r="CT5" s="284">
        <v>628872200</v>
      </c>
      <c r="CU5" s="284">
        <v>658102463.64285719</v>
      </c>
      <c r="CV5" s="284">
        <v>601385576.50000012</v>
      </c>
      <c r="CW5" s="284">
        <v>621949148.42857146</v>
      </c>
      <c r="CX5" s="284">
        <v>687546346</v>
      </c>
      <c r="CY5" s="284">
        <v>667601311.78571451</v>
      </c>
      <c r="CZ5" s="284">
        <v>679273238.57142854</v>
      </c>
      <c r="DA5" s="284">
        <v>620433390.57142866</v>
      </c>
      <c r="DB5" s="284">
        <v>651219094.57142854</v>
      </c>
      <c r="DC5" s="284">
        <v>584924816.07142866</v>
      </c>
      <c r="DD5" s="284">
        <v>655895454.78571415</v>
      </c>
      <c r="DE5" s="284">
        <v>644684628.07142854</v>
      </c>
      <c r="DF5" s="284">
        <v>645561071.42857146</v>
      </c>
      <c r="DG5" s="284">
        <v>608935005.28571415</v>
      </c>
      <c r="DH5" s="284">
        <v>651217999.57142854</v>
      </c>
      <c r="DI5" s="284">
        <v>702646456.57142854</v>
      </c>
      <c r="DJ5" s="284">
        <v>624455480.78571439</v>
      </c>
      <c r="DK5" s="284">
        <v>703385980.57142854</v>
      </c>
      <c r="DL5" s="284">
        <v>681994789.07142854</v>
      </c>
      <c r="DM5" s="284">
        <v>646332016.64285707</v>
      </c>
      <c r="DN5" s="284">
        <v>609088281.57142854</v>
      </c>
      <c r="DO5" s="284">
        <v>648792366.64285707</v>
      </c>
      <c r="DP5" s="284">
        <v>606768044.57142866</v>
      </c>
      <c r="DQ5" s="284">
        <v>609539398.5</v>
      </c>
      <c r="DR5" s="284">
        <v>664234130.14285719</v>
      </c>
      <c r="DS5" s="284">
        <v>750161134.71428585</v>
      </c>
      <c r="DT5" s="284">
        <v>784751432.07142866</v>
      </c>
      <c r="DU5" s="284">
        <v>784751432.07142866</v>
      </c>
      <c r="DV5" s="284">
        <v>784751432.07142866</v>
      </c>
      <c r="DW5" s="284">
        <v>784751432.07142866</v>
      </c>
      <c r="DX5" s="284">
        <v>784751432.07142866</v>
      </c>
      <c r="DY5" s="284">
        <v>784751432.07142866</v>
      </c>
      <c r="DZ5" s="284">
        <v>784751432.07142866</v>
      </c>
      <c r="EA5" s="284">
        <v>784751432.07142866</v>
      </c>
      <c r="EB5" s="284">
        <v>784751432.07142866</v>
      </c>
      <c r="EC5" s="284">
        <v>784751432.07142866</v>
      </c>
      <c r="ED5" s="284">
        <v>784751432.07142866</v>
      </c>
      <c r="EE5" s="284">
        <v>784751432.07142866</v>
      </c>
      <c r="EF5" s="284">
        <v>784751432.07142866</v>
      </c>
      <c r="EG5" s="284">
        <v>784751432.07142866</v>
      </c>
      <c r="EH5" s="284">
        <v>784751432.07142866</v>
      </c>
      <c r="EI5" s="284">
        <v>784751432.07142866</v>
      </c>
      <c r="EJ5" s="284">
        <v>784751432.07142866</v>
      </c>
      <c r="EK5" s="284">
        <v>830819757.57142866</v>
      </c>
      <c r="EL5" s="284">
        <v>794498518.21428561</v>
      </c>
      <c r="EM5" s="284">
        <v>953764792.78571439</v>
      </c>
      <c r="EN5" s="284">
        <v>1069581988.5714287</v>
      </c>
      <c r="EO5" s="284">
        <v>1085639856.9285715</v>
      </c>
      <c r="EP5" s="284">
        <v>1129524860.7857141</v>
      </c>
      <c r="EQ5" s="284">
        <v>1043492626.0714285</v>
      </c>
      <c r="ER5" s="284">
        <v>1096968046.5000002</v>
      </c>
      <c r="ES5" s="284">
        <v>997375598.64285707</v>
      </c>
      <c r="ET5" s="284">
        <v>1328400064.1428573</v>
      </c>
      <c r="EU5" s="284">
        <v>1407133853.9285717</v>
      </c>
      <c r="EV5" s="284">
        <v>1466578231.1428576</v>
      </c>
      <c r="EW5" s="284">
        <v>1406164173.8571432</v>
      </c>
      <c r="EX5" s="284">
        <v>1241942619.9999998</v>
      </c>
      <c r="EY5" s="284">
        <v>1105509060.7857144</v>
      </c>
      <c r="EZ5" s="284">
        <v>1103969520.4285715</v>
      </c>
      <c r="FA5" s="284">
        <v>1505515938.2857144</v>
      </c>
      <c r="FB5" s="284">
        <v>1471118837.5714288</v>
      </c>
      <c r="FC5" s="284">
        <v>1464942913.1428573</v>
      </c>
      <c r="FD5" s="284">
        <v>1335366379.7857141</v>
      </c>
      <c r="FE5" s="284">
        <v>1397609160.7857141</v>
      </c>
      <c r="FF5" s="284">
        <v>1206780960.9999998</v>
      </c>
      <c r="FG5" s="284">
        <v>1073049806.3571429</v>
      </c>
      <c r="FH5" s="284">
        <v>1006504324.2857144</v>
      </c>
      <c r="FI5" s="284">
        <v>1023337225.9285715</v>
      </c>
      <c r="FJ5" s="284">
        <v>1008512387.4999999</v>
      </c>
      <c r="FK5" s="284">
        <v>1014595704.3571428</v>
      </c>
      <c r="FL5" s="284">
        <v>1001509139.8571427</v>
      </c>
    </row>
    <row r="6" spans="1:168">
      <c r="B6" s="284" t="s">
        <v>233</v>
      </c>
      <c r="C6" s="284">
        <v>539602206.25857139</v>
      </c>
      <c r="D6" s="284">
        <v>535585638.82000011</v>
      </c>
      <c r="E6" s="284">
        <v>559204513.21571422</v>
      </c>
      <c r="F6" s="284">
        <v>571877254.18142855</v>
      </c>
      <c r="G6" s="284">
        <v>585372271.44571447</v>
      </c>
      <c r="H6" s="284">
        <v>586313211.29714298</v>
      </c>
      <c r="I6" s="284">
        <v>608684117.80857146</v>
      </c>
      <c r="J6" s="284">
        <v>606565366.44571447</v>
      </c>
      <c r="K6" s="284">
        <v>599816795.2571429</v>
      </c>
      <c r="L6" s="284">
        <v>614171382.15571439</v>
      </c>
      <c r="M6" s="284">
        <v>634162986.43999994</v>
      </c>
      <c r="N6" s="284">
        <v>644374544.55142856</v>
      </c>
      <c r="O6" s="284">
        <v>673858477.39142871</v>
      </c>
      <c r="P6" s="284">
        <v>671823049.83428562</v>
      </c>
      <c r="Q6" s="284">
        <v>683724469.79999995</v>
      </c>
      <c r="R6" s="284">
        <v>702839673.0128572</v>
      </c>
      <c r="S6" s="284">
        <v>708726070.99428558</v>
      </c>
      <c r="T6" s="284">
        <v>707261407.12857175</v>
      </c>
      <c r="U6" s="284">
        <v>692357529.7514286</v>
      </c>
      <c r="V6" s="284">
        <v>707296691.96285713</v>
      </c>
      <c r="W6" s="284">
        <v>647315678.62285697</v>
      </c>
      <c r="X6" s="284">
        <v>645956840.49571431</v>
      </c>
      <c r="Y6" s="284">
        <v>652422535.12285709</v>
      </c>
      <c r="Z6" s="284">
        <v>650982651.05142868</v>
      </c>
      <c r="AA6" s="284">
        <v>655697210.6171428</v>
      </c>
      <c r="AB6" s="284">
        <v>652654440.63857138</v>
      </c>
      <c r="AC6" s="284">
        <v>658448355.52285707</v>
      </c>
      <c r="AD6" s="284">
        <v>653919348.6314286</v>
      </c>
      <c r="AE6" s="284">
        <v>660366691.91285729</v>
      </c>
      <c r="AF6" s="284">
        <v>657568120.30857134</v>
      </c>
      <c r="AG6" s="284">
        <v>665457166.20857143</v>
      </c>
      <c r="AH6" s="284">
        <v>662118128.66428578</v>
      </c>
      <c r="AI6" s="284">
        <v>663870875.62571418</v>
      </c>
      <c r="AJ6" s="284">
        <v>663405719.39571428</v>
      </c>
      <c r="AK6" s="284">
        <v>661039418.70714283</v>
      </c>
      <c r="AL6" s="284">
        <v>665312033.8900001</v>
      </c>
      <c r="AM6" s="284">
        <v>668763692.73285699</v>
      </c>
      <c r="AN6" s="284">
        <v>674698771.12142861</v>
      </c>
      <c r="AO6" s="284">
        <v>673737751.23428571</v>
      </c>
      <c r="AP6" s="284">
        <v>680525345.44571412</v>
      </c>
      <c r="AQ6" s="284">
        <v>679582820.34571433</v>
      </c>
      <c r="AR6" s="284">
        <v>582122825.04000008</v>
      </c>
      <c r="AS6" s="284">
        <v>599333617.755</v>
      </c>
      <c r="AT6" s="284">
        <v>600702308.14571416</v>
      </c>
      <c r="AU6" s="284">
        <v>601135712.66214287</v>
      </c>
      <c r="AV6" s="284">
        <v>593360911.26571441</v>
      </c>
      <c r="AW6" s="284">
        <v>586004060.18785739</v>
      </c>
      <c r="AX6" s="284">
        <v>574122406.1435715</v>
      </c>
      <c r="AY6" s="284">
        <v>573245957.60214281</v>
      </c>
      <c r="AZ6" s="284">
        <v>236654801.98285714</v>
      </c>
      <c r="BA6" s="284">
        <v>235190097.88357142</v>
      </c>
      <c r="BB6" s="284">
        <v>235828567.97285715</v>
      </c>
      <c r="BC6" s="284">
        <v>234678097.16499999</v>
      </c>
      <c r="BD6" s="284">
        <v>232753278.06785712</v>
      </c>
      <c r="BE6" s="284">
        <v>249182894.27071425</v>
      </c>
      <c r="BF6" s="284">
        <v>270022765.54571426</v>
      </c>
      <c r="BG6" s="284">
        <v>246359683.19071427</v>
      </c>
      <c r="BH6" s="284">
        <v>227614594.42142853</v>
      </c>
      <c r="BI6" s="284">
        <v>230253305.61428577</v>
      </c>
      <c r="BJ6" s="284">
        <v>225606401.84142858</v>
      </c>
      <c r="BK6" s="284">
        <v>222539368.60107139</v>
      </c>
      <c r="BL6" s="284">
        <v>220014143.3742857</v>
      </c>
      <c r="BM6" s="284">
        <v>219464137.78928566</v>
      </c>
      <c r="BN6" s="284">
        <v>218534540.09892854</v>
      </c>
      <c r="BO6" s="284">
        <v>218309563.91535714</v>
      </c>
      <c r="BP6" s="284">
        <v>220277203.69035718</v>
      </c>
      <c r="BQ6" s="284">
        <v>220525088.38571432</v>
      </c>
      <c r="BR6" s="284">
        <v>223554827.42571434</v>
      </c>
      <c r="BS6" s="284">
        <v>225652656.72142857</v>
      </c>
      <c r="BT6" s="284">
        <v>225214007.62785715</v>
      </c>
      <c r="BU6" s="284">
        <v>226600750.8028571</v>
      </c>
      <c r="BV6" s="284">
        <v>226983790.76607141</v>
      </c>
      <c r="BW6" s="284">
        <v>226296197.98857144</v>
      </c>
      <c r="BX6" s="284">
        <v>224446320.86535719</v>
      </c>
      <c r="BY6" s="284">
        <v>222830924.98607144</v>
      </c>
      <c r="BZ6" s="284">
        <v>132187381.75464286</v>
      </c>
      <c r="CA6" s="284">
        <v>128314273.66142856</v>
      </c>
      <c r="CB6" s="284">
        <v>127692522.78107139</v>
      </c>
      <c r="CC6" s="284">
        <v>127116101.77357143</v>
      </c>
      <c r="CD6" s="284">
        <v>127947479.53928569</v>
      </c>
      <c r="CE6" s="284">
        <v>128769157.80607142</v>
      </c>
      <c r="CF6" s="284">
        <v>129943512.68499999</v>
      </c>
      <c r="CG6" s="284">
        <v>129257728.29714286</v>
      </c>
      <c r="CH6" s="284">
        <v>130175318.03321427</v>
      </c>
      <c r="CI6" s="284">
        <v>132385184.86892857</v>
      </c>
      <c r="CJ6" s="284">
        <v>132107407.3117857</v>
      </c>
      <c r="CK6" s="284">
        <v>132748828.38107143</v>
      </c>
      <c r="CL6" s="284">
        <v>139811241.07928571</v>
      </c>
      <c r="CM6" s="284">
        <v>138320105.1671429</v>
      </c>
      <c r="CN6" s="284">
        <v>139018436.54785717</v>
      </c>
      <c r="CO6" s="284">
        <v>140237302.54535714</v>
      </c>
      <c r="CP6" s="284">
        <v>141255195.97928569</v>
      </c>
      <c r="CQ6" s="284">
        <v>140525959.85749999</v>
      </c>
      <c r="CR6" s="284">
        <v>141448106.97142857</v>
      </c>
      <c r="CS6" s="284">
        <v>141758292.2767857</v>
      </c>
      <c r="CT6" s="284">
        <v>139682595.7296429</v>
      </c>
      <c r="CU6" s="284">
        <v>148876935.61821428</v>
      </c>
      <c r="CV6" s="284">
        <v>163184886.13535717</v>
      </c>
      <c r="CW6" s="284">
        <v>164110529.07357141</v>
      </c>
      <c r="CX6" s="284">
        <v>166158435.49857149</v>
      </c>
      <c r="CY6" s="284">
        <v>166447468.56464288</v>
      </c>
      <c r="CZ6" s="284">
        <v>164639022.62464282</v>
      </c>
      <c r="DA6" s="284">
        <v>165437460.04071426</v>
      </c>
      <c r="DB6" s="284">
        <v>165802948.39500004</v>
      </c>
      <c r="DC6" s="284">
        <v>166382990.56857148</v>
      </c>
      <c r="DD6" s="284">
        <v>169145252.45464286</v>
      </c>
      <c r="DE6" s="284">
        <v>171139511.89821431</v>
      </c>
      <c r="DF6" s="284">
        <v>173378976.9985714</v>
      </c>
      <c r="DG6" s="284">
        <v>173161866.73178571</v>
      </c>
      <c r="DH6" s="284">
        <v>176992874.6178571</v>
      </c>
      <c r="DI6" s="284">
        <v>175364594.59035712</v>
      </c>
      <c r="DJ6" s="284">
        <v>175249981.96357143</v>
      </c>
      <c r="DK6" s="284">
        <v>174829371.59857139</v>
      </c>
      <c r="DL6" s="284">
        <v>177930114.29357141</v>
      </c>
      <c r="DM6" s="284">
        <v>177451345.96107146</v>
      </c>
      <c r="DN6" s="284">
        <v>299996475.97107148</v>
      </c>
      <c r="DO6" s="284">
        <v>304861635.68964291</v>
      </c>
      <c r="DP6" s="284">
        <v>301882676.3246429</v>
      </c>
      <c r="DQ6" s="284">
        <v>303703096.95428574</v>
      </c>
      <c r="DR6" s="284">
        <v>307676129.10714293</v>
      </c>
      <c r="DS6" s="284">
        <v>305327993.71500003</v>
      </c>
      <c r="DT6" s="284">
        <v>300373092.16392851</v>
      </c>
      <c r="DU6" s="284">
        <v>300373092.16392851</v>
      </c>
      <c r="DV6" s="284">
        <v>300373092.16392851</v>
      </c>
      <c r="DW6" s="284">
        <v>300373092.16392851</v>
      </c>
      <c r="DX6" s="284">
        <v>300373092.16392851</v>
      </c>
      <c r="DY6" s="284">
        <v>300373092.16392851</v>
      </c>
      <c r="DZ6" s="284">
        <v>300373092.16392851</v>
      </c>
      <c r="EA6" s="284">
        <v>300373092.16392851</v>
      </c>
      <c r="EB6" s="284">
        <v>300373092.16392851</v>
      </c>
      <c r="EC6" s="284">
        <v>300373092.16392851</v>
      </c>
      <c r="ED6" s="284">
        <v>300373092.16392851</v>
      </c>
      <c r="EE6" s="284">
        <v>300373092.16392851</v>
      </c>
      <c r="EF6" s="284">
        <v>300373092.16392851</v>
      </c>
      <c r="EG6" s="284">
        <v>300373092.16392851</v>
      </c>
      <c r="EH6" s="284">
        <v>300373092.16392851</v>
      </c>
      <c r="EI6" s="284">
        <v>300373092.16392851</v>
      </c>
      <c r="EJ6" s="284">
        <v>300373092.16392851</v>
      </c>
      <c r="EK6" s="284">
        <v>303706629.54035711</v>
      </c>
      <c r="EL6" s="284">
        <v>304174705.94178575</v>
      </c>
      <c r="EM6" s="284">
        <v>310103850.10107148</v>
      </c>
      <c r="EN6" s="284">
        <v>305407083.22107142</v>
      </c>
      <c r="EO6" s="284">
        <v>303763302.45178574</v>
      </c>
      <c r="EP6" s="284">
        <v>300890105.02607149</v>
      </c>
      <c r="EQ6" s="284">
        <v>299645194.11821431</v>
      </c>
      <c r="ER6" s="284">
        <v>301804038.05714291</v>
      </c>
      <c r="ES6" s="284">
        <v>297924423.48535717</v>
      </c>
      <c r="ET6" s="284">
        <v>297228715.20571423</v>
      </c>
      <c r="EU6" s="284">
        <v>299713731.25821429</v>
      </c>
      <c r="EV6" s="284">
        <v>303318006.15607142</v>
      </c>
      <c r="EW6" s="284">
        <v>301528356.08178568</v>
      </c>
      <c r="EX6" s="284">
        <v>304457023.08750004</v>
      </c>
      <c r="EY6" s="284">
        <v>306036361.99392861</v>
      </c>
      <c r="EZ6" s="284">
        <v>307959357.49678576</v>
      </c>
      <c r="FA6" s="284">
        <v>315743171.79714292</v>
      </c>
      <c r="FB6" s="284">
        <v>305204405.15964288</v>
      </c>
      <c r="FC6" s="284">
        <v>263617866.51642856</v>
      </c>
      <c r="FD6" s="284">
        <v>258693861.17642862</v>
      </c>
      <c r="FE6" s="284">
        <v>260440458.76607144</v>
      </c>
      <c r="FF6" s="284">
        <v>261039422.5585714</v>
      </c>
      <c r="FG6" s="284">
        <v>259834715.05321422</v>
      </c>
      <c r="FH6" s="284">
        <v>262212237.9982143</v>
      </c>
      <c r="FI6" s="284">
        <v>263213503.78500003</v>
      </c>
      <c r="FJ6" s="284">
        <v>257697101.1307143</v>
      </c>
      <c r="FK6" s="284">
        <v>258905651.37214282</v>
      </c>
      <c r="FL6" s="284">
        <v>258893869.22857144</v>
      </c>
    </row>
    <row r="7" spans="1:168">
      <c r="B7" s="284" t="s">
        <v>234</v>
      </c>
      <c r="C7" s="284">
        <v>660302453.28571427</v>
      </c>
      <c r="D7" s="284">
        <v>642468521.71428561</v>
      </c>
      <c r="E7" s="284">
        <v>622233879.57142842</v>
      </c>
      <c r="F7" s="284">
        <v>679708759.57142866</v>
      </c>
      <c r="G7" s="284">
        <v>681694474.35714281</v>
      </c>
      <c r="H7" s="284">
        <v>679577786</v>
      </c>
      <c r="I7" s="284">
        <v>685665892.92857134</v>
      </c>
      <c r="J7" s="284">
        <v>659802711.64285707</v>
      </c>
      <c r="K7" s="284">
        <v>676713838.28571415</v>
      </c>
      <c r="L7" s="284">
        <v>659272290.07142854</v>
      </c>
      <c r="M7" s="284">
        <v>716920017.5</v>
      </c>
      <c r="N7" s="284">
        <v>723601927.64285707</v>
      </c>
      <c r="O7" s="284">
        <v>763085817.64285696</v>
      </c>
      <c r="P7" s="284">
        <v>751946292.28571415</v>
      </c>
      <c r="Q7" s="284">
        <v>749937865.92857134</v>
      </c>
      <c r="R7" s="284">
        <v>758609595.99999976</v>
      </c>
      <c r="S7" s="284">
        <v>830909849.00000012</v>
      </c>
      <c r="T7" s="284">
        <v>866386883.78571415</v>
      </c>
      <c r="U7" s="284">
        <v>840105766.78571427</v>
      </c>
      <c r="V7" s="284">
        <v>846907585.57142854</v>
      </c>
      <c r="W7" s="284">
        <v>852184914.42857146</v>
      </c>
      <c r="X7" s="284">
        <v>794386590.28571439</v>
      </c>
      <c r="Y7" s="284">
        <v>802541687.78571415</v>
      </c>
      <c r="Z7" s="284">
        <v>814585801.42714286</v>
      </c>
      <c r="AA7" s="284">
        <v>813095626.4285717</v>
      </c>
      <c r="AB7" s="284">
        <v>778997559.92857146</v>
      </c>
      <c r="AC7" s="284">
        <v>770421119.35714304</v>
      </c>
      <c r="AD7" s="284">
        <v>820529884.78571427</v>
      </c>
      <c r="AE7" s="284">
        <v>832888138.28571451</v>
      </c>
      <c r="AF7" s="284">
        <v>800803639.92857146</v>
      </c>
      <c r="AG7" s="284">
        <v>813419164.28571451</v>
      </c>
      <c r="AH7" s="284">
        <v>806100525.64285731</v>
      </c>
      <c r="AI7" s="284">
        <v>788363751.57142854</v>
      </c>
      <c r="AJ7" s="284">
        <v>751637160.14285719</v>
      </c>
      <c r="AK7" s="284">
        <v>789391569.85714281</v>
      </c>
      <c r="AL7" s="284">
        <v>790616645.64285719</v>
      </c>
      <c r="AM7" s="284">
        <v>805462311.35714257</v>
      </c>
      <c r="AN7" s="284">
        <v>766239121.4285717</v>
      </c>
      <c r="AO7" s="284">
        <v>774396683.42857134</v>
      </c>
      <c r="AP7" s="284">
        <v>749384745.85714281</v>
      </c>
      <c r="AQ7" s="284">
        <v>793758555.64285731</v>
      </c>
      <c r="AR7" s="284">
        <v>683837074.78571427</v>
      </c>
      <c r="AS7" s="284">
        <v>705407531.42857146</v>
      </c>
      <c r="AT7" s="284">
        <v>683625180.07142854</v>
      </c>
      <c r="AU7" s="284">
        <v>688923804.78571427</v>
      </c>
      <c r="AV7" s="284">
        <v>694957436.49999988</v>
      </c>
      <c r="AW7" s="284">
        <v>666369503.92857122</v>
      </c>
      <c r="AX7" s="284">
        <v>655532572.42857146</v>
      </c>
      <c r="AY7" s="284">
        <v>651756609.14285707</v>
      </c>
      <c r="AZ7" s="284">
        <v>482621643.42857134</v>
      </c>
      <c r="BA7" s="284">
        <v>522032974.64285719</v>
      </c>
      <c r="BB7" s="284">
        <v>487276955.64285707</v>
      </c>
      <c r="BC7" s="284">
        <v>489959537.64285725</v>
      </c>
      <c r="BD7" s="284">
        <v>559086156.00000012</v>
      </c>
      <c r="BE7" s="284">
        <v>937117616.71428549</v>
      </c>
      <c r="BF7" s="284">
        <v>1013948655.4999999</v>
      </c>
      <c r="BG7" s="284">
        <v>914911265.71428585</v>
      </c>
      <c r="BH7" s="284">
        <v>987852307.78571415</v>
      </c>
      <c r="BI7" s="284">
        <v>804885836.50000012</v>
      </c>
      <c r="BJ7" s="284">
        <v>899509944.71428597</v>
      </c>
      <c r="BK7" s="284">
        <v>757000906.07142866</v>
      </c>
      <c r="BL7" s="284">
        <v>779902633.42857146</v>
      </c>
      <c r="BM7" s="284">
        <v>798142067.35714281</v>
      </c>
      <c r="BN7" s="284">
        <v>709572359.21428573</v>
      </c>
      <c r="BO7" s="284">
        <v>689786026.57142854</v>
      </c>
      <c r="BP7" s="284">
        <v>661668150.07142878</v>
      </c>
      <c r="BQ7" s="284">
        <v>682726185.71428561</v>
      </c>
      <c r="BR7" s="284">
        <v>783120712.57142854</v>
      </c>
      <c r="BS7" s="284">
        <v>826305088.64285707</v>
      </c>
      <c r="BT7" s="284">
        <v>844392229.21428561</v>
      </c>
      <c r="BU7" s="284">
        <v>856730969.07142866</v>
      </c>
      <c r="BV7" s="284">
        <v>897291451.71428573</v>
      </c>
      <c r="BW7" s="284">
        <v>891641918.57142866</v>
      </c>
      <c r="BX7" s="284">
        <v>881001146.78571427</v>
      </c>
      <c r="BY7" s="284">
        <v>910053567.78571439</v>
      </c>
      <c r="BZ7" s="284">
        <v>818368405.28571439</v>
      </c>
      <c r="CA7" s="284">
        <v>641721611</v>
      </c>
      <c r="CB7" s="284">
        <v>673224812.28571427</v>
      </c>
      <c r="CC7" s="284">
        <v>691289740.78571415</v>
      </c>
      <c r="CD7" s="284">
        <v>708342464.71428585</v>
      </c>
      <c r="CE7" s="284">
        <v>716819270.49999988</v>
      </c>
      <c r="CF7" s="284">
        <v>695686130.85714281</v>
      </c>
      <c r="CG7" s="284">
        <v>685755484.21428585</v>
      </c>
      <c r="CH7" s="284">
        <v>639702085.49999988</v>
      </c>
      <c r="CI7" s="284">
        <v>747857989.14285731</v>
      </c>
      <c r="CJ7" s="284">
        <v>695832675.07142866</v>
      </c>
      <c r="CK7" s="284">
        <v>688145614.5</v>
      </c>
      <c r="CL7" s="284">
        <v>683998571.35714293</v>
      </c>
      <c r="CM7" s="284">
        <v>691598483.21428573</v>
      </c>
      <c r="CN7" s="284">
        <v>675037671.35714293</v>
      </c>
      <c r="CO7" s="284">
        <v>794651783.71428585</v>
      </c>
      <c r="CP7" s="284">
        <v>741547915.07142854</v>
      </c>
      <c r="CQ7" s="284">
        <v>645827052.78571451</v>
      </c>
      <c r="CR7" s="284">
        <v>605657480.28571427</v>
      </c>
      <c r="CS7" s="284">
        <v>593242894.14285719</v>
      </c>
      <c r="CT7" s="284">
        <v>628872200</v>
      </c>
      <c r="CU7" s="284">
        <v>658102463.64285719</v>
      </c>
      <c r="CV7" s="284">
        <v>601385576.50000012</v>
      </c>
      <c r="CW7" s="284">
        <v>621949148.42857146</v>
      </c>
      <c r="CX7" s="284">
        <v>687546346</v>
      </c>
      <c r="CY7" s="284">
        <v>667601311.78571451</v>
      </c>
      <c r="CZ7" s="284">
        <v>679273238.57142854</v>
      </c>
      <c r="DA7" s="284">
        <v>620433390.57142866</v>
      </c>
      <c r="DB7" s="284">
        <v>651219094.57142854</v>
      </c>
      <c r="DC7" s="284">
        <v>584924816.07142866</v>
      </c>
      <c r="DD7" s="284">
        <v>655895454.78571415</v>
      </c>
      <c r="DE7" s="284">
        <v>644684628.07142854</v>
      </c>
      <c r="DF7" s="284">
        <v>645561071.42857146</v>
      </c>
      <c r="DG7" s="284">
        <v>608935005.28571415</v>
      </c>
      <c r="DH7" s="284">
        <v>651217999.57142854</v>
      </c>
      <c r="DI7" s="284">
        <v>702646456.57142854</v>
      </c>
      <c r="DJ7" s="284">
        <v>624455480.78571439</v>
      </c>
      <c r="DK7" s="284">
        <v>703385980.57142854</v>
      </c>
      <c r="DL7" s="284">
        <v>681994789.07142854</v>
      </c>
      <c r="DM7" s="284">
        <v>646332016.64285707</v>
      </c>
      <c r="DN7" s="284">
        <v>609088281.57142854</v>
      </c>
      <c r="DO7" s="284">
        <v>648792366.64285707</v>
      </c>
      <c r="DP7" s="284">
        <v>606768044.57142866</v>
      </c>
      <c r="DQ7" s="284">
        <v>609539398.5</v>
      </c>
      <c r="DR7" s="284">
        <v>664234130.14285719</v>
      </c>
      <c r="DS7" s="284">
        <v>750161134.71428585</v>
      </c>
      <c r="DT7" s="284">
        <v>784751432.07142866</v>
      </c>
      <c r="DU7" s="284">
        <v>784751432.07142866</v>
      </c>
      <c r="DV7" s="284">
        <v>784751432.07142866</v>
      </c>
      <c r="DW7" s="284">
        <v>784751432.07142866</v>
      </c>
      <c r="DX7" s="284">
        <v>784751432.07142866</v>
      </c>
      <c r="DY7" s="284">
        <v>784751432.07142866</v>
      </c>
      <c r="DZ7" s="284">
        <v>784751432.07142866</v>
      </c>
      <c r="EA7" s="284">
        <v>784751432.07142866</v>
      </c>
      <c r="EB7" s="284">
        <v>784751432.07142866</v>
      </c>
      <c r="EC7" s="284">
        <v>784751432.07142866</v>
      </c>
      <c r="ED7" s="284">
        <v>784751432.07142866</v>
      </c>
      <c r="EE7" s="284">
        <v>784751432.07142866</v>
      </c>
      <c r="EF7" s="284">
        <v>784751432.07142866</v>
      </c>
      <c r="EG7" s="284">
        <v>784751432.07142866</v>
      </c>
      <c r="EH7" s="284">
        <v>784751432.07142866</v>
      </c>
      <c r="EI7" s="284">
        <v>784751432.07142866</v>
      </c>
      <c r="EJ7" s="284">
        <v>784751432.07142866</v>
      </c>
      <c r="EK7" s="284">
        <v>830819757.57142866</v>
      </c>
      <c r="EL7" s="284">
        <v>794498518.21428561</v>
      </c>
      <c r="EM7" s="284">
        <v>953764792.78571439</v>
      </c>
      <c r="EN7" s="284">
        <v>1069581988.5714287</v>
      </c>
      <c r="EO7" s="284">
        <v>1085639856.9285715</v>
      </c>
      <c r="EP7" s="284">
        <v>1129524860.7857141</v>
      </c>
      <c r="EQ7" s="284">
        <v>1043492626.0714285</v>
      </c>
      <c r="ER7" s="284">
        <v>1096968046.5000002</v>
      </c>
      <c r="ES7" s="284">
        <v>997375598.64285707</v>
      </c>
      <c r="ET7" s="284">
        <v>1328400064.1428573</v>
      </c>
      <c r="EU7" s="284">
        <v>1407133853.9285717</v>
      </c>
      <c r="EV7" s="284">
        <v>1466578231.1428576</v>
      </c>
      <c r="EW7" s="284">
        <v>1406164173.8571432</v>
      </c>
      <c r="EX7" s="284">
        <v>1241942619.9999998</v>
      </c>
      <c r="EY7" s="284">
        <v>1105509060.7857144</v>
      </c>
      <c r="EZ7" s="284">
        <v>1103969520.4285715</v>
      </c>
      <c r="FA7" s="284">
        <v>1505515938.2857144</v>
      </c>
      <c r="FB7" s="284">
        <v>1471118837.5714288</v>
      </c>
      <c r="FC7" s="284">
        <v>1464942913.1428573</v>
      </c>
      <c r="FD7" s="284">
        <v>1335366379.7857141</v>
      </c>
      <c r="FE7" s="284">
        <v>1397609160.7857141</v>
      </c>
      <c r="FF7" s="284">
        <v>1206780960.9999998</v>
      </c>
      <c r="FG7" s="284">
        <v>1073049806.3571429</v>
      </c>
      <c r="FH7" s="284">
        <v>1006504324.2857144</v>
      </c>
      <c r="FI7" s="284">
        <v>1023337225.9285715</v>
      </c>
      <c r="FJ7" s="284">
        <v>1008512387.4999999</v>
      </c>
      <c r="FK7" s="284">
        <v>1014595704.3571428</v>
      </c>
      <c r="FL7" s="284">
        <v>1001509139.8571427</v>
      </c>
    </row>
    <row r="10" spans="1:168">
      <c r="B10" s="283" t="s">
        <v>231</v>
      </c>
    </row>
    <row r="11" spans="1:168">
      <c r="C11" s="285"/>
    </row>
    <row r="29" spans="2:5">
      <c r="B29" s="610" t="s">
        <v>597</v>
      </c>
    </row>
    <row r="30" spans="2:5">
      <c r="B30" s="944" t="s">
        <v>1062</v>
      </c>
      <c r="C30" s="944"/>
      <c r="D30" s="944"/>
      <c r="E30" s="944"/>
    </row>
    <row r="31" spans="2:5">
      <c r="B31" s="944" t="s">
        <v>247</v>
      </c>
      <c r="C31" s="944"/>
      <c r="D31" s="944"/>
      <c r="E31" s="944"/>
    </row>
    <row r="32" spans="2:5">
      <c r="B32" s="944" t="s">
        <v>248</v>
      </c>
      <c r="C32" s="944"/>
      <c r="D32" s="944"/>
      <c r="E32" s="944"/>
    </row>
    <row r="33" spans="2:5">
      <c r="B33" s="944" t="s">
        <v>249</v>
      </c>
      <c r="C33" s="944"/>
      <c r="D33" s="944"/>
      <c r="E33" s="944"/>
    </row>
    <row r="34" spans="2:5">
      <c r="B34" s="611" t="s">
        <v>250</v>
      </c>
      <c r="C34" s="747"/>
      <c r="D34" s="747"/>
      <c r="E34" s="747"/>
    </row>
    <row r="35" spans="2:5">
      <c r="B35" s="93" t="s">
        <v>77</v>
      </c>
      <c r="C35" s="747"/>
      <c r="D35" s="747"/>
      <c r="E35" s="747"/>
    </row>
    <row r="37" spans="2:5">
      <c r="B37" s="731" t="s">
        <v>10</v>
      </c>
    </row>
  </sheetData>
  <mergeCells count="4">
    <mergeCell ref="B30:E30"/>
    <mergeCell ref="B31:E31"/>
    <mergeCell ref="B32:E32"/>
    <mergeCell ref="B33:E33"/>
  </mergeCells>
  <hyperlinks>
    <hyperlink ref="B37" location="Содержание!B79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zoomScaleNormal="100" workbookViewId="0">
      <selection activeCell="B43" sqref="B43"/>
    </sheetView>
  </sheetViews>
  <sheetFormatPr defaultRowHeight="12.75"/>
  <cols>
    <col min="1" max="1" width="9.140625" style="83"/>
    <col min="2" max="2" width="12.5703125" style="83" customWidth="1"/>
    <col min="3" max="257" width="9.140625" style="83"/>
    <col min="258" max="258" width="12.5703125" style="83" customWidth="1"/>
    <col min="259" max="513" width="9.140625" style="83"/>
    <col min="514" max="514" width="12.5703125" style="83" customWidth="1"/>
    <col min="515" max="769" width="9.140625" style="83"/>
    <col min="770" max="770" width="12.5703125" style="83" customWidth="1"/>
    <col min="771" max="1025" width="9.140625" style="83"/>
    <col min="1026" max="1026" width="12.5703125" style="83" customWidth="1"/>
    <col min="1027" max="1281" width="9.140625" style="83"/>
    <col min="1282" max="1282" width="12.5703125" style="83" customWidth="1"/>
    <col min="1283" max="1537" width="9.140625" style="83"/>
    <col min="1538" max="1538" width="12.5703125" style="83" customWidth="1"/>
    <col min="1539" max="1793" width="9.140625" style="83"/>
    <col min="1794" max="1794" width="12.5703125" style="83" customWidth="1"/>
    <col min="1795" max="2049" width="9.140625" style="83"/>
    <col min="2050" max="2050" width="12.5703125" style="83" customWidth="1"/>
    <col min="2051" max="2305" width="9.140625" style="83"/>
    <col min="2306" max="2306" width="12.5703125" style="83" customWidth="1"/>
    <col min="2307" max="2561" width="9.140625" style="83"/>
    <col min="2562" max="2562" width="12.5703125" style="83" customWidth="1"/>
    <col min="2563" max="2817" width="9.140625" style="83"/>
    <col min="2818" max="2818" width="12.5703125" style="83" customWidth="1"/>
    <col min="2819" max="3073" width="9.140625" style="83"/>
    <col min="3074" max="3074" width="12.5703125" style="83" customWidth="1"/>
    <col min="3075" max="3329" width="9.140625" style="83"/>
    <col min="3330" max="3330" width="12.5703125" style="83" customWidth="1"/>
    <col min="3331" max="3585" width="9.140625" style="83"/>
    <col min="3586" max="3586" width="12.5703125" style="83" customWidth="1"/>
    <col min="3587" max="3841" width="9.140625" style="83"/>
    <col min="3842" max="3842" width="12.5703125" style="83" customWidth="1"/>
    <col min="3843" max="4097" width="9.140625" style="83"/>
    <col min="4098" max="4098" width="12.5703125" style="83" customWidth="1"/>
    <col min="4099" max="4353" width="9.140625" style="83"/>
    <col min="4354" max="4354" width="12.5703125" style="83" customWidth="1"/>
    <col min="4355" max="4609" width="9.140625" style="83"/>
    <col min="4610" max="4610" width="12.5703125" style="83" customWidth="1"/>
    <col min="4611" max="4865" width="9.140625" style="83"/>
    <col min="4866" max="4866" width="12.5703125" style="83" customWidth="1"/>
    <col min="4867" max="5121" width="9.140625" style="83"/>
    <col min="5122" max="5122" width="12.5703125" style="83" customWidth="1"/>
    <col min="5123" max="5377" width="9.140625" style="83"/>
    <col min="5378" max="5378" width="12.5703125" style="83" customWidth="1"/>
    <col min="5379" max="5633" width="9.140625" style="83"/>
    <col min="5634" max="5634" width="12.5703125" style="83" customWidth="1"/>
    <col min="5635" max="5889" width="9.140625" style="83"/>
    <col min="5890" max="5890" width="12.5703125" style="83" customWidth="1"/>
    <col min="5891" max="6145" width="9.140625" style="83"/>
    <col min="6146" max="6146" width="12.5703125" style="83" customWidth="1"/>
    <col min="6147" max="6401" width="9.140625" style="83"/>
    <col min="6402" max="6402" width="12.5703125" style="83" customWidth="1"/>
    <col min="6403" max="6657" width="9.140625" style="83"/>
    <col min="6658" max="6658" width="12.5703125" style="83" customWidth="1"/>
    <col min="6659" max="6913" width="9.140625" style="83"/>
    <col min="6914" max="6914" width="12.5703125" style="83" customWidth="1"/>
    <col min="6915" max="7169" width="9.140625" style="83"/>
    <col min="7170" max="7170" width="12.5703125" style="83" customWidth="1"/>
    <col min="7171" max="7425" width="9.140625" style="83"/>
    <col min="7426" max="7426" width="12.5703125" style="83" customWidth="1"/>
    <col min="7427" max="7681" width="9.140625" style="83"/>
    <col min="7682" max="7682" width="12.5703125" style="83" customWidth="1"/>
    <col min="7683" max="7937" width="9.140625" style="83"/>
    <col min="7938" max="7938" width="12.5703125" style="83" customWidth="1"/>
    <col min="7939" max="8193" width="9.140625" style="83"/>
    <col min="8194" max="8194" width="12.5703125" style="83" customWidth="1"/>
    <col min="8195" max="8449" width="9.140625" style="83"/>
    <col min="8450" max="8450" width="12.5703125" style="83" customWidth="1"/>
    <col min="8451" max="8705" width="9.140625" style="83"/>
    <col min="8706" max="8706" width="12.5703125" style="83" customWidth="1"/>
    <col min="8707" max="8961" width="9.140625" style="83"/>
    <col min="8962" max="8962" width="12.5703125" style="83" customWidth="1"/>
    <col min="8963" max="9217" width="9.140625" style="83"/>
    <col min="9218" max="9218" width="12.5703125" style="83" customWidth="1"/>
    <col min="9219" max="9473" width="9.140625" style="83"/>
    <col min="9474" max="9474" width="12.5703125" style="83" customWidth="1"/>
    <col min="9475" max="9729" width="9.140625" style="83"/>
    <col min="9730" max="9730" width="12.5703125" style="83" customWidth="1"/>
    <col min="9731" max="9985" width="9.140625" style="83"/>
    <col min="9986" max="9986" width="12.5703125" style="83" customWidth="1"/>
    <col min="9987" max="10241" width="9.140625" style="83"/>
    <col min="10242" max="10242" width="12.5703125" style="83" customWidth="1"/>
    <col min="10243" max="10497" width="9.140625" style="83"/>
    <col min="10498" max="10498" width="12.5703125" style="83" customWidth="1"/>
    <col min="10499" max="10753" width="9.140625" style="83"/>
    <col min="10754" max="10754" width="12.5703125" style="83" customWidth="1"/>
    <col min="10755" max="11009" width="9.140625" style="83"/>
    <col min="11010" max="11010" width="12.5703125" style="83" customWidth="1"/>
    <col min="11011" max="11265" width="9.140625" style="83"/>
    <col min="11266" max="11266" width="12.5703125" style="83" customWidth="1"/>
    <col min="11267" max="11521" width="9.140625" style="83"/>
    <col min="11522" max="11522" width="12.5703125" style="83" customWidth="1"/>
    <col min="11523" max="11777" width="9.140625" style="83"/>
    <col min="11778" max="11778" width="12.5703125" style="83" customWidth="1"/>
    <col min="11779" max="12033" width="9.140625" style="83"/>
    <col min="12034" max="12034" width="12.5703125" style="83" customWidth="1"/>
    <col min="12035" max="12289" width="9.140625" style="83"/>
    <col min="12290" max="12290" width="12.5703125" style="83" customWidth="1"/>
    <col min="12291" max="12545" width="9.140625" style="83"/>
    <col min="12546" max="12546" width="12.5703125" style="83" customWidth="1"/>
    <col min="12547" max="12801" width="9.140625" style="83"/>
    <col min="12802" max="12802" width="12.5703125" style="83" customWidth="1"/>
    <col min="12803" max="13057" width="9.140625" style="83"/>
    <col min="13058" max="13058" width="12.5703125" style="83" customWidth="1"/>
    <col min="13059" max="13313" width="9.140625" style="83"/>
    <col min="13314" max="13314" width="12.5703125" style="83" customWidth="1"/>
    <col min="13315" max="13569" width="9.140625" style="83"/>
    <col min="13570" max="13570" width="12.5703125" style="83" customWidth="1"/>
    <col min="13571" max="13825" width="9.140625" style="83"/>
    <col min="13826" max="13826" width="12.5703125" style="83" customWidth="1"/>
    <col min="13827" max="14081" width="9.140625" style="83"/>
    <col min="14082" max="14082" width="12.5703125" style="83" customWidth="1"/>
    <col min="14083" max="14337" width="9.140625" style="83"/>
    <col min="14338" max="14338" width="12.5703125" style="83" customWidth="1"/>
    <col min="14339" max="14593" width="9.140625" style="83"/>
    <col min="14594" max="14594" width="12.5703125" style="83" customWidth="1"/>
    <col min="14595" max="14849" width="9.140625" style="83"/>
    <col min="14850" max="14850" width="12.5703125" style="83" customWidth="1"/>
    <col min="14851" max="15105" width="9.140625" style="83"/>
    <col min="15106" max="15106" width="12.5703125" style="83" customWidth="1"/>
    <col min="15107" max="15361" width="9.140625" style="83"/>
    <col min="15362" max="15362" width="12.5703125" style="83" customWidth="1"/>
    <col min="15363" max="15617" width="9.140625" style="83"/>
    <col min="15618" max="15618" width="12.5703125" style="83" customWidth="1"/>
    <col min="15619" max="15873" width="9.140625" style="83"/>
    <col min="15874" max="15874" width="12.5703125" style="83" customWidth="1"/>
    <col min="15875" max="16129" width="9.140625" style="83"/>
    <col min="16130" max="16130" width="12.5703125" style="83" customWidth="1"/>
    <col min="16131" max="16384" width="9.140625" style="83"/>
  </cols>
  <sheetData>
    <row r="2" spans="1:6">
      <c r="A2" s="83" t="s">
        <v>0</v>
      </c>
      <c r="B2" s="283" t="s">
        <v>235</v>
      </c>
    </row>
    <row r="4" spans="1:6">
      <c r="B4" s="84"/>
      <c r="C4" s="945" t="s">
        <v>236</v>
      </c>
      <c r="D4" s="946"/>
      <c r="E4" s="946"/>
      <c r="F4" s="947"/>
    </row>
    <row r="5" spans="1:6">
      <c r="B5" s="748" t="s">
        <v>237</v>
      </c>
      <c r="C5" s="772" t="s">
        <v>238</v>
      </c>
      <c r="D5" s="772" t="s">
        <v>239</v>
      </c>
      <c r="E5" s="772" t="s">
        <v>240</v>
      </c>
      <c r="F5" s="772" t="s">
        <v>241</v>
      </c>
    </row>
    <row r="6" spans="1:6">
      <c r="B6" s="84" t="s">
        <v>242</v>
      </c>
      <c r="C6" s="186">
        <v>1.112308561326433</v>
      </c>
      <c r="D6" s="186">
        <v>6.1672297565044971</v>
      </c>
      <c r="E6" s="186">
        <v>3.3517445661839962</v>
      </c>
      <c r="F6" s="186">
        <v>2.4566491969509934</v>
      </c>
    </row>
    <row r="7" spans="1:6">
      <c r="B7" s="84" t="s">
        <v>230</v>
      </c>
      <c r="C7" s="186">
        <v>1.0101981731803111</v>
      </c>
      <c r="D7" s="186">
        <v>7.5732494499095004</v>
      </c>
      <c r="E7" s="186">
        <v>4.6328876055431873</v>
      </c>
      <c r="F7" s="186">
        <v>2.9314086132047423</v>
      </c>
    </row>
    <row r="8" spans="1:6">
      <c r="B8" s="84" t="s">
        <v>212</v>
      </c>
      <c r="C8" s="186">
        <v>0.89748868413662553</v>
      </c>
      <c r="D8" s="186">
        <v>8.2455813439515246</v>
      </c>
      <c r="E8" s="186">
        <v>4.1895896021718153</v>
      </c>
      <c r="F8" s="186">
        <v>2.70390936489316</v>
      </c>
    </row>
    <row r="9" spans="1:6">
      <c r="B9" s="84" t="s">
        <v>243</v>
      </c>
      <c r="C9" s="186">
        <v>0.88125840477233264</v>
      </c>
      <c r="D9" s="186">
        <v>12.094175442690998</v>
      </c>
      <c r="E9" s="186">
        <v>6.4204941421441388</v>
      </c>
      <c r="F9" s="186">
        <v>3.6543557846475503</v>
      </c>
    </row>
    <row r="10" spans="1:6">
      <c r="B10" s="84" t="s">
        <v>244</v>
      </c>
      <c r="C10" s="186">
        <v>0.95540550527866575</v>
      </c>
      <c r="D10" s="186">
        <v>8.1247504435061408</v>
      </c>
      <c r="E10" s="186">
        <v>4.5966227407466365</v>
      </c>
      <c r="F10" s="186">
        <v>3.0070013427372357</v>
      </c>
    </row>
    <row r="11" spans="1:6">
      <c r="B11" s="262" t="s">
        <v>213</v>
      </c>
      <c r="C11" s="186">
        <v>0.84383751687527486</v>
      </c>
      <c r="D11" s="186">
        <v>7.0430895439277341</v>
      </c>
      <c r="E11" s="186">
        <v>5.0853656911721892</v>
      </c>
      <c r="F11" s="186">
        <v>2.9427428379442926</v>
      </c>
    </row>
    <row r="12" spans="1:6">
      <c r="B12" s="720"/>
      <c r="C12" s="721"/>
      <c r="D12" s="721"/>
      <c r="E12" s="721"/>
      <c r="F12" s="721"/>
    </row>
    <row r="14" spans="1:6">
      <c r="B14" s="283" t="s">
        <v>235</v>
      </c>
    </row>
    <row r="20" spans="1:2">
      <c r="A20" s="130"/>
      <c r="B20" s="130"/>
    </row>
    <row r="35" spans="2:9">
      <c r="B35" s="286" t="s">
        <v>245</v>
      </c>
      <c r="C35" s="865"/>
      <c r="D35" s="865"/>
      <c r="E35" s="865"/>
      <c r="F35" s="865"/>
      <c r="G35" s="865"/>
      <c r="H35" s="865"/>
      <c r="I35" s="865"/>
    </row>
    <row r="36" spans="2:9" ht="38.25" customHeight="1">
      <c r="B36" s="911" t="s">
        <v>246</v>
      </c>
      <c r="C36" s="911"/>
      <c r="D36" s="911"/>
      <c r="E36" s="911"/>
      <c r="F36" s="911"/>
      <c r="G36" s="911"/>
      <c r="H36" s="911"/>
      <c r="I36" s="911"/>
    </row>
    <row r="37" spans="2:9" ht="26.25" customHeight="1">
      <c r="B37" s="911" t="s">
        <v>247</v>
      </c>
      <c r="C37" s="911"/>
      <c r="D37" s="911"/>
      <c r="E37" s="911"/>
      <c r="F37" s="911"/>
      <c r="G37" s="911"/>
      <c r="H37" s="911"/>
      <c r="I37" s="911"/>
    </row>
    <row r="38" spans="2:9">
      <c r="B38" s="911" t="s">
        <v>248</v>
      </c>
      <c r="C38" s="911"/>
      <c r="D38" s="911"/>
      <c r="E38" s="911"/>
      <c r="F38" s="911"/>
      <c r="G38" s="911"/>
      <c r="H38" s="911"/>
      <c r="I38" s="911"/>
    </row>
    <row r="39" spans="2:9">
      <c r="B39" s="911" t="s">
        <v>249</v>
      </c>
      <c r="C39" s="911"/>
      <c r="D39" s="911"/>
      <c r="E39" s="911"/>
      <c r="F39" s="911"/>
      <c r="G39" s="911"/>
      <c r="H39" s="911"/>
      <c r="I39" s="911"/>
    </row>
    <row r="40" spans="2:9">
      <c r="B40" s="911" t="s">
        <v>250</v>
      </c>
      <c r="C40" s="911"/>
      <c r="D40" s="911"/>
      <c r="E40" s="911"/>
      <c r="F40" s="911"/>
      <c r="G40" s="911"/>
      <c r="H40" s="911"/>
      <c r="I40" s="911"/>
    </row>
    <row r="41" spans="2:9">
      <c r="B41" s="93" t="s">
        <v>77</v>
      </c>
      <c r="C41" s="422"/>
      <c r="D41" s="422"/>
      <c r="E41" s="422"/>
      <c r="F41" s="422"/>
      <c r="G41" s="422"/>
      <c r="H41" s="422"/>
    </row>
    <row r="42" spans="2:9" ht="15.75" customHeight="1">
      <c r="C42" s="866"/>
      <c r="D42" s="866"/>
      <c r="E42" s="866"/>
      <c r="F42" s="866"/>
      <c r="G42" s="866"/>
      <c r="H42" s="865"/>
    </row>
    <row r="43" spans="2:9" ht="17.25" customHeight="1">
      <c r="B43" s="731" t="s">
        <v>10</v>
      </c>
      <c r="C43" s="422"/>
      <c r="D43" s="422"/>
      <c r="E43" s="422"/>
      <c r="F43" s="422"/>
      <c r="G43" s="422"/>
      <c r="H43" s="865"/>
    </row>
    <row r="44" spans="2:9" ht="16.5" customHeight="1">
      <c r="C44" s="866"/>
      <c r="D44" s="866"/>
      <c r="E44" s="866"/>
      <c r="F44" s="866"/>
      <c r="G44" s="866"/>
      <c r="H44" s="865"/>
    </row>
  </sheetData>
  <mergeCells count="6">
    <mergeCell ref="B40:I40"/>
    <mergeCell ref="C4:F4"/>
    <mergeCell ref="B36:I36"/>
    <mergeCell ref="B37:I37"/>
    <mergeCell ref="B38:I38"/>
    <mergeCell ref="B39:I39"/>
  </mergeCells>
  <hyperlinks>
    <hyperlink ref="B43" location="Содержание!B8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B33" sqref="B33"/>
    </sheetView>
  </sheetViews>
  <sheetFormatPr defaultRowHeight="12.75"/>
  <cols>
    <col min="1" max="1" width="9.140625" style="83"/>
    <col min="2" max="2" width="17.140625" style="83" customWidth="1"/>
    <col min="3" max="3" width="8.140625" style="83" customWidth="1"/>
    <col min="4" max="4" width="7.7109375" style="83" customWidth="1"/>
    <col min="5" max="6" width="7.28515625" style="83" customWidth="1"/>
    <col min="7" max="7" width="9.140625" style="83"/>
    <col min="8" max="8" width="6.85546875" style="83" customWidth="1"/>
    <col min="9" max="9" width="7.85546875" style="83" customWidth="1"/>
    <col min="10" max="10" width="7.7109375" style="83" customWidth="1"/>
    <col min="11" max="11" width="8" style="83" customWidth="1"/>
    <col min="12" max="257" width="9.140625" style="83"/>
    <col min="258" max="258" width="17.140625" style="83" customWidth="1"/>
    <col min="259" max="259" width="8.140625" style="83" customWidth="1"/>
    <col min="260" max="260" width="7.7109375" style="83" customWidth="1"/>
    <col min="261" max="262" width="7.28515625" style="83" customWidth="1"/>
    <col min="263" max="263" width="9.140625" style="83"/>
    <col min="264" max="264" width="6.85546875" style="83" customWidth="1"/>
    <col min="265" max="265" width="7.85546875" style="83" customWidth="1"/>
    <col min="266" max="266" width="7.7109375" style="83" customWidth="1"/>
    <col min="267" max="267" width="8" style="83" customWidth="1"/>
    <col min="268" max="513" width="9.140625" style="83"/>
    <col min="514" max="514" width="17.140625" style="83" customWidth="1"/>
    <col min="515" max="515" width="8.140625" style="83" customWidth="1"/>
    <col min="516" max="516" width="7.7109375" style="83" customWidth="1"/>
    <col min="517" max="518" width="7.28515625" style="83" customWidth="1"/>
    <col min="519" max="519" width="9.140625" style="83"/>
    <col min="520" max="520" width="6.85546875" style="83" customWidth="1"/>
    <col min="521" max="521" width="7.85546875" style="83" customWidth="1"/>
    <col min="522" max="522" width="7.7109375" style="83" customWidth="1"/>
    <col min="523" max="523" width="8" style="83" customWidth="1"/>
    <col min="524" max="769" width="9.140625" style="83"/>
    <col min="770" max="770" width="17.140625" style="83" customWidth="1"/>
    <col min="771" max="771" width="8.140625" style="83" customWidth="1"/>
    <col min="772" max="772" width="7.7109375" style="83" customWidth="1"/>
    <col min="773" max="774" width="7.28515625" style="83" customWidth="1"/>
    <col min="775" max="775" width="9.140625" style="83"/>
    <col min="776" max="776" width="6.85546875" style="83" customWidth="1"/>
    <col min="777" max="777" width="7.85546875" style="83" customWidth="1"/>
    <col min="778" max="778" width="7.7109375" style="83" customWidth="1"/>
    <col min="779" max="779" width="8" style="83" customWidth="1"/>
    <col min="780" max="1025" width="9.140625" style="83"/>
    <col min="1026" max="1026" width="17.140625" style="83" customWidth="1"/>
    <col min="1027" max="1027" width="8.140625" style="83" customWidth="1"/>
    <col min="1028" max="1028" width="7.7109375" style="83" customWidth="1"/>
    <col min="1029" max="1030" width="7.28515625" style="83" customWidth="1"/>
    <col min="1031" max="1031" width="9.140625" style="83"/>
    <col min="1032" max="1032" width="6.85546875" style="83" customWidth="1"/>
    <col min="1033" max="1033" width="7.85546875" style="83" customWidth="1"/>
    <col min="1034" max="1034" width="7.7109375" style="83" customWidth="1"/>
    <col min="1035" max="1035" width="8" style="83" customWidth="1"/>
    <col min="1036" max="1281" width="9.140625" style="83"/>
    <col min="1282" max="1282" width="17.140625" style="83" customWidth="1"/>
    <col min="1283" max="1283" width="8.140625" style="83" customWidth="1"/>
    <col min="1284" max="1284" width="7.7109375" style="83" customWidth="1"/>
    <col min="1285" max="1286" width="7.28515625" style="83" customWidth="1"/>
    <col min="1287" max="1287" width="9.140625" style="83"/>
    <col min="1288" max="1288" width="6.85546875" style="83" customWidth="1"/>
    <col min="1289" max="1289" width="7.85546875" style="83" customWidth="1"/>
    <col min="1290" max="1290" width="7.7109375" style="83" customWidth="1"/>
    <col min="1291" max="1291" width="8" style="83" customWidth="1"/>
    <col min="1292" max="1537" width="9.140625" style="83"/>
    <col min="1538" max="1538" width="17.140625" style="83" customWidth="1"/>
    <col min="1539" max="1539" width="8.140625" style="83" customWidth="1"/>
    <col min="1540" max="1540" width="7.7109375" style="83" customWidth="1"/>
    <col min="1541" max="1542" width="7.28515625" style="83" customWidth="1"/>
    <col min="1543" max="1543" width="9.140625" style="83"/>
    <col min="1544" max="1544" width="6.85546875" style="83" customWidth="1"/>
    <col min="1545" max="1545" width="7.85546875" style="83" customWidth="1"/>
    <col min="1546" max="1546" width="7.7109375" style="83" customWidth="1"/>
    <col min="1547" max="1547" width="8" style="83" customWidth="1"/>
    <col min="1548" max="1793" width="9.140625" style="83"/>
    <col min="1794" max="1794" width="17.140625" style="83" customWidth="1"/>
    <col min="1795" max="1795" width="8.140625" style="83" customWidth="1"/>
    <col min="1796" max="1796" width="7.7109375" style="83" customWidth="1"/>
    <col min="1797" max="1798" width="7.28515625" style="83" customWidth="1"/>
    <col min="1799" max="1799" width="9.140625" style="83"/>
    <col min="1800" max="1800" width="6.85546875" style="83" customWidth="1"/>
    <col min="1801" max="1801" width="7.85546875" style="83" customWidth="1"/>
    <col min="1802" max="1802" width="7.7109375" style="83" customWidth="1"/>
    <col min="1803" max="1803" width="8" style="83" customWidth="1"/>
    <col min="1804" max="2049" width="9.140625" style="83"/>
    <col min="2050" max="2050" width="17.140625" style="83" customWidth="1"/>
    <col min="2051" max="2051" width="8.140625" style="83" customWidth="1"/>
    <col min="2052" max="2052" width="7.7109375" style="83" customWidth="1"/>
    <col min="2053" max="2054" width="7.28515625" style="83" customWidth="1"/>
    <col min="2055" max="2055" width="9.140625" style="83"/>
    <col min="2056" max="2056" width="6.85546875" style="83" customWidth="1"/>
    <col min="2057" max="2057" width="7.85546875" style="83" customWidth="1"/>
    <col min="2058" max="2058" width="7.7109375" style="83" customWidth="1"/>
    <col min="2059" max="2059" width="8" style="83" customWidth="1"/>
    <col min="2060" max="2305" width="9.140625" style="83"/>
    <col min="2306" max="2306" width="17.140625" style="83" customWidth="1"/>
    <col min="2307" max="2307" width="8.140625" style="83" customWidth="1"/>
    <col min="2308" max="2308" width="7.7109375" style="83" customWidth="1"/>
    <col min="2309" max="2310" width="7.28515625" style="83" customWidth="1"/>
    <col min="2311" max="2311" width="9.140625" style="83"/>
    <col min="2312" max="2312" width="6.85546875" style="83" customWidth="1"/>
    <col min="2313" max="2313" width="7.85546875" style="83" customWidth="1"/>
    <col min="2314" max="2314" width="7.7109375" style="83" customWidth="1"/>
    <col min="2315" max="2315" width="8" style="83" customWidth="1"/>
    <col min="2316" max="2561" width="9.140625" style="83"/>
    <col min="2562" max="2562" width="17.140625" style="83" customWidth="1"/>
    <col min="2563" max="2563" width="8.140625" style="83" customWidth="1"/>
    <col min="2564" max="2564" width="7.7109375" style="83" customWidth="1"/>
    <col min="2565" max="2566" width="7.28515625" style="83" customWidth="1"/>
    <col min="2567" max="2567" width="9.140625" style="83"/>
    <col min="2568" max="2568" width="6.85546875" style="83" customWidth="1"/>
    <col min="2569" max="2569" width="7.85546875" style="83" customWidth="1"/>
    <col min="2570" max="2570" width="7.7109375" style="83" customWidth="1"/>
    <col min="2571" max="2571" width="8" style="83" customWidth="1"/>
    <col min="2572" max="2817" width="9.140625" style="83"/>
    <col min="2818" max="2818" width="17.140625" style="83" customWidth="1"/>
    <col min="2819" max="2819" width="8.140625" style="83" customWidth="1"/>
    <col min="2820" max="2820" width="7.7109375" style="83" customWidth="1"/>
    <col min="2821" max="2822" width="7.28515625" style="83" customWidth="1"/>
    <col min="2823" max="2823" width="9.140625" style="83"/>
    <col min="2824" max="2824" width="6.85546875" style="83" customWidth="1"/>
    <col min="2825" max="2825" width="7.85546875" style="83" customWidth="1"/>
    <col min="2826" max="2826" width="7.7109375" style="83" customWidth="1"/>
    <col min="2827" max="2827" width="8" style="83" customWidth="1"/>
    <col min="2828" max="3073" width="9.140625" style="83"/>
    <col min="3074" max="3074" width="17.140625" style="83" customWidth="1"/>
    <col min="3075" max="3075" width="8.140625" style="83" customWidth="1"/>
    <col min="3076" max="3076" width="7.7109375" style="83" customWidth="1"/>
    <col min="3077" max="3078" width="7.28515625" style="83" customWidth="1"/>
    <col min="3079" max="3079" width="9.140625" style="83"/>
    <col min="3080" max="3080" width="6.85546875" style="83" customWidth="1"/>
    <col min="3081" max="3081" width="7.85546875" style="83" customWidth="1"/>
    <col min="3082" max="3082" width="7.7109375" style="83" customWidth="1"/>
    <col min="3083" max="3083" width="8" style="83" customWidth="1"/>
    <col min="3084" max="3329" width="9.140625" style="83"/>
    <col min="3330" max="3330" width="17.140625" style="83" customWidth="1"/>
    <col min="3331" max="3331" width="8.140625" style="83" customWidth="1"/>
    <col min="3332" max="3332" width="7.7109375" style="83" customWidth="1"/>
    <col min="3333" max="3334" width="7.28515625" style="83" customWidth="1"/>
    <col min="3335" max="3335" width="9.140625" style="83"/>
    <col min="3336" max="3336" width="6.85546875" style="83" customWidth="1"/>
    <col min="3337" max="3337" width="7.85546875" style="83" customWidth="1"/>
    <col min="3338" max="3338" width="7.7109375" style="83" customWidth="1"/>
    <col min="3339" max="3339" width="8" style="83" customWidth="1"/>
    <col min="3340" max="3585" width="9.140625" style="83"/>
    <col min="3586" max="3586" width="17.140625" style="83" customWidth="1"/>
    <col min="3587" max="3587" width="8.140625" style="83" customWidth="1"/>
    <col min="3588" max="3588" width="7.7109375" style="83" customWidth="1"/>
    <col min="3589" max="3590" width="7.28515625" style="83" customWidth="1"/>
    <col min="3591" max="3591" width="9.140625" style="83"/>
    <col min="3592" max="3592" width="6.85546875" style="83" customWidth="1"/>
    <col min="3593" max="3593" width="7.85546875" style="83" customWidth="1"/>
    <col min="3594" max="3594" width="7.7109375" style="83" customWidth="1"/>
    <col min="3595" max="3595" width="8" style="83" customWidth="1"/>
    <col min="3596" max="3841" width="9.140625" style="83"/>
    <col min="3842" max="3842" width="17.140625" style="83" customWidth="1"/>
    <col min="3843" max="3843" width="8.140625" style="83" customWidth="1"/>
    <col min="3844" max="3844" width="7.7109375" style="83" customWidth="1"/>
    <col min="3845" max="3846" width="7.28515625" style="83" customWidth="1"/>
    <col min="3847" max="3847" width="9.140625" style="83"/>
    <col min="3848" max="3848" width="6.85546875" style="83" customWidth="1"/>
    <col min="3849" max="3849" width="7.85546875" style="83" customWidth="1"/>
    <col min="3850" max="3850" width="7.7109375" style="83" customWidth="1"/>
    <col min="3851" max="3851" width="8" style="83" customWidth="1"/>
    <col min="3852" max="4097" width="9.140625" style="83"/>
    <col min="4098" max="4098" width="17.140625" style="83" customWidth="1"/>
    <col min="4099" max="4099" width="8.140625" style="83" customWidth="1"/>
    <col min="4100" max="4100" width="7.7109375" style="83" customWidth="1"/>
    <col min="4101" max="4102" width="7.28515625" style="83" customWidth="1"/>
    <col min="4103" max="4103" width="9.140625" style="83"/>
    <col min="4104" max="4104" width="6.85546875" style="83" customWidth="1"/>
    <col min="4105" max="4105" width="7.85546875" style="83" customWidth="1"/>
    <col min="4106" max="4106" width="7.7109375" style="83" customWidth="1"/>
    <col min="4107" max="4107" width="8" style="83" customWidth="1"/>
    <col min="4108" max="4353" width="9.140625" style="83"/>
    <col min="4354" max="4354" width="17.140625" style="83" customWidth="1"/>
    <col min="4355" max="4355" width="8.140625" style="83" customWidth="1"/>
    <col min="4356" max="4356" width="7.7109375" style="83" customWidth="1"/>
    <col min="4357" max="4358" width="7.28515625" style="83" customWidth="1"/>
    <col min="4359" max="4359" width="9.140625" style="83"/>
    <col min="4360" max="4360" width="6.85546875" style="83" customWidth="1"/>
    <col min="4361" max="4361" width="7.85546875" style="83" customWidth="1"/>
    <col min="4362" max="4362" width="7.7109375" style="83" customWidth="1"/>
    <col min="4363" max="4363" width="8" style="83" customWidth="1"/>
    <col min="4364" max="4609" width="9.140625" style="83"/>
    <col min="4610" max="4610" width="17.140625" style="83" customWidth="1"/>
    <col min="4611" max="4611" width="8.140625" style="83" customWidth="1"/>
    <col min="4612" max="4612" width="7.7109375" style="83" customWidth="1"/>
    <col min="4613" max="4614" width="7.28515625" style="83" customWidth="1"/>
    <col min="4615" max="4615" width="9.140625" style="83"/>
    <col min="4616" max="4616" width="6.85546875" style="83" customWidth="1"/>
    <col min="4617" max="4617" width="7.85546875" style="83" customWidth="1"/>
    <col min="4618" max="4618" width="7.7109375" style="83" customWidth="1"/>
    <col min="4619" max="4619" width="8" style="83" customWidth="1"/>
    <col min="4620" max="4865" width="9.140625" style="83"/>
    <col min="4866" max="4866" width="17.140625" style="83" customWidth="1"/>
    <col min="4867" max="4867" width="8.140625" style="83" customWidth="1"/>
    <col min="4868" max="4868" width="7.7109375" style="83" customWidth="1"/>
    <col min="4869" max="4870" width="7.28515625" style="83" customWidth="1"/>
    <col min="4871" max="4871" width="9.140625" style="83"/>
    <col min="4872" max="4872" width="6.85546875" style="83" customWidth="1"/>
    <col min="4873" max="4873" width="7.85546875" style="83" customWidth="1"/>
    <col min="4874" max="4874" width="7.7109375" style="83" customWidth="1"/>
    <col min="4875" max="4875" width="8" style="83" customWidth="1"/>
    <col min="4876" max="5121" width="9.140625" style="83"/>
    <col min="5122" max="5122" width="17.140625" style="83" customWidth="1"/>
    <col min="5123" max="5123" width="8.140625" style="83" customWidth="1"/>
    <col min="5124" max="5124" width="7.7109375" style="83" customWidth="1"/>
    <col min="5125" max="5126" width="7.28515625" style="83" customWidth="1"/>
    <col min="5127" max="5127" width="9.140625" style="83"/>
    <col min="5128" max="5128" width="6.85546875" style="83" customWidth="1"/>
    <col min="5129" max="5129" width="7.85546875" style="83" customWidth="1"/>
    <col min="5130" max="5130" width="7.7109375" style="83" customWidth="1"/>
    <col min="5131" max="5131" width="8" style="83" customWidth="1"/>
    <col min="5132" max="5377" width="9.140625" style="83"/>
    <col min="5378" max="5378" width="17.140625" style="83" customWidth="1"/>
    <col min="5379" max="5379" width="8.140625" style="83" customWidth="1"/>
    <col min="5380" max="5380" width="7.7109375" style="83" customWidth="1"/>
    <col min="5381" max="5382" width="7.28515625" style="83" customWidth="1"/>
    <col min="5383" max="5383" width="9.140625" style="83"/>
    <col min="5384" max="5384" width="6.85546875" style="83" customWidth="1"/>
    <col min="5385" max="5385" width="7.85546875" style="83" customWidth="1"/>
    <col min="5386" max="5386" width="7.7109375" style="83" customWidth="1"/>
    <col min="5387" max="5387" width="8" style="83" customWidth="1"/>
    <col min="5388" max="5633" width="9.140625" style="83"/>
    <col min="5634" max="5634" width="17.140625" style="83" customWidth="1"/>
    <col min="5635" max="5635" width="8.140625" style="83" customWidth="1"/>
    <col min="5636" max="5636" width="7.7109375" style="83" customWidth="1"/>
    <col min="5637" max="5638" width="7.28515625" style="83" customWidth="1"/>
    <col min="5639" max="5639" width="9.140625" style="83"/>
    <col min="5640" max="5640" width="6.85546875" style="83" customWidth="1"/>
    <col min="5641" max="5641" width="7.85546875" style="83" customWidth="1"/>
    <col min="5642" max="5642" width="7.7109375" style="83" customWidth="1"/>
    <col min="5643" max="5643" width="8" style="83" customWidth="1"/>
    <col min="5644" max="5889" width="9.140625" style="83"/>
    <col min="5890" max="5890" width="17.140625" style="83" customWidth="1"/>
    <col min="5891" max="5891" width="8.140625" style="83" customWidth="1"/>
    <col min="5892" max="5892" width="7.7109375" style="83" customWidth="1"/>
    <col min="5893" max="5894" width="7.28515625" style="83" customWidth="1"/>
    <col min="5895" max="5895" width="9.140625" style="83"/>
    <col min="5896" max="5896" width="6.85546875" style="83" customWidth="1"/>
    <col min="5897" max="5897" width="7.85546875" style="83" customWidth="1"/>
    <col min="5898" max="5898" width="7.7109375" style="83" customWidth="1"/>
    <col min="5899" max="5899" width="8" style="83" customWidth="1"/>
    <col min="5900" max="6145" width="9.140625" style="83"/>
    <col min="6146" max="6146" width="17.140625" style="83" customWidth="1"/>
    <col min="6147" max="6147" width="8.140625" style="83" customWidth="1"/>
    <col min="6148" max="6148" width="7.7109375" style="83" customWidth="1"/>
    <col min="6149" max="6150" width="7.28515625" style="83" customWidth="1"/>
    <col min="6151" max="6151" width="9.140625" style="83"/>
    <col min="6152" max="6152" width="6.85546875" style="83" customWidth="1"/>
    <col min="6153" max="6153" width="7.85546875" style="83" customWidth="1"/>
    <col min="6154" max="6154" width="7.7109375" style="83" customWidth="1"/>
    <col min="6155" max="6155" width="8" style="83" customWidth="1"/>
    <col min="6156" max="6401" width="9.140625" style="83"/>
    <col min="6402" max="6402" width="17.140625" style="83" customWidth="1"/>
    <col min="6403" max="6403" width="8.140625" style="83" customWidth="1"/>
    <col min="6404" max="6404" width="7.7109375" style="83" customWidth="1"/>
    <col min="6405" max="6406" width="7.28515625" style="83" customWidth="1"/>
    <col min="6407" max="6407" width="9.140625" style="83"/>
    <col min="6408" max="6408" width="6.85546875" style="83" customWidth="1"/>
    <col min="6409" max="6409" width="7.85546875" style="83" customWidth="1"/>
    <col min="6410" max="6410" width="7.7109375" style="83" customWidth="1"/>
    <col min="6411" max="6411" width="8" style="83" customWidth="1"/>
    <col min="6412" max="6657" width="9.140625" style="83"/>
    <col min="6658" max="6658" width="17.140625" style="83" customWidth="1"/>
    <col min="6659" max="6659" width="8.140625" style="83" customWidth="1"/>
    <col min="6660" max="6660" width="7.7109375" style="83" customWidth="1"/>
    <col min="6661" max="6662" width="7.28515625" style="83" customWidth="1"/>
    <col min="6663" max="6663" width="9.140625" style="83"/>
    <col min="6664" max="6664" width="6.85546875" style="83" customWidth="1"/>
    <col min="6665" max="6665" width="7.85546875" style="83" customWidth="1"/>
    <col min="6666" max="6666" width="7.7109375" style="83" customWidth="1"/>
    <col min="6667" max="6667" width="8" style="83" customWidth="1"/>
    <col min="6668" max="6913" width="9.140625" style="83"/>
    <col min="6914" max="6914" width="17.140625" style="83" customWidth="1"/>
    <col min="6915" max="6915" width="8.140625" style="83" customWidth="1"/>
    <col min="6916" max="6916" width="7.7109375" style="83" customWidth="1"/>
    <col min="6917" max="6918" width="7.28515625" style="83" customWidth="1"/>
    <col min="6919" max="6919" width="9.140625" style="83"/>
    <col min="6920" max="6920" width="6.85546875" style="83" customWidth="1"/>
    <col min="6921" max="6921" width="7.85546875" style="83" customWidth="1"/>
    <col min="6922" max="6922" width="7.7109375" style="83" customWidth="1"/>
    <col min="6923" max="6923" width="8" style="83" customWidth="1"/>
    <col min="6924" max="7169" width="9.140625" style="83"/>
    <col min="7170" max="7170" width="17.140625" style="83" customWidth="1"/>
    <col min="7171" max="7171" width="8.140625" style="83" customWidth="1"/>
    <col min="7172" max="7172" width="7.7109375" style="83" customWidth="1"/>
    <col min="7173" max="7174" width="7.28515625" style="83" customWidth="1"/>
    <col min="7175" max="7175" width="9.140625" style="83"/>
    <col min="7176" max="7176" width="6.85546875" style="83" customWidth="1"/>
    <col min="7177" max="7177" width="7.85546875" style="83" customWidth="1"/>
    <col min="7178" max="7178" width="7.7109375" style="83" customWidth="1"/>
    <col min="7179" max="7179" width="8" style="83" customWidth="1"/>
    <col min="7180" max="7425" width="9.140625" style="83"/>
    <col min="7426" max="7426" width="17.140625" style="83" customWidth="1"/>
    <col min="7427" max="7427" width="8.140625" style="83" customWidth="1"/>
    <col min="7428" max="7428" width="7.7109375" style="83" customWidth="1"/>
    <col min="7429" max="7430" width="7.28515625" style="83" customWidth="1"/>
    <col min="7431" max="7431" width="9.140625" style="83"/>
    <col min="7432" max="7432" width="6.85546875" style="83" customWidth="1"/>
    <col min="7433" max="7433" width="7.85546875" style="83" customWidth="1"/>
    <col min="7434" max="7434" width="7.7109375" style="83" customWidth="1"/>
    <col min="7435" max="7435" width="8" style="83" customWidth="1"/>
    <col min="7436" max="7681" width="9.140625" style="83"/>
    <col min="7682" max="7682" width="17.140625" style="83" customWidth="1"/>
    <col min="7683" max="7683" width="8.140625" style="83" customWidth="1"/>
    <col min="7684" max="7684" width="7.7109375" style="83" customWidth="1"/>
    <col min="7685" max="7686" width="7.28515625" style="83" customWidth="1"/>
    <col min="7687" max="7687" width="9.140625" style="83"/>
    <col min="7688" max="7688" width="6.85546875" style="83" customWidth="1"/>
    <col min="7689" max="7689" width="7.85546875" style="83" customWidth="1"/>
    <col min="7690" max="7690" width="7.7109375" style="83" customWidth="1"/>
    <col min="7691" max="7691" width="8" style="83" customWidth="1"/>
    <col min="7692" max="7937" width="9.140625" style="83"/>
    <col min="7938" max="7938" width="17.140625" style="83" customWidth="1"/>
    <col min="7939" max="7939" width="8.140625" style="83" customWidth="1"/>
    <col min="7940" max="7940" width="7.7109375" style="83" customWidth="1"/>
    <col min="7941" max="7942" width="7.28515625" style="83" customWidth="1"/>
    <col min="7943" max="7943" width="9.140625" style="83"/>
    <col min="7944" max="7944" width="6.85546875" style="83" customWidth="1"/>
    <col min="7945" max="7945" width="7.85546875" style="83" customWidth="1"/>
    <col min="7946" max="7946" width="7.7109375" style="83" customWidth="1"/>
    <col min="7947" max="7947" width="8" style="83" customWidth="1"/>
    <col min="7948" max="8193" width="9.140625" style="83"/>
    <col min="8194" max="8194" width="17.140625" style="83" customWidth="1"/>
    <col min="8195" max="8195" width="8.140625" style="83" customWidth="1"/>
    <col min="8196" max="8196" width="7.7109375" style="83" customWidth="1"/>
    <col min="8197" max="8198" width="7.28515625" style="83" customWidth="1"/>
    <col min="8199" max="8199" width="9.140625" style="83"/>
    <col min="8200" max="8200" width="6.85546875" style="83" customWidth="1"/>
    <col min="8201" max="8201" width="7.85546875" style="83" customWidth="1"/>
    <col min="8202" max="8202" width="7.7109375" style="83" customWidth="1"/>
    <col min="8203" max="8203" width="8" style="83" customWidth="1"/>
    <col min="8204" max="8449" width="9.140625" style="83"/>
    <col min="8450" max="8450" width="17.140625" style="83" customWidth="1"/>
    <col min="8451" max="8451" width="8.140625" style="83" customWidth="1"/>
    <col min="8452" max="8452" width="7.7109375" style="83" customWidth="1"/>
    <col min="8453" max="8454" width="7.28515625" style="83" customWidth="1"/>
    <col min="8455" max="8455" width="9.140625" style="83"/>
    <col min="8456" max="8456" width="6.85546875" style="83" customWidth="1"/>
    <col min="8457" max="8457" width="7.85546875" style="83" customWidth="1"/>
    <col min="8458" max="8458" width="7.7109375" style="83" customWidth="1"/>
    <col min="8459" max="8459" width="8" style="83" customWidth="1"/>
    <col min="8460" max="8705" width="9.140625" style="83"/>
    <col min="8706" max="8706" width="17.140625" style="83" customWidth="1"/>
    <col min="8707" max="8707" width="8.140625" style="83" customWidth="1"/>
    <col min="8708" max="8708" width="7.7109375" style="83" customWidth="1"/>
    <col min="8709" max="8710" width="7.28515625" style="83" customWidth="1"/>
    <col min="8711" max="8711" width="9.140625" style="83"/>
    <col min="8712" max="8712" width="6.85546875" style="83" customWidth="1"/>
    <col min="8713" max="8713" width="7.85546875" style="83" customWidth="1"/>
    <col min="8714" max="8714" width="7.7109375" style="83" customWidth="1"/>
    <col min="8715" max="8715" width="8" style="83" customWidth="1"/>
    <col min="8716" max="8961" width="9.140625" style="83"/>
    <col min="8962" max="8962" width="17.140625" style="83" customWidth="1"/>
    <col min="8963" max="8963" width="8.140625" style="83" customWidth="1"/>
    <col min="8964" max="8964" width="7.7109375" style="83" customWidth="1"/>
    <col min="8965" max="8966" width="7.28515625" style="83" customWidth="1"/>
    <col min="8967" max="8967" width="9.140625" style="83"/>
    <col min="8968" max="8968" width="6.85546875" style="83" customWidth="1"/>
    <col min="8969" max="8969" width="7.85546875" style="83" customWidth="1"/>
    <col min="8970" max="8970" width="7.7109375" style="83" customWidth="1"/>
    <col min="8971" max="8971" width="8" style="83" customWidth="1"/>
    <col min="8972" max="9217" width="9.140625" style="83"/>
    <col min="9218" max="9218" width="17.140625" style="83" customWidth="1"/>
    <col min="9219" max="9219" width="8.140625" style="83" customWidth="1"/>
    <col min="9220" max="9220" width="7.7109375" style="83" customWidth="1"/>
    <col min="9221" max="9222" width="7.28515625" style="83" customWidth="1"/>
    <col min="9223" max="9223" width="9.140625" style="83"/>
    <col min="9224" max="9224" width="6.85546875" style="83" customWidth="1"/>
    <col min="9225" max="9225" width="7.85546875" style="83" customWidth="1"/>
    <col min="9226" max="9226" width="7.7109375" style="83" customWidth="1"/>
    <col min="9227" max="9227" width="8" style="83" customWidth="1"/>
    <col min="9228" max="9473" width="9.140625" style="83"/>
    <col min="9474" max="9474" width="17.140625" style="83" customWidth="1"/>
    <col min="9475" max="9475" width="8.140625" style="83" customWidth="1"/>
    <col min="9476" max="9476" width="7.7109375" style="83" customWidth="1"/>
    <col min="9477" max="9478" width="7.28515625" style="83" customWidth="1"/>
    <col min="9479" max="9479" width="9.140625" style="83"/>
    <col min="9480" max="9480" width="6.85546875" style="83" customWidth="1"/>
    <col min="9481" max="9481" width="7.85546875" style="83" customWidth="1"/>
    <col min="9482" max="9482" width="7.7109375" style="83" customWidth="1"/>
    <col min="9483" max="9483" width="8" style="83" customWidth="1"/>
    <col min="9484" max="9729" width="9.140625" style="83"/>
    <col min="9730" max="9730" width="17.140625" style="83" customWidth="1"/>
    <col min="9731" max="9731" width="8.140625" style="83" customWidth="1"/>
    <col min="9732" max="9732" width="7.7109375" style="83" customWidth="1"/>
    <col min="9733" max="9734" width="7.28515625" style="83" customWidth="1"/>
    <col min="9735" max="9735" width="9.140625" style="83"/>
    <col min="9736" max="9736" width="6.85546875" style="83" customWidth="1"/>
    <col min="9737" max="9737" width="7.85546875" style="83" customWidth="1"/>
    <col min="9738" max="9738" width="7.7109375" style="83" customWidth="1"/>
    <col min="9739" max="9739" width="8" style="83" customWidth="1"/>
    <col min="9740" max="9985" width="9.140625" style="83"/>
    <col min="9986" max="9986" width="17.140625" style="83" customWidth="1"/>
    <col min="9987" max="9987" width="8.140625" style="83" customWidth="1"/>
    <col min="9988" max="9988" width="7.7109375" style="83" customWidth="1"/>
    <col min="9989" max="9990" width="7.28515625" style="83" customWidth="1"/>
    <col min="9991" max="9991" width="9.140625" style="83"/>
    <col min="9992" max="9992" width="6.85546875" style="83" customWidth="1"/>
    <col min="9993" max="9993" width="7.85546875" style="83" customWidth="1"/>
    <col min="9994" max="9994" width="7.7109375" style="83" customWidth="1"/>
    <col min="9995" max="9995" width="8" style="83" customWidth="1"/>
    <col min="9996" max="10241" width="9.140625" style="83"/>
    <col min="10242" max="10242" width="17.140625" style="83" customWidth="1"/>
    <col min="10243" max="10243" width="8.140625" style="83" customWidth="1"/>
    <col min="10244" max="10244" width="7.7109375" style="83" customWidth="1"/>
    <col min="10245" max="10246" width="7.28515625" style="83" customWidth="1"/>
    <col min="10247" max="10247" width="9.140625" style="83"/>
    <col min="10248" max="10248" width="6.85546875" style="83" customWidth="1"/>
    <col min="10249" max="10249" width="7.85546875" style="83" customWidth="1"/>
    <col min="10250" max="10250" width="7.7109375" style="83" customWidth="1"/>
    <col min="10251" max="10251" width="8" style="83" customWidth="1"/>
    <col min="10252" max="10497" width="9.140625" style="83"/>
    <col min="10498" max="10498" width="17.140625" style="83" customWidth="1"/>
    <col min="10499" max="10499" width="8.140625" style="83" customWidth="1"/>
    <col min="10500" max="10500" width="7.7109375" style="83" customWidth="1"/>
    <col min="10501" max="10502" width="7.28515625" style="83" customWidth="1"/>
    <col min="10503" max="10503" width="9.140625" style="83"/>
    <col min="10504" max="10504" width="6.85546875" style="83" customWidth="1"/>
    <col min="10505" max="10505" width="7.85546875" style="83" customWidth="1"/>
    <col min="10506" max="10506" width="7.7109375" style="83" customWidth="1"/>
    <col min="10507" max="10507" width="8" style="83" customWidth="1"/>
    <col min="10508" max="10753" width="9.140625" style="83"/>
    <col min="10754" max="10754" width="17.140625" style="83" customWidth="1"/>
    <col min="10755" max="10755" width="8.140625" style="83" customWidth="1"/>
    <col min="10756" max="10756" width="7.7109375" style="83" customWidth="1"/>
    <col min="10757" max="10758" width="7.28515625" style="83" customWidth="1"/>
    <col min="10759" max="10759" width="9.140625" style="83"/>
    <col min="10760" max="10760" width="6.85546875" style="83" customWidth="1"/>
    <col min="10761" max="10761" width="7.85546875" style="83" customWidth="1"/>
    <col min="10762" max="10762" width="7.7109375" style="83" customWidth="1"/>
    <col min="10763" max="10763" width="8" style="83" customWidth="1"/>
    <col min="10764" max="11009" width="9.140625" style="83"/>
    <col min="11010" max="11010" width="17.140625" style="83" customWidth="1"/>
    <col min="11011" max="11011" width="8.140625" style="83" customWidth="1"/>
    <col min="11012" max="11012" width="7.7109375" style="83" customWidth="1"/>
    <col min="11013" max="11014" width="7.28515625" style="83" customWidth="1"/>
    <col min="11015" max="11015" width="9.140625" style="83"/>
    <col min="11016" max="11016" width="6.85546875" style="83" customWidth="1"/>
    <col min="11017" max="11017" width="7.85546875" style="83" customWidth="1"/>
    <col min="11018" max="11018" width="7.7109375" style="83" customWidth="1"/>
    <col min="11019" max="11019" width="8" style="83" customWidth="1"/>
    <col min="11020" max="11265" width="9.140625" style="83"/>
    <col min="11266" max="11266" width="17.140625" style="83" customWidth="1"/>
    <col min="11267" max="11267" width="8.140625" style="83" customWidth="1"/>
    <col min="11268" max="11268" width="7.7109375" style="83" customWidth="1"/>
    <col min="11269" max="11270" width="7.28515625" style="83" customWidth="1"/>
    <col min="11271" max="11271" width="9.140625" style="83"/>
    <col min="11272" max="11272" width="6.85546875" style="83" customWidth="1"/>
    <col min="11273" max="11273" width="7.85546875" style="83" customWidth="1"/>
    <col min="11274" max="11274" width="7.7109375" style="83" customWidth="1"/>
    <col min="11275" max="11275" width="8" style="83" customWidth="1"/>
    <col min="11276" max="11521" width="9.140625" style="83"/>
    <col min="11522" max="11522" width="17.140625" style="83" customWidth="1"/>
    <col min="11523" max="11523" width="8.140625" style="83" customWidth="1"/>
    <col min="11524" max="11524" width="7.7109375" style="83" customWidth="1"/>
    <col min="11525" max="11526" width="7.28515625" style="83" customWidth="1"/>
    <col min="11527" max="11527" width="9.140625" style="83"/>
    <col min="11528" max="11528" width="6.85546875" style="83" customWidth="1"/>
    <col min="11529" max="11529" width="7.85546875" style="83" customWidth="1"/>
    <col min="11530" max="11530" width="7.7109375" style="83" customWidth="1"/>
    <col min="11531" max="11531" width="8" style="83" customWidth="1"/>
    <col min="11532" max="11777" width="9.140625" style="83"/>
    <col min="11778" max="11778" width="17.140625" style="83" customWidth="1"/>
    <col min="11779" max="11779" width="8.140625" style="83" customWidth="1"/>
    <col min="11780" max="11780" width="7.7109375" style="83" customWidth="1"/>
    <col min="11781" max="11782" width="7.28515625" style="83" customWidth="1"/>
    <col min="11783" max="11783" width="9.140625" style="83"/>
    <col min="11784" max="11784" width="6.85546875" style="83" customWidth="1"/>
    <col min="11785" max="11785" width="7.85546875" style="83" customWidth="1"/>
    <col min="11786" max="11786" width="7.7109375" style="83" customWidth="1"/>
    <col min="11787" max="11787" width="8" style="83" customWidth="1"/>
    <col min="11788" max="12033" width="9.140625" style="83"/>
    <col min="12034" max="12034" width="17.140625" style="83" customWidth="1"/>
    <col min="12035" max="12035" width="8.140625" style="83" customWidth="1"/>
    <col min="12036" max="12036" width="7.7109375" style="83" customWidth="1"/>
    <col min="12037" max="12038" width="7.28515625" style="83" customWidth="1"/>
    <col min="12039" max="12039" width="9.140625" style="83"/>
    <col min="12040" max="12040" width="6.85546875" style="83" customWidth="1"/>
    <col min="12041" max="12041" width="7.85546875" style="83" customWidth="1"/>
    <col min="12042" max="12042" width="7.7109375" style="83" customWidth="1"/>
    <col min="12043" max="12043" width="8" style="83" customWidth="1"/>
    <col min="12044" max="12289" width="9.140625" style="83"/>
    <col min="12290" max="12290" width="17.140625" style="83" customWidth="1"/>
    <col min="12291" max="12291" width="8.140625" style="83" customWidth="1"/>
    <col min="12292" max="12292" width="7.7109375" style="83" customWidth="1"/>
    <col min="12293" max="12294" width="7.28515625" style="83" customWidth="1"/>
    <col min="12295" max="12295" width="9.140625" style="83"/>
    <col min="12296" max="12296" width="6.85546875" style="83" customWidth="1"/>
    <col min="12297" max="12297" width="7.85546875" style="83" customWidth="1"/>
    <col min="12298" max="12298" width="7.7109375" style="83" customWidth="1"/>
    <col min="12299" max="12299" width="8" style="83" customWidth="1"/>
    <col min="12300" max="12545" width="9.140625" style="83"/>
    <col min="12546" max="12546" width="17.140625" style="83" customWidth="1"/>
    <col min="12547" max="12547" width="8.140625" style="83" customWidth="1"/>
    <col min="12548" max="12548" width="7.7109375" style="83" customWidth="1"/>
    <col min="12549" max="12550" width="7.28515625" style="83" customWidth="1"/>
    <col min="12551" max="12551" width="9.140625" style="83"/>
    <col min="12552" max="12552" width="6.85546875" style="83" customWidth="1"/>
    <col min="12553" max="12553" width="7.85546875" style="83" customWidth="1"/>
    <col min="12554" max="12554" width="7.7109375" style="83" customWidth="1"/>
    <col min="12555" max="12555" width="8" style="83" customWidth="1"/>
    <col min="12556" max="12801" width="9.140625" style="83"/>
    <col min="12802" max="12802" width="17.140625" style="83" customWidth="1"/>
    <col min="12803" max="12803" width="8.140625" style="83" customWidth="1"/>
    <col min="12804" max="12804" width="7.7109375" style="83" customWidth="1"/>
    <col min="12805" max="12806" width="7.28515625" style="83" customWidth="1"/>
    <col min="12807" max="12807" width="9.140625" style="83"/>
    <col min="12808" max="12808" width="6.85546875" style="83" customWidth="1"/>
    <col min="12809" max="12809" width="7.85546875" style="83" customWidth="1"/>
    <col min="12810" max="12810" width="7.7109375" style="83" customWidth="1"/>
    <col min="12811" max="12811" width="8" style="83" customWidth="1"/>
    <col min="12812" max="13057" width="9.140625" style="83"/>
    <col min="13058" max="13058" width="17.140625" style="83" customWidth="1"/>
    <col min="13059" max="13059" width="8.140625" style="83" customWidth="1"/>
    <col min="13060" max="13060" width="7.7109375" style="83" customWidth="1"/>
    <col min="13061" max="13062" width="7.28515625" style="83" customWidth="1"/>
    <col min="13063" max="13063" width="9.140625" style="83"/>
    <col min="13064" max="13064" width="6.85546875" style="83" customWidth="1"/>
    <col min="13065" max="13065" width="7.85546875" style="83" customWidth="1"/>
    <col min="13066" max="13066" width="7.7109375" style="83" customWidth="1"/>
    <col min="13067" max="13067" width="8" style="83" customWidth="1"/>
    <col min="13068" max="13313" width="9.140625" style="83"/>
    <col min="13314" max="13314" width="17.140625" style="83" customWidth="1"/>
    <col min="13315" max="13315" width="8.140625" style="83" customWidth="1"/>
    <col min="13316" max="13316" width="7.7109375" style="83" customWidth="1"/>
    <col min="13317" max="13318" width="7.28515625" style="83" customWidth="1"/>
    <col min="13319" max="13319" width="9.140625" style="83"/>
    <col min="13320" max="13320" width="6.85546875" style="83" customWidth="1"/>
    <col min="13321" max="13321" width="7.85546875" style="83" customWidth="1"/>
    <col min="13322" max="13322" width="7.7109375" style="83" customWidth="1"/>
    <col min="13323" max="13323" width="8" style="83" customWidth="1"/>
    <col min="13324" max="13569" width="9.140625" style="83"/>
    <col min="13570" max="13570" width="17.140625" style="83" customWidth="1"/>
    <col min="13571" max="13571" width="8.140625" style="83" customWidth="1"/>
    <col min="13572" max="13572" width="7.7109375" style="83" customWidth="1"/>
    <col min="13573" max="13574" width="7.28515625" style="83" customWidth="1"/>
    <col min="13575" max="13575" width="9.140625" style="83"/>
    <col min="13576" max="13576" width="6.85546875" style="83" customWidth="1"/>
    <col min="13577" max="13577" width="7.85546875" style="83" customWidth="1"/>
    <col min="13578" max="13578" width="7.7109375" style="83" customWidth="1"/>
    <col min="13579" max="13579" width="8" style="83" customWidth="1"/>
    <col min="13580" max="13825" width="9.140625" style="83"/>
    <col min="13826" max="13826" width="17.140625" style="83" customWidth="1"/>
    <col min="13827" max="13827" width="8.140625" style="83" customWidth="1"/>
    <col min="13828" max="13828" width="7.7109375" style="83" customWidth="1"/>
    <col min="13829" max="13830" width="7.28515625" style="83" customWidth="1"/>
    <col min="13831" max="13831" width="9.140625" style="83"/>
    <col min="13832" max="13832" width="6.85546875" style="83" customWidth="1"/>
    <col min="13833" max="13833" width="7.85546875" style="83" customWidth="1"/>
    <col min="13834" max="13834" width="7.7109375" style="83" customWidth="1"/>
    <col min="13835" max="13835" width="8" style="83" customWidth="1"/>
    <col min="13836" max="14081" width="9.140625" style="83"/>
    <col min="14082" max="14082" width="17.140625" style="83" customWidth="1"/>
    <col min="14083" max="14083" width="8.140625" style="83" customWidth="1"/>
    <col min="14084" max="14084" width="7.7109375" style="83" customWidth="1"/>
    <col min="14085" max="14086" width="7.28515625" style="83" customWidth="1"/>
    <col min="14087" max="14087" width="9.140625" style="83"/>
    <col min="14088" max="14088" width="6.85546875" style="83" customWidth="1"/>
    <col min="14089" max="14089" width="7.85546875" style="83" customWidth="1"/>
    <col min="14090" max="14090" width="7.7109375" style="83" customWidth="1"/>
    <col min="14091" max="14091" width="8" style="83" customWidth="1"/>
    <col min="14092" max="14337" width="9.140625" style="83"/>
    <col min="14338" max="14338" width="17.140625" style="83" customWidth="1"/>
    <col min="14339" max="14339" width="8.140625" style="83" customWidth="1"/>
    <col min="14340" max="14340" width="7.7109375" style="83" customWidth="1"/>
    <col min="14341" max="14342" width="7.28515625" style="83" customWidth="1"/>
    <col min="14343" max="14343" width="9.140625" style="83"/>
    <col min="14344" max="14344" width="6.85546875" style="83" customWidth="1"/>
    <col min="14345" max="14345" width="7.85546875" style="83" customWidth="1"/>
    <col min="14346" max="14346" width="7.7109375" style="83" customWidth="1"/>
    <col min="14347" max="14347" width="8" style="83" customWidth="1"/>
    <col min="14348" max="14593" width="9.140625" style="83"/>
    <col min="14594" max="14594" width="17.140625" style="83" customWidth="1"/>
    <col min="14595" max="14595" width="8.140625" style="83" customWidth="1"/>
    <col min="14596" max="14596" width="7.7109375" style="83" customWidth="1"/>
    <col min="14597" max="14598" width="7.28515625" style="83" customWidth="1"/>
    <col min="14599" max="14599" width="9.140625" style="83"/>
    <col min="14600" max="14600" width="6.85546875" style="83" customWidth="1"/>
    <col min="14601" max="14601" width="7.85546875" style="83" customWidth="1"/>
    <col min="14602" max="14602" width="7.7109375" style="83" customWidth="1"/>
    <col min="14603" max="14603" width="8" style="83" customWidth="1"/>
    <col min="14604" max="14849" width="9.140625" style="83"/>
    <col min="14850" max="14850" width="17.140625" style="83" customWidth="1"/>
    <col min="14851" max="14851" width="8.140625" style="83" customWidth="1"/>
    <col min="14852" max="14852" width="7.7109375" style="83" customWidth="1"/>
    <col min="14853" max="14854" width="7.28515625" style="83" customWidth="1"/>
    <col min="14855" max="14855" width="9.140625" style="83"/>
    <col min="14856" max="14856" width="6.85546875" style="83" customWidth="1"/>
    <col min="14857" max="14857" width="7.85546875" style="83" customWidth="1"/>
    <col min="14858" max="14858" width="7.7109375" style="83" customWidth="1"/>
    <col min="14859" max="14859" width="8" style="83" customWidth="1"/>
    <col min="14860" max="15105" width="9.140625" style="83"/>
    <col min="15106" max="15106" width="17.140625" style="83" customWidth="1"/>
    <col min="15107" max="15107" width="8.140625" style="83" customWidth="1"/>
    <col min="15108" max="15108" width="7.7109375" style="83" customWidth="1"/>
    <col min="15109" max="15110" width="7.28515625" style="83" customWidth="1"/>
    <col min="15111" max="15111" width="9.140625" style="83"/>
    <col min="15112" max="15112" width="6.85546875" style="83" customWidth="1"/>
    <col min="15113" max="15113" width="7.85546875" style="83" customWidth="1"/>
    <col min="15114" max="15114" width="7.7109375" style="83" customWidth="1"/>
    <col min="15115" max="15115" width="8" style="83" customWidth="1"/>
    <col min="15116" max="15361" width="9.140625" style="83"/>
    <col min="15362" max="15362" width="17.140625" style="83" customWidth="1"/>
    <col min="15363" max="15363" width="8.140625" style="83" customWidth="1"/>
    <col min="15364" max="15364" width="7.7109375" style="83" customWidth="1"/>
    <col min="15365" max="15366" width="7.28515625" style="83" customWidth="1"/>
    <col min="15367" max="15367" width="9.140625" style="83"/>
    <col min="15368" max="15368" width="6.85546875" style="83" customWidth="1"/>
    <col min="15369" max="15369" width="7.85546875" style="83" customWidth="1"/>
    <col min="15370" max="15370" width="7.7109375" style="83" customWidth="1"/>
    <col min="15371" max="15371" width="8" style="83" customWidth="1"/>
    <col min="15372" max="15617" width="9.140625" style="83"/>
    <col min="15618" max="15618" width="17.140625" style="83" customWidth="1"/>
    <col min="15619" max="15619" width="8.140625" style="83" customWidth="1"/>
    <col min="15620" max="15620" width="7.7109375" style="83" customWidth="1"/>
    <col min="15621" max="15622" width="7.28515625" style="83" customWidth="1"/>
    <col min="15623" max="15623" width="9.140625" style="83"/>
    <col min="15624" max="15624" width="6.85546875" style="83" customWidth="1"/>
    <col min="15625" max="15625" width="7.85546875" style="83" customWidth="1"/>
    <col min="15626" max="15626" width="7.7109375" style="83" customWidth="1"/>
    <col min="15627" max="15627" width="8" style="83" customWidth="1"/>
    <col min="15628" max="15873" width="9.140625" style="83"/>
    <col min="15874" max="15874" width="17.140625" style="83" customWidth="1"/>
    <col min="15875" max="15875" width="8.140625" style="83" customWidth="1"/>
    <col min="15876" max="15876" width="7.7109375" style="83" customWidth="1"/>
    <col min="15877" max="15878" width="7.28515625" style="83" customWidth="1"/>
    <col min="15879" max="15879" width="9.140625" style="83"/>
    <col min="15880" max="15880" width="6.85546875" style="83" customWidth="1"/>
    <col min="15881" max="15881" width="7.85546875" style="83" customWidth="1"/>
    <col min="15882" max="15882" width="7.7109375" style="83" customWidth="1"/>
    <col min="15883" max="15883" width="8" style="83" customWidth="1"/>
    <col min="15884" max="16129" width="9.140625" style="83"/>
    <col min="16130" max="16130" width="17.140625" style="83" customWidth="1"/>
    <col min="16131" max="16131" width="8.140625" style="83" customWidth="1"/>
    <col min="16132" max="16132" width="7.7109375" style="83" customWidth="1"/>
    <col min="16133" max="16134" width="7.28515625" style="83" customWidth="1"/>
    <col min="16135" max="16135" width="9.140625" style="83"/>
    <col min="16136" max="16136" width="6.85546875" style="83" customWidth="1"/>
    <col min="16137" max="16137" width="7.85546875" style="83" customWidth="1"/>
    <col min="16138" max="16138" width="7.7109375" style="83" customWidth="1"/>
    <col min="16139" max="16139" width="8" style="83" customWidth="1"/>
    <col min="16140" max="16384" width="9.140625" style="83"/>
  </cols>
  <sheetData>
    <row r="2" spans="1:11">
      <c r="A2" s="83" t="s">
        <v>0</v>
      </c>
      <c r="B2" s="283" t="s">
        <v>1095</v>
      </c>
    </row>
    <row r="4" spans="1:11">
      <c r="B4" s="84"/>
      <c r="C4" s="948" t="s">
        <v>252</v>
      </c>
      <c r="D4" s="949"/>
      <c r="E4" s="949"/>
      <c r="F4" s="950"/>
      <c r="G4" s="84"/>
      <c r="H4" s="948" t="s">
        <v>253</v>
      </c>
      <c r="I4" s="949"/>
      <c r="J4" s="949"/>
      <c r="K4" s="950"/>
    </row>
    <row r="5" spans="1:11">
      <c r="B5" s="84"/>
      <c r="C5" s="287" t="s">
        <v>254</v>
      </c>
      <c r="D5" s="287" t="s">
        <v>255</v>
      </c>
      <c r="E5" s="287" t="s">
        <v>256</v>
      </c>
      <c r="F5" s="287" t="s">
        <v>213</v>
      </c>
      <c r="G5" s="287"/>
      <c r="H5" s="287" t="s">
        <v>254</v>
      </c>
      <c r="I5" s="287" t="s">
        <v>255</v>
      </c>
      <c r="J5" s="287" t="s">
        <v>256</v>
      </c>
      <c r="K5" s="287" t="s">
        <v>213</v>
      </c>
    </row>
    <row r="6" spans="1:11">
      <c r="B6" s="84" t="s">
        <v>588</v>
      </c>
      <c r="C6" s="186">
        <v>46.854986677912223</v>
      </c>
      <c r="D6" s="186">
        <v>50.164276624866446</v>
      </c>
      <c r="E6" s="186">
        <v>53.106099618976231</v>
      </c>
      <c r="F6" s="186">
        <v>55.237966403371708</v>
      </c>
      <c r="G6" s="186"/>
      <c r="H6" s="186">
        <v>51.769790005723358</v>
      </c>
      <c r="I6" s="186">
        <v>60.687388714342283</v>
      </c>
      <c r="J6" s="186">
        <v>65.049225358037503</v>
      </c>
      <c r="K6" s="186">
        <v>69.419332554327369</v>
      </c>
    </row>
    <row r="7" spans="1:11">
      <c r="B7" s="84" t="s">
        <v>861</v>
      </c>
      <c r="C7" s="186">
        <v>14.433877578188376</v>
      </c>
      <c r="D7" s="186">
        <v>14.311757681370171</v>
      </c>
      <c r="E7" s="186">
        <v>12.972298706057222</v>
      </c>
      <c r="F7" s="186">
        <v>13.935283293530981</v>
      </c>
      <c r="G7" s="186"/>
      <c r="H7" s="186">
        <v>23.177307244689089</v>
      </c>
      <c r="I7" s="186">
        <v>19.481698939816738</v>
      </c>
      <c r="J7" s="186">
        <v>17.470255453048459</v>
      </c>
      <c r="K7" s="186">
        <v>15.582854366562993</v>
      </c>
    </row>
    <row r="8" spans="1:11">
      <c r="B8" s="84" t="s">
        <v>862</v>
      </c>
      <c r="C8" s="186">
        <v>38.711135743899398</v>
      </c>
      <c r="D8" s="186">
        <v>35.523965693763387</v>
      </c>
      <c r="E8" s="186">
        <v>33.921601674966553</v>
      </c>
      <c r="F8" s="186">
        <v>30.82675030309731</v>
      </c>
      <c r="G8" s="186"/>
      <c r="H8" s="186">
        <v>25.05290274958756</v>
      </c>
      <c r="I8" s="186">
        <v>19.830912345840972</v>
      </c>
      <c r="J8" s="186">
        <v>17.480519188914041</v>
      </c>
      <c r="K8" s="186">
        <v>14.997813079109648</v>
      </c>
    </row>
    <row r="11" spans="1:11">
      <c r="B11" s="283" t="s">
        <v>251</v>
      </c>
    </row>
    <row r="31" spans="2:2">
      <c r="B31" s="93" t="s">
        <v>77</v>
      </c>
    </row>
    <row r="33" spans="2:2">
      <c r="B33" s="731" t="s">
        <v>10</v>
      </c>
    </row>
  </sheetData>
  <mergeCells count="2">
    <mergeCell ref="C4:F4"/>
    <mergeCell ref="H4:K4"/>
  </mergeCells>
  <hyperlinks>
    <hyperlink ref="B33" location="Содержание!B81" display="к содержанию"/>
  </hyperlinks>
  <pageMargins left="0.75" right="0.75" top="1" bottom="1" header="0.5" footer="0.5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zoomScaleNormal="100" workbookViewId="0">
      <selection activeCell="B43" sqref="B43"/>
    </sheetView>
  </sheetViews>
  <sheetFormatPr defaultRowHeight="12.75"/>
  <cols>
    <col min="1" max="2" width="9.140625" style="83"/>
    <col min="3" max="3" width="16.5703125" style="83" bestFit="1" customWidth="1"/>
    <col min="4" max="4" width="12" style="83" bestFit="1" customWidth="1"/>
    <col min="5" max="5" width="12.5703125" style="83" bestFit="1" customWidth="1"/>
    <col min="6" max="6" width="16.5703125" style="83" bestFit="1" customWidth="1"/>
    <col min="7" max="7" width="11.5703125" style="83" bestFit="1" customWidth="1"/>
    <col min="8" max="8" width="12.5703125" style="83" bestFit="1" customWidth="1"/>
    <col min="9" max="258" width="9.140625" style="83"/>
    <col min="259" max="259" width="16.5703125" style="83" bestFit="1" customWidth="1"/>
    <col min="260" max="260" width="12" style="83" bestFit="1" customWidth="1"/>
    <col min="261" max="261" width="12.5703125" style="83" bestFit="1" customWidth="1"/>
    <col min="262" max="262" width="16.5703125" style="83" bestFit="1" customWidth="1"/>
    <col min="263" max="263" width="11.5703125" style="83" bestFit="1" customWidth="1"/>
    <col min="264" max="264" width="12.5703125" style="83" bestFit="1" customWidth="1"/>
    <col min="265" max="514" width="9.140625" style="83"/>
    <col min="515" max="515" width="16.5703125" style="83" bestFit="1" customWidth="1"/>
    <col min="516" max="516" width="12" style="83" bestFit="1" customWidth="1"/>
    <col min="517" max="517" width="12.5703125" style="83" bestFit="1" customWidth="1"/>
    <col min="518" max="518" width="16.5703125" style="83" bestFit="1" customWidth="1"/>
    <col min="519" max="519" width="11.5703125" style="83" bestFit="1" customWidth="1"/>
    <col min="520" max="520" width="12.5703125" style="83" bestFit="1" customWidth="1"/>
    <col min="521" max="770" width="9.140625" style="83"/>
    <col min="771" max="771" width="16.5703125" style="83" bestFit="1" customWidth="1"/>
    <col min="772" max="772" width="12" style="83" bestFit="1" customWidth="1"/>
    <col min="773" max="773" width="12.5703125" style="83" bestFit="1" customWidth="1"/>
    <col min="774" max="774" width="16.5703125" style="83" bestFit="1" customWidth="1"/>
    <col min="775" max="775" width="11.5703125" style="83" bestFit="1" customWidth="1"/>
    <col min="776" max="776" width="12.5703125" style="83" bestFit="1" customWidth="1"/>
    <col min="777" max="1026" width="9.140625" style="83"/>
    <col min="1027" max="1027" width="16.5703125" style="83" bestFit="1" customWidth="1"/>
    <col min="1028" max="1028" width="12" style="83" bestFit="1" customWidth="1"/>
    <col min="1029" max="1029" width="12.5703125" style="83" bestFit="1" customWidth="1"/>
    <col min="1030" max="1030" width="16.5703125" style="83" bestFit="1" customWidth="1"/>
    <col min="1031" max="1031" width="11.5703125" style="83" bestFit="1" customWidth="1"/>
    <col min="1032" max="1032" width="12.5703125" style="83" bestFit="1" customWidth="1"/>
    <col min="1033" max="1282" width="9.140625" style="83"/>
    <col min="1283" max="1283" width="16.5703125" style="83" bestFit="1" customWidth="1"/>
    <col min="1284" max="1284" width="12" style="83" bestFit="1" customWidth="1"/>
    <col min="1285" max="1285" width="12.5703125" style="83" bestFit="1" customWidth="1"/>
    <col min="1286" max="1286" width="16.5703125" style="83" bestFit="1" customWidth="1"/>
    <col min="1287" max="1287" width="11.5703125" style="83" bestFit="1" customWidth="1"/>
    <col min="1288" max="1288" width="12.5703125" style="83" bestFit="1" customWidth="1"/>
    <col min="1289" max="1538" width="9.140625" style="83"/>
    <col min="1539" max="1539" width="16.5703125" style="83" bestFit="1" customWidth="1"/>
    <col min="1540" max="1540" width="12" style="83" bestFit="1" customWidth="1"/>
    <col min="1541" max="1541" width="12.5703125" style="83" bestFit="1" customWidth="1"/>
    <col min="1542" max="1542" width="16.5703125" style="83" bestFit="1" customWidth="1"/>
    <col min="1543" max="1543" width="11.5703125" style="83" bestFit="1" customWidth="1"/>
    <col min="1544" max="1544" width="12.5703125" style="83" bestFit="1" customWidth="1"/>
    <col min="1545" max="1794" width="9.140625" style="83"/>
    <col min="1795" max="1795" width="16.5703125" style="83" bestFit="1" customWidth="1"/>
    <col min="1796" max="1796" width="12" style="83" bestFit="1" customWidth="1"/>
    <col min="1797" max="1797" width="12.5703125" style="83" bestFit="1" customWidth="1"/>
    <col min="1798" max="1798" width="16.5703125" style="83" bestFit="1" customWidth="1"/>
    <col min="1799" max="1799" width="11.5703125" style="83" bestFit="1" customWidth="1"/>
    <col min="1800" max="1800" width="12.5703125" style="83" bestFit="1" customWidth="1"/>
    <col min="1801" max="2050" width="9.140625" style="83"/>
    <col min="2051" max="2051" width="16.5703125" style="83" bestFit="1" customWidth="1"/>
    <col min="2052" max="2052" width="12" style="83" bestFit="1" customWidth="1"/>
    <col min="2053" max="2053" width="12.5703125" style="83" bestFit="1" customWidth="1"/>
    <col min="2054" max="2054" width="16.5703125" style="83" bestFit="1" customWidth="1"/>
    <col min="2055" max="2055" width="11.5703125" style="83" bestFit="1" customWidth="1"/>
    <col min="2056" max="2056" width="12.5703125" style="83" bestFit="1" customWidth="1"/>
    <col min="2057" max="2306" width="9.140625" style="83"/>
    <col min="2307" max="2307" width="16.5703125" style="83" bestFit="1" customWidth="1"/>
    <col min="2308" max="2308" width="12" style="83" bestFit="1" customWidth="1"/>
    <col min="2309" max="2309" width="12.5703125" style="83" bestFit="1" customWidth="1"/>
    <col min="2310" max="2310" width="16.5703125" style="83" bestFit="1" customWidth="1"/>
    <col min="2311" max="2311" width="11.5703125" style="83" bestFit="1" customWidth="1"/>
    <col min="2312" max="2312" width="12.5703125" style="83" bestFit="1" customWidth="1"/>
    <col min="2313" max="2562" width="9.140625" style="83"/>
    <col min="2563" max="2563" width="16.5703125" style="83" bestFit="1" customWidth="1"/>
    <col min="2564" max="2564" width="12" style="83" bestFit="1" customWidth="1"/>
    <col min="2565" max="2565" width="12.5703125" style="83" bestFit="1" customWidth="1"/>
    <col min="2566" max="2566" width="16.5703125" style="83" bestFit="1" customWidth="1"/>
    <col min="2567" max="2567" width="11.5703125" style="83" bestFit="1" customWidth="1"/>
    <col min="2568" max="2568" width="12.5703125" style="83" bestFit="1" customWidth="1"/>
    <col min="2569" max="2818" width="9.140625" style="83"/>
    <col min="2819" max="2819" width="16.5703125" style="83" bestFit="1" customWidth="1"/>
    <col min="2820" max="2820" width="12" style="83" bestFit="1" customWidth="1"/>
    <col min="2821" max="2821" width="12.5703125" style="83" bestFit="1" customWidth="1"/>
    <col min="2822" max="2822" width="16.5703125" style="83" bestFit="1" customWidth="1"/>
    <col min="2823" max="2823" width="11.5703125" style="83" bestFit="1" customWidth="1"/>
    <col min="2824" max="2824" width="12.5703125" style="83" bestFit="1" customWidth="1"/>
    <col min="2825" max="3074" width="9.140625" style="83"/>
    <col min="3075" max="3075" width="16.5703125" style="83" bestFit="1" customWidth="1"/>
    <col min="3076" max="3076" width="12" style="83" bestFit="1" customWidth="1"/>
    <col min="3077" max="3077" width="12.5703125" style="83" bestFit="1" customWidth="1"/>
    <col min="3078" max="3078" width="16.5703125" style="83" bestFit="1" customWidth="1"/>
    <col min="3079" max="3079" width="11.5703125" style="83" bestFit="1" customWidth="1"/>
    <col min="3080" max="3080" width="12.5703125" style="83" bestFit="1" customWidth="1"/>
    <col min="3081" max="3330" width="9.140625" style="83"/>
    <col min="3331" max="3331" width="16.5703125" style="83" bestFit="1" customWidth="1"/>
    <col min="3332" max="3332" width="12" style="83" bestFit="1" customWidth="1"/>
    <col min="3333" max="3333" width="12.5703125" style="83" bestFit="1" customWidth="1"/>
    <col min="3334" max="3334" width="16.5703125" style="83" bestFit="1" customWidth="1"/>
    <col min="3335" max="3335" width="11.5703125" style="83" bestFit="1" customWidth="1"/>
    <col min="3336" max="3336" width="12.5703125" style="83" bestFit="1" customWidth="1"/>
    <col min="3337" max="3586" width="9.140625" style="83"/>
    <col min="3587" max="3587" width="16.5703125" style="83" bestFit="1" customWidth="1"/>
    <col min="3588" max="3588" width="12" style="83" bestFit="1" customWidth="1"/>
    <col min="3589" max="3589" width="12.5703125" style="83" bestFit="1" customWidth="1"/>
    <col min="3590" max="3590" width="16.5703125" style="83" bestFit="1" customWidth="1"/>
    <col min="3591" max="3591" width="11.5703125" style="83" bestFit="1" customWidth="1"/>
    <col min="3592" max="3592" width="12.5703125" style="83" bestFit="1" customWidth="1"/>
    <col min="3593" max="3842" width="9.140625" style="83"/>
    <col min="3843" max="3843" width="16.5703125" style="83" bestFit="1" customWidth="1"/>
    <col min="3844" max="3844" width="12" style="83" bestFit="1" customWidth="1"/>
    <col min="3845" max="3845" width="12.5703125" style="83" bestFit="1" customWidth="1"/>
    <col min="3846" max="3846" width="16.5703125" style="83" bestFit="1" customWidth="1"/>
    <col min="3847" max="3847" width="11.5703125" style="83" bestFit="1" customWidth="1"/>
    <col min="3848" max="3848" width="12.5703125" style="83" bestFit="1" customWidth="1"/>
    <col min="3849" max="4098" width="9.140625" style="83"/>
    <col min="4099" max="4099" width="16.5703125" style="83" bestFit="1" customWidth="1"/>
    <col min="4100" max="4100" width="12" style="83" bestFit="1" customWidth="1"/>
    <col min="4101" max="4101" width="12.5703125" style="83" bestFit="1" customWidth="1"/>
    <col min="4102" max="4102" width="16.5703125" style="83" bestFit="1" customWidth="1"/>
    <col min="4103" max="4103" width="11.5703125" style="83" bestFit="1" customWidth="1"/>
    <col min="4104" max="4104" width="12.5703125" style="83" bestFit="1" customWidth="1"/>
    <col min="4105" max="4354" width="9.140625" style="83"/>
    <col min="4355" max="4355" width="16.5703125" style="83" bestFit="1" customWidth="1"/>
    <col min="4356" max="4356" width="12" style="83" bestFit="1" customWidth="1"/>
    <col min="4357" max="4357" width="12.5703125" style="83" bestFit="1" customWidth="1"/>
    <col min="4358" max="4358" width="16.5703125" style="83" bestFit="1" customWidth="1"/>
    <col min="4359" max="4359" width="11.5703125" style="83" bestFit="1" customWidth="1"/>
    <col min="4360" max="4360" width="12.5703125" style="83" bestFit="1" customWidth="1"/>
    <col min="4361" max="4610" width="9.140625" style="83"/>
    <col min="4611" max="4611" width="16.5703125" style="83" bestFit="1" customWidth="1"/>
    <col min="4612" max="4612" width="12" style="83" bestFit="1" customWidth="1"/>
    <col min="4613" max="4613" width="12.5703125" style="83" bestFit="1" customWidth="1"/>
    <col min="4614" max="4614" width="16.5703125" style="83" bestFit="1" customWidth="1"/>
    <col min="4615" max="4615" width="11.5703125" style="83" bestFit="1" customWidth="1"/>
    <col min="4616" max="4616" width="12.5703125" style="83" bestFit="1" customWidth="1"/>
    <col min="4617" max="4866" width="9.140625" style="83"/>
    <col min="4867" max="4867" width="16.5703125" style="83" bestFit="1" customWidth="1"/>
    <col min="4868" max="4868" width="12" style="83" bestFit="1" customWidth="1"/>
    <col min="4869" max="4869" width="12.5703125" style="83" bestFit="1" customWidth="1"/>
    <col min="4870" max="4870" width="16.5703125" style="83" bestFit="1" customWidth="1"/>
    <col min="4871" max="4871" width="11.5703125" style="83" bestFit="1" customWidth="1"/>
    <col min="4872" max="4872" width="12.5703125" style="83" bestFit="1" customWidth="1"/>
    <col min="4873" max="5122" width="9.140625" style="83"/>
    <col min="5123" max="5123" width="16.5703125" style="83" bestFit="1" customWidth="1"/>
    <col min="5124" max="5124" width="12" style="83" bestFit="1" customWidth="1"/>
    <col min="5125" max="5125" width="12.5703125" style="83" bestFit="1" customWidth="1"/>
    <col min="5126" max="5126" width="16.5703125" style="83" bestFit="1" customWidth="1"/>
    <col min="5127" max="5127" width="11.5703125" style="83" bestFit="1" customWidth="1"/>
    <col min="5128" max="5128" width="12.5703125" style="83" bestFit="1" customWidth="1"/>
    <col min="5129" max="5378" width="9.140625" style="83"/>
    <col min="5379" max="5379" width="16.5703125" style="83" bestFit="1" customWidth="1"/>
    <col min="5380" max="5380" width="12" style="83" bestFit="1" customWidth="1"/>
    <col min="5381" max="5381" width="12.5703125" style="83" bestFit="1" customWidth="1"/>
    <col min="5382" max="5382" width="16.5703125" style="83" bestFit="1" customWidth="1"/>
    <col min="5383" max="5383" width="11.5703125" style="83" bestFit="1" customWidth="1"/>
    <col min="5384" max="5384" width="12.5703125" style="83" bestFit="1" customWidth="1"/>
    <col min="5385" max="5634" width="9.140625" style="83"/>
    <col min="5635" max="5635" width="16.5703125" style="83" bestFit="1" customWidth="1"/>
    <col min="5636" max="5636" width="12" style="83" bestFit="1" customWidth="1"/>
    <col min="5637" max="5637" width="12.5703125" style="83" bestFit="1" customWidth="1"/>
    <col min="5638" max="5638" width="16.5703125" style="83" bestFit="1" customWidth="1"/>
    <col min="5639" max="5639" width="11.5703125" style="83" bestFit="1" customWidth="1"/>
    <col min="5640" max="5640" width="12.5703125" style="83" bestFit="1" customWidth="1"/>
    <col min="5641" max="5890" width="9.140625" style="83"/>
    <col min="5891" max="5891" width="16.5703125" style="83" bestFit="1" customWidth="1"/>
    <col min="5892" max="5892" width="12" style="83" bestFit="1" customWidth="1"/>
    <col min="5893" max="5893" width="12.5703125" style="83" bestFit="1" customWidth="1"/>
    <col min="5894" max="5894" width="16.5703125" style="83" bestFit="1" customWidth="1"/>
    <col min="5895" max="5895" width="11.5703125" style="83" bestFit="1" customWidth="1"/>
    <col min="5896" max="5896" width="12.5703125" style="83" bestFit="1" customWidth="1"/>
    <col min="5897" max="6146" width="9.140625" style="83"/>
    <col min="6147" max="6147" width="16.5703125" style="83" bestFit="1" customWidth="1"/>
    <col min="6148" max="6148" width="12" style="83" bestFit="1" customWidth="1"/>
    <col min="6149" max="6149" width="12.5703125" style="83" bestFit="1" customWidth="1"/>
    <col min="6150" max="6150" width="16.5703125" style="83" bestFit="1" customWidth="1"/>
    <col min="6151" max="6151" width="11.5703125" style="83" bestFit="1" customWidth="1"/>
    <col min="6152" max="6152" width="12.5703125" style="83" bestFit="1" customWidth="1"/>
    <col min="6153" max="6402" width="9.140625" style="83"/>
    <col min="6403" max="6403" width="16.5703125" style="83" bestFit="1" customWidth="1"/>
    <col min="6404" max="6404" width="12" style="83" bestFit="1" customWidth="1"/>
    <col min="6405" max="6405" width="12.5703125" style="83" bestFit="1" customWidth="1"/>
    <col min="6406" max="6406" width="16.5703125" style="83" bestFit="1" customWidth="1"/>
    <col min="6407" max="6407" width="11.5703125" style="83" bestFit="1" customWidth="1"/>
    <col min="6408" max="6408" width="12.5703125" style="83" bestFit="1" customWidth="1"/>
    <col min="6409" max="6658" width="9.140625" style="83"/>
    <col min="6659" max="6659" width="16.5703125" style="83" bestFit="1" customWidth="1"/>
    <col min="6660" max="6660" width="12" style="83" bestFit="1" customWidth="1"/>
    <col min="6661" max="6661" width="12.5703125" style="83" bestFit="1" customWidth="1"/>
    <col min="6662" max="6662" width="16.5703125" style="83" bestFit="1" customWidth="1"/>
    <col min="6663" max="6663" width="11.5703125" style="83" bestFit="1" customWidth="1"/>
    <col min="6664" max="6664" width="12.5703125" style="83" bestFit="1" customWidth="1"/>
    <col min="6665" max="6914" width="9.140625" style="83"/>
    <col min="6915" max="6915" width="16.5703125" style="83" bestFit="1" customWidth="1"/>
    <col min="6916" max="6916" width="12" style="83" bestFit="1" customWidth="1"/>
    <col min="6917" max="6917" width="12.5703125" style="83" bestFit="1" customWidth="1"/>
    <col min="6918" max="6918" width="16.5703125" style="83" bestFit="1" customWidth="1"/>
    <col min="6919" max="6919" width="11.5703125" style="83" bestFit="1" customWidth="1"/>
    <col min="6920" max="6920" width="12.5703125" style="83" bestFit="1" customWidth="1"/>
    <col min="6921" max="7170" width="9.140625" style="83"/>
    <col min="7171" max="7171" width="16.5703125" style="83" bestFit="1" customWidth="1"/>
    <col min="7172" max="7172" width="12" style="83" bestFit="1" customWidth="1"/>
    <col min="7173" max="7173" width="12.5703125" style="83" bestFit="1" customWidth="1"/>
    <col min="7174" max="7174" width="16.5703125" style="83" bestFit="1" customWidth="1"/>
    <col min="7175" max="7175" width="11.5703125" style="83" bestFit="1" customWidth="1"/>
    <col min="7176" max="7176" width="12.5703125" style="83" bestFit="1" customWidth="1"/>
    <col min="7177" max="7426" width="9.140625" style="83"/>
    <col min="7427" max="7427" width="16.5703125" style="83" bestFit="1" customWidth="1"/>
    <col min="7428" max="7428" width="12" style="83" bestFit="1" customWidth="1"/>
    <col min="7429" max="7429" width="12.5703125" style="83" bestFit="1" customWidth="1"/>
    <col min="7430" max="7430" width="16.5703125" style="83" bestFit="1" customWidth="1"/>
    <col min="7431" max="7431" width="11.5703125" style="83" bestFit="1" customWidth="1"/>
    <col min="7432" max="7432" width="12.5703125" style="83" bestFit="1" customWidth="1"/>
    <col min="7433" max="7682" width="9.140625" style="83"/>
    <col min="7683" max="7683" width="16.5703125" style="83" bestFit="1" customWidth="1"/>
    <col min="7684" max="7684" width="12" style="83" bestFit="1" customWidth="1"/>
    <col min="7685" max="7685" width="12.5703125" style="83" bestFit="1" customWidth="1"/>
    <col min="7686" max="7686" width="16.5703125" style="83" bestFit="1" customWidth="1"/>
    <col min="7687" max="7687" width="11.5703125" style="83" bestFit="1" customWidth="1"/>
    <col min="7688" max="7688" width="12.5703125" style="83" bestFit="1" customWidth="1"/>
    <col min="7689" max="7938" width="9.140625" style="83"/>
    <col min="7939" max="7939" width="16.5703125" style="83" bestFit="1" customWidth="1"/>
    <col min="7940" max="7940" width="12" style="83" bestFit="1" customWidth="1"/>
    <col min="7941" max="7941" width="12.5703125" style="83" bestFit="1" customWidth="1"/>
    <col min="7942" max="7942" width="16.5703125" style="83" bestFit="1" customWidth="1"/>
    <col min="7943" max="7943" width="11.5703125" style="83" bestFit="1" customWidth="1"/>
    <col min="7944" max="7944" width="12.5703125" style="83" bestFit="1" customWidth="1"/>
    <col min="7945" max="8194" width="9.140625" style="83"/>
    <col min="8195" max="8195" width="16.5703125" style="83" bestFit="1" customWidth="1"/>
    <col min="8196" max="8196" width="12" style="83" bestFit="1" customWidth="1"/>
    <col min="8197" max="8197" width="12.5703125" style="83" bestFit="1" customWidth="1"/>
    <col min="8198" max="8198" width="16.5703125" style="83" bestFit="1" customWidth="1"/>
    <col min="8199" max="8199" width="11.5703125" style="83" bestFit="1" customWidth="1"/>
    <col min="8200" max="8200" width="12.5703125" style="83" bestFit="1" customWidth="1"/>
    <col min="8201" max="8450" width="9.140625" style="83"/>
    <col min="8451" max="8451" width="16.5703125" style="83" bestFit="1" customWidth="1"/>
    <col min="8452" max="8452" width="12" style="83" bestFit="1" customWidth="1"/>
    <col min="8453" max="8453" width="12.5703125" style="83" bestFit="1" customWidth="1"/>
    <col min="8454" max="8454" width="16.5703125" style="83" bestFit="1" customWidth="1"/>
    <col min="8455" max="8455" width="11.5703125" style="83" bestFit="1" customWidth="1"/>
    <col min="8456" max="8456" width="12.5703125" style="83" bestFit="1" customWidth="1"/>
    <col min="8457" max="8706" width="9.140625" style="83"/>
    <col min="8707" max="8707" width="16.5703125" style="83" bestFit="1" customWidth="1"/>
    <col min="8708" max="8708" width="12" style="83" bestFit="1" customWidth="1"/>
    <col min="8709" max="8709" width="12.5703125" style="83" bestFit="1" customWidth="1"/>
    <col min="8710" max="8710" width="16.5703125" style="83" bestFit="1" customWidth="1"/>
    <col min="8711" max="8711" width="11.5703125" style="83" bestFit="1" customWidth="1"/>
    <col min="8712" max="8712" width="12.5703125" style="83" bestFit="1" customWidth="1"/>
    <col min="8713" max="8962" width="9.140625" style="83"/>
    <col min="8963" max="8963" width="16.5703125" style="83" bestFit="1" customWidth="1"/>
    <col min="8964" max="8964" width="12" style="83" bestFit="1" customWidth="1"/>
    <col min="8965" max="8965" width="12.5703125" style="83" bestFit="1" customWidth="1"/>
    <col min="8966" max="8966" width="16.5703125" style="83" bestFit="1" customWidth="1"/>
    <col min="8967" max="8967" width="11.5703125" style="83" bestFit="1" customWidth="1"/>
    <col min="8968" max="8968" width="12.5703125" style="83" bestFit="1" customWidth="1"/>
    <col min="8969" max="9218" width="9.140625" style="83"/>
    <col min="9219" max="9219" width="16.5703125" style="83" bestFit="1" customWidth="1"/>
    <col min="9220" max="9220" width="12" style="83" bestFit="1" customWidth="1"/>
    <col min="9221" max="9221" width="12.5703125" style="83" bestFit="1" customWidth="1"/>
    <col min="9222" max="9222" width="16.5703125" style="83" bestFit="1" customWidth="1"/>
    <col min="9223" max="9223" width="11.5703125" style="83" bestFit="1" customWidth="1"/>
    <col min="9224" max="9224" width="12.5703125" style="83" bestFit="1" customWidth="1"/>
    <col min="9225" max="9474" width="9.140625" style="83"/>
    <col min="9475" max="9475" width="16.5703125" style="83" bestFit="1" customWidth="1"/>
    <col min="9476" max="9476" width="12" style="83" bestFit="1" customWidth="1"/>
    <col min="9477" max="9477" width="12.5703125" style="83" bestFit="1" customWidth="1"/>
    <col min="9478" max="9478" width="16.5703125" style="83" bestFit="1" customWidth="1"/>
    <col min="9479" max="9479" width="11.5703125" style="83" bestFit="1" customWidth="1"/>
    <col min="9480" max="9480" width="12.5703125" style="83" bestFit="1" customWidth="1"/>
    <col min="9481" max="9730" width="9.140625" style="83"/>
    <col min="9731" max="9731" width="16.5703125" style="83" bestFit="1" customWidth="1"/>
    <col min="9732" max="9732" width="12" style="83" bestFit="1" customWidth="1"/>
    <col min="9733" max="9733" width="12.5703125" style="83" bestFit="1" customWidth="1"/>
    <col min="9734" max="9734" width="16.5703125" style="83" bestFit="1" customWidth="1"/>
    <col min="9735" max="9735" width="11.5703125" style="83" bestFit="1" customWidth="1"/>
    <col min="9736" max="9736" width="12.5703125" style="83" bestFit="1" customWidth="1"/>
    <col min="9737" max="9986" width="9.140625" style="83"/>
    <col min="9987" max="9987" width="16.5703125" style="83" bestFit="1" customWidth="1"/>
    <col min="9988" max="9988" width="12" style="83" bestFit="1" customWidth="1"/>
    <col min="9989" max="9989" width="12.5703125" style="83" bestFit="1" customWidth="1"/>
    <col min="9990" max="9990" width="16.5703125" style="83" bestFit="1" customWidth="1"/>
    <col min="9991" max="9991" width="11.5703125" style="83" bestFit="1" customWidth="1"/>
    <col min="9992" max="9992" width="12.5703125" style="83" bestFit="1" customWidth="1"/>
    <col min="9993" max="10242" width="9.140625" style="83"/>
    <col min="10243" max="10243" width="16.5703125" style="83" bestFit="1" customWidth="1"/>
    <col min="10244" max="10244" width="12" style="83" bestFit="1" customWidth="1"/>
    <col min="10245" max="10245" width="12.5703125" style="83" bestFit="1" customWidth="1"/>
    <col min="10246" max="10246" width="16.5703125" style="83" bestFit="1" customWidth="1"/>
    <col min="10247" max="10247" width="11.5703125" style="83" bestFit="1" customWidth="1"/>
    <col min="10248" max="10248" width="12.5703125" style="83" bestFit="1" customWidth="1"/>
    <col min="10249" max="10498" width="9.140625" style="83"/>
    <col min="10499" max="10499" width="16.5703125" style="83" bestFit="1" customWidth="1"/>
    <col min="10500" max="10500" width="12" style="83" bestFit="1" customWidth="1"/>
    <col min="10501" max="10501" width="12.5703125" style="83" bestFit="1" customWidth="1"/>
    <col min="10502" max="10502" width="16.5703125" style="83" bestFit="1" customWidth="1"/>
    <col min="10503" max="10503" width="11.5703125" style="83" bestFit="1" customWidth="1"/>
    <col min="10504" max="10504" width="12.5703125" style="83" bestFit="1" customWidth="1"/>
    <col min="10505" max="10754" width="9.140625" style="83"/>
    <col min="10755" max="10755" width="16.5703125" style="83" bestFit="1" customWidth="1"/>
    <col min="10756" max="10756" width="12" style="83" bestFit="1" customWidth="1"/>
    <col min="10757" max="10757" width="12.5703125" style="83" bestFit="1" customWidth="1"/>
    <col min="10758" max="10758" width="16.5703125" style="83" bestFit="1" customWidth="1"/>
    <col min="10759" max="10759" width="11.5703125" style="83" bestFit="1" customWidth="1"/>
    <col min="10760" max="10760" width="12.5703125" style="83" bestFit="1" customWidth="1"/>
    <col min="10761" max="11010" width="9.140625" style="83"/>
    <col min="11011" max="11011" width="16.5703125" style="83" bestFit="1" customWidth="1"/>
    <col min="11012" max="11012" width="12" style="83" bestFit="1" customWidth="1"/>
    <col min="11013" max="11013" width="12.5703125" style="83" bestFit="1" customWidth="1"/>
    <col min="11014" max="11014" width="16.5703125" style="83" bestFit="1" customWidth="1"/>
    <col min="11015" max="11015" width="11.5703125" style="83" bestFit="1" customWidth="1"/>
    <col min="11016" max="11016" width="12.5703125" style="83" bestFit="1" customWidth="1"/>
    <col min="11017" max="11266" width="9.140625" style="83"/>
    <col min="11267" max="11267" width="16.5703125" style="83" bestFit="1" customWidth="1"/>
    <col min="11268" max="11268" width="12" style="83" bestFit="1" customWidth="1"/>
    <col min="11269" max="11269" width="12.5703125" style="83" bestFit="1" customWidth="1"/>
    <col min="11270" max="11270" width="16.5703125" style="83" bestFit="1" customWidth="1"/>
    <col min="11271" max="11271" width="11.5703125" style="83" bestFit="1" customWidth="1"/>
    <col min="11272" max="11272" width="12.5703125" style="83" bestFit="1" customWidth="1"/>
    <col min="11273" max="11522" width="9.140625" style="83"/>
    <col min="11523" max="11523" width="16.5703125" style="83" bestFit="1" customWidth="1"/>
    <col min="11524" max="11524" width="12" style="83" bestFit="1" customWidth="1"/>
    <col min="11525" max="11525" width="12.5703125" style="83" bestFit="1" customWidth="1"/>
    <col min="11526" max="11526" width="16.5703125" style="83" bestFit="1" customWidth="1"/>
    <col min="11527" max="11527" width="11.5703125" style="83" bestFit="1" customWidth="1"/>
    <col min="11528" max="11528" width="12.5703125" style="83" bestFit="1" customWidth="1"/>
    <col min="11529" max="11778" width="9.140625" style="83"/>
    <col min="11779" max="11779" width="16.5703125" style="83" bestFit="1" customWidth="1"/>
    <col min="11780" max="11780" width="12" style="83" bestFit="1" customWidth="1"/>
    <col min="11781" max="11781" width="12.5703125" style="83" bestFit="1" customWidth="1"/>
    <col min="11782" max="11782" width="16.5703125" style="83" bestFit="1" customWidth="1"/>
    <col min="11783" max="11783" width="11.5703125" style="83" bestFit="1" customWidth="1"/>
    <col min="11784" max="11784" width="12.5703125" style="83" bestFit="1" customWidth="1"/>
    <col min="11785" max="12034" width="9.140625" style="83"/>
    <col min="12035" max="12035" width="16.5703125" style="83" bestFit="1" customWidth="1"/>
    <col min="12036" max="12036" width="12" style="83" bestFit="1" customWidth="1"/>
    <col min="12037" max="12037" width="12.5703125" style="83" bestFit="1" customWidth="1"/>
    <col min="12038" max="12038" width="16.5703125" style="83" bestFit="1" customWidth="1"/>
    <col min="12039" max="12039" width="11.5703125" style="83" bestFit="1" customWidth="1"/>
    <col min="12040" max="12040" width="12.5703125" style="83" bestFit="1" customWidth="1"/>
    <col min="12041" max="12290" width="9.140625" style="83"/>
    <col min="12291" max="12291" width="16.5703125" style="83" bestFit="1" customWidth="1"/>
    <col min="12292" max="12292" width="12" style="83" bestFit="1" customWidth="1"/>
    <col min="12293" max="12293" width="12.5703125" style="83" bestFit="1" customWidth="1"/>
    <col min="12294" max="12294" width="16.5703125" style="83" bestFit="1" customWidth="1"/>
    <col min="12295" max="12295" width="11.5703125" style="83" bestFit="1" customWidth="1"/>
    <col min="12296" max="12296" width="12.5703125" style="83" bestFit="1" customWidth="1"/>
    <col min="12297" max="12546" width="9.140625" style="83"/>
    <col min="12547" max="12547" width="16.5703125" style="83" bestFit="1" customWidth="1"/>
    <col min="12548" max="12548" width="12" style="83" bestFit="1" customWidth="1"/>
    <col min="12549" max="12549" width="12.5703125" style="83" bestFit="1" customWidth="1"/>
    <col min="12550" max="12550" width="16.5703125" style="83" bestFit="1" customWidth="1"/>
    <col min="12551" max="12551" width="11.5703125" style="83" bestFit="1" customWidth="1"/>
    <col min="12552" max="12552" width="12.5703125" style="83" bestFit="1" customWidth="1"/>
    <col min="12553" max="12802" width="9.140625" style="83"/>
    <col min="12803" max="12803" width="16.5703125" style="83" bestFit="1" customWidth="1"/>
    <col min="12804" max="12804" width="12" style="83" bestFit="1" customWidth="1"/>
    <col min="12805" max="12805" width="12.5703125" style="83" bestFit="1" customWidth="1"/>
    <col min="12806" max="12806" width="16.5703125" style="83" bestFit="1" customWidth="1"/>
    <col min="12807" max="12807" width="11.5703125" style="83" bestFit="1" customWidth="1"/>
    <col min="12808" max="12808" width="12.5703125" style="83" bestFit="1" customWidth="1"/>
    <col min="12809" max="13058" width="9.140625" style="83"/>
    <col min="13059" max="13059" width="16.5703125" style="83" bestFit="1" customWidth="1"/>
    <col min="13060" max="13060" width="12" style="83" bestFit="1" customWidth="1"/>
    <col min="13061" max="13061" width="12.5703125" style="83" bestFit="1" customWidth="1"/>
    <col min="13062" max="13062" width="16.5703125" style="83" bestFit="1" customWidth="1"/>
    <col min="13063" max="13063" width="11.5703125" style="83" bestFit="1" customWidth="1"/>
    <col min="13064" max="13064" width="12.5703125" style="83" bestFit="1" customWidth="1"/>
    <col min="13065" max="13314" width="9.140625" style="83"/>
    <col min="13315" max="13315" width="16.5703125" style="83" bestFit="1" customWidth="1"/>
    <col min="13316" max="13316" width="12" style="83" bestFit="1" customWidth="1"/>
    <col min="13317" max="13317" width="12.5703125" style="83" bestFit="1" customWidth="1"/>
    <col min="13318" max="13318" width="16.5703125" style="83" bestFit="1" customWidth="1"/>
    <col min="13319" max="13319" width="11.5703125" style="83" bestFit="1" customWidth="1"/>
    <col min="13320" max="13320" width="12.5703125" style="83" bestFit="1" customWidth="1"/>
    <col min="13321" max="13570" width="9.140625" style="83"/>
    <col min="13571" max="13571" width="16.5703125" style="83" bestFit="1" customWidth="1"/>
    <col min="13572" max="13572" width="12" style="83" bestFit="1" customWidth="1"/>
    <col min="13573" max="13573" width="12.5703125" style="83" bestFit="1" customWidth="1"/>
    <col min="13574" max="13574" width="16.5703125" style="83" bestFit="1" customWidth="1"/>
    <col min="13575" max="13575" width="11.5703125" style="83" bestFit="1" customWidth="1"/>
    <col min="13576" max="13576" width="12.5703125" style="83" bestFit="1" customWidth="1"/>
    <col min="13577" max="13826" width="9.140625" style="83"/>
    <col min="13827" max="13827" width="16.5703125" style="83" bestFit="1" customWidth="1"/>
    <col min="13828" max="13828" width="12" style="83" bestFit="1" customWidth="1"/>
    <col min="13829" max="13829" width="12.5703125" style="83" bestFit="1" customWidth="1"/>
    <col min="13830" max="13830" width="16.5703125" style="83" bestFit="1" customWidth="1"/>
    <col min="13831" max="13831" width="11.5703125" style="83" bestFit="1" customWidth="1"/>
    <col min="13832" max="13832" width="12.5703125" style="83" bestFit="1" customWidth="1"/>
    <col min="13833" max="14082" width="9.140625" style="83"/>
    <col min="14083" max="14083" width="16.5703125" style="83" bestFit="1" customWidth="1"/>
    <col min="14084" max="14084" width="12" style="83" bestFit="1" customWidth="1"/>
    <col min="14085" max="14085" width="12.5703125" style="83" bestFit="1" customWidth="1"/>
    <col min="14086" max="14086" width="16.5703125" style="83" bestFit="1" customWidth="1"/>
    <col min="14087" max="14087" width="11.5703125" style="83" bestFit="1" customWidth="1"/>
    <col min="14088" max="14088" width="12.5703125" style="83" bestFit="1" customWidth="1"/>
    <col min="14089" max="14338" width="9.140625" style="83"/>
    <col min="14339" max="14339" width="16.5703125" style="83" bestFit="1" customWidth="1"/>
    <col min="14340" max="14340" width="12" style="83" bestFit="1" customWidth="1"/>
    <col min="14341" max="14341" width="12.5703125" style="83" bestFit="1" customWidth="1"/>
    <col min="14342" max="14342" width="16.5703125" style="83" bestFit="1" customWidth="1"/>
    <col min="14343" max="14343" width="11.5703125" style="83" bestFit="1" customWidth="1"/>
    <col min="14344" max="14344" width="12.5703125" style="83" bestFit="1" customWidth="1"/>
    <col min="14345" max="14594" width="9.140625" style="83"/>
    <col min="14595" max="14595" width="16.5703125" style="83" bestFit="1" customWidth="1"/>
    <col min="14596" max="14596" width="12" style="83" bestFit="1" customWidth="1"/>
    <col min="14597" max="14597" width="12.5703125" style="83" bestFit="1" customWidth="1"/>
    <col min="14598" max="14598" width="16.5703125" style="83" bestFit="1" customWidth="1"/>
    <col min="14599" max="14599" width="11.5703125" style="83" bestFit="1" customWidth="1"/>
    <col min="14600" max="14600" width="12.5703125" style="83" bestFit="1" customWidth="1"/>
    <col min="14601" max="14850" width="9.140625" style="83"/>
    <col min="14851" max="14851" width="16.5703125" style="83" bestFit="1" customWidth="1"/>
    <col min="14852" max="14852" width="12" style="83" bestFit="1" customWidth="1"/>
    <col min="14853" max="14853" width="12.5703125" style="83" bestFit="1" customWidth="1"/>
    <col min="14854" max="14854" width="16.5703125" style="83" bestFit="1" customWidth="1"/>
    <col min="14855" max="14855" width="11.5703125" style="83" bestFit="1" customWidth="1"/>
    <col min="14856" max="14856" width="12.5703125" style="83" bestFit="1" customWidth="1"/>
    <col min="14857" max="15106" width="9.140625" style="83"/>
    <col min="15107" max="15107" width="16.5703125" style="83" bestFit="1" customWidth="1"/>
    <col min="15108" max="15108" width="12" style="83" bestFit="1" customWidth="1"/>
    <col min="15109" max="15109" width="12.5703125" style="83" bestFit="1" customWidth="1"/>
    <col min="15110" max="15110" width="16.5703125" style="83" bestFit="1" customWidth="1"/>
    <col min="15111" max="15111" width="11.5703125" style="83" bestFit="1" customWidth="1"/>
    <col min="15112" max="15112" width="12.5703125" style="83" bestFit="1" customWidth="1"/>
    <col min="15113" max="15362" width="9.140625" style="83"/>
    <col min="15363" max="15363" width="16.5703125" style="83" bestFit="1" customWidth="1"/>
    <col min="15364" max="15364" width="12" style="83" bestFit="1" customWidth="1"/>
    <col min="15365" max="15365" width="12.5703125" style="83" bestFit="1" customWidth="1"/>
    <col min="15366" max="15366" width="16.5703125" style="83" bestFit="1" customWidth="1"/>
    <col min="15367" max="15367" width="11.5703125" style="83" bestFit="1" customWidth="1"/>
    <col min="15368" max="15368" width="12.5703125" style="83" bestFit="1" customWidth="1"/>
    <col min="15369" max="15618" width="9.140625" style="83"/>
    <col min="15619" max="15619" width="16.5703125" style="83" bestFit="1" customWidth="1"/>
    <col min="15620" max="15620" width="12" style="83" bestFit="1" customWidth="1"/>
    <col min="15621" max="15621" width="12.5703125" style="83" bestFit="1" customWidth="1"/>
    <col min="15622" max="15622" width="16.5703125" style="83" bestFit="1" customWidth="1"/>
    <col min="15623" max="15623" width="11.5703125" style="83" bestFit="1" customWidth="1"/>
    <col min="15624" max="15624" width="12.5703125" style="83" bestFit="1" customWidth="1"/>
    <col min="15625" max="15874" width="9.140625" style="83"/>
    <col min="15875" max="15875" width="16.5703125" style="83" bestFit="1" customWidth="1"/>
    <col min="15876" max="15876" width="12" style="83" bestFit="1" customWidth="1"/>
    <col min="15877" max="15877" width="12.5703125" style="83" bestFit="1" customWidth="1"/>
    <col min="15878" max="15878" width="16.5703125" style="83" bestFit="1" customWidth="1"/>
    <col min="15879" max="15879" width="11.5703125" style="83" bestFit="1" customWidth="1"/>
    <col min="15880" max="15880" width="12.5703125" style="83" bestFit="1" customWidth="1"/>
    <col min="15881" max="16130" width="9.140625" style="83"/>
    <col min="16131" max="16131" width="16.5703125" style="83" bestFit="1" customWidth="1"/>
    <col min="16132" max="16132" width="12" style="83" bestFit="1" customWidth="1"/>
    <col min="16133" max="16133" width="12.5703125" style="83" bestFit="1" customWidth="1"/>
    <col min="16134" max="16134" width="16.5703125" style="83" bestFit="1" customWidth="1"/>
    <col min="16135" max="16135" width="11.5703125" style="83" bestFit="1" customWidth="1"/>
    <col min="16136" max="16136" width="12.5703125" style="83" bestFit="1" customWidth="1"/>
    <col min="16137" max="16384" width="9.140625" style="83"/>
  </cols>
  <sheetData>
    <row r="2" spans="1:8">
      <c r="A2" s="83" t="s">
        <v>0</v>
      </c>
      <c r="B2" s="283" t="s">
        <v>1148</v>
      </c>
    </row>
    <row r="4" spans="1:8">
      <c r="B4" s="84"/>
      <c r="C4" s="948" t="s">
        <v>253</v>
      </c>
      <c r="D4" s="949"/>
      <c r="E4" s="950"/>
      <c r="F4" s="948" t="s">
        <v>252</v>
      </c>
      <c r="G4" s="949"/>
      <c r="H4" s="950"/>
    </row>
    <row r="5" spans="1:8">
      <c r="B5" s="288" t="s">
        <v>237</v>
      </c>
      <c r="C5" s="288" t="s">
        <v>258</v>
      </c>
      <c r="D5" s="288" t="s">
        <v>259</v>
      </c>
      <c r="E5" s="288" t="s">
        <v>260</v>
      </c>
      <c r="F5" s="288" t="s">
        <v>258</v>
      </c>
      <c r="G5" s="288" t="s">
        <v>259</v>
      </c>
      <c r="H5" s="288" t="s">
        <v>260</v>
      </c>
    </row>
    <row r="6" spans="1:8">
      <c r="B6" s="84" t="s">
        <v>242</v>
      </c>
      <c r="C6" s="186">
        <v>19.417813460606954</v>
      </c>
      <c r="D6" s="186">
        <v>6.3610443984265563</v>
      </c>
      <c r="E6" s="186">
        <v>5.7247035863956315</v>
      </c>
      <c r="F6" s="186">
        <v>17.49147612680509</v>
      </c>
      <c r="G6" s="186">
        <v>12.164889288976873</v>
      </c>
      <c r="H6" s="186">
        <v>5.5399316209878497</v>
      </c>
    </row>
    <row r="7" spans="1:8">
      <c r="B7" s="84" t="s">
        <v>230</v>
      </c>
      <c r="C7" s="186">
        <v>21.936163954538202</v>
      </c>
      <c r="D7" s="186">
        <v>5.3481534652098039</v>
      </c>
      <c r="E7" s="186">
        <v>6.4808924851681855</v>
      </c>
      <c r="F7" s="186">
        <v>19.737946658628093</v>
      </c>
      <c r="G7" s="186">
        <v>14.345018425957997</v>
      </c>
      <c r="H7" s="186">
        <v>5.575414616433557</v>
      </c>
    </row>
    <row r="8" spans="1:8">
      <c r="B8" s="84" t="s">
        <v>212</v>
      </c>
      <c r="C8" s="186">
        <v>24.900333135105658</v>
      </c>
      <c r="D8" s="186">
        <v>5.8099266680553798</v>
      </c>
      <c r="E8" s="186">
        <v>6.0913616840750739</v>
      </c>
      <c r="F8" s="186">
        <v>24.903350747190718</v>
      </c>
      <c r="G8" s="186">
        <v>9.6321923321343039</v>
      </c>
      <c r="H8" s="186">
        <v>5.4728340360105658</v>
      </c>
    </row>
    <row r="9" spans="1:8">
      <c r="B9" s="84" t="s">
        <v>261</v>
      </c>
      <c r="C9" s="186">
        <v>24.053325635529905</v>
      </c>
      <c r="D9" s="186">
        <v>6.4238706297385511</v>
      </c>
      <c r="E9" s="186">
        <v>5.7689765445548922</v>
      </c>
      <c r="F9" s="186">
        <v>27.54668334598443</v>
      </c>
      <c r="G9" s="186">
        <v>7.9161058192761953</v>
      </c>
      <c r="H9" s="186">
        <v>5.6039108385997514</v>
      </c>
    </row>
    <row r="10" spans="1:8">
      <c r="B10" s="84" t="s">
        <v>262</v>
      </c>
      <c r="C10" s="186">
        <v>25.561537642059573</v>
      </c>
      <c r="D10" s="186">
        <v>5.553569673012916</v>
      </c>
      <c r="E10" s="186">
        <v>5.3691221805543394</v>
      </c>
      <c r="F10" s="186">
        <v>28.019438564184256</v>
      </c>
      <c r="G10" s="186">
        <v>9.0895540059101254</v>
      </c>
      <c r="H10" s="186">
        <v>4.3747875906216631</v>
      </c>
    </row>
    <row r="11" spans="1:8">
      <c r="B11" s="84" t="s">
        <v>243</v>
      </c>
      <c r="C11" s="186">
        <v>26.692594426750489</v>
      </c>
      <c r="D11" s="186">
        <v>5.6066765783699113</v>
      </c>
      <c r="E11" s="186">
        <v>5.3311371753570373</v>
      </c>
      <c r="F11" s="186">
        <v>24.673660941618568</v>
      </c>
      <c r="G11" s="186">
        <v>11.661815462105558</v>
      </c>
      <c r="H11" s="186">
        <v>5.7620771587567745</v>
      </c>
    </row>
    <row r="12" spans="1:8">
      <c r="B12" s="84" t="s">
        <v>263</v>
      </c>
      <c r="C12" s="186">
        <v>26.611447951402695</v>
      </c>
      <c r="D12" s="186">
        <v>5.6155007834182502</v>
      </c>
      <c r="E12" s="186">
        <v>5.7187814079965138</v>
      </c>
      <c r="F12" s="186">
        <v>27.553733602161135</v>
      </c>
      <c r="G12" s="186">
        <v>9.3278938981451009</v>
      </c>
      <c r="H12" s="186">
        <v>5.2447276059035399</v>
      </c>
    </row>
    <row r="13" spans="1:8">
      <c r="B13" s="84" t="s">
        <v>264</v>
      </c>
      <c r="C13" s="186">
        <v>25.393808068987809</v>
      </c>
      <c r="D13" s="186">
        <v>6.2445483814097686</v>
      </c>
      <c r="E13" s="186">
        <v>5.3453964369225835</v>
      </c>
      <c r="F13" s="186">
        <v>26.998898477227517</v>
      </c>
      <c r="G13" s="186">
        <v>8.8974331291947006</v>
      </c>
      <c r="H13" s="186">
        <v>4.3723895511266093</v>
      </c>
    </row>
    <row r="14" spans="1:8">
      <c r="B14" s="84" t="s">
        <v>244</v>
      </c>
      <c r="C14" s="186">
        <v>25.794841319573326</v>
      </c>
      <c r="D14" s="186">
        <v>7.3332420104047751</v>
      </c>
      <c r="E14" s="186">
        <v>4.8173970844862728</v>
      </c>
      <c r="F14" s="186">
        <v>31.687186003185886</v>
      </c>
      <c r="G14" s="186">
        <v>8.1241819131032518</v>
      </c>
      <c r="H14" s="186">
        <v>4.1064772060233183</v>
      </c>
    </row>
    <row r="15" spans="1:8">
      <c r="B15" s="84" t="s">
        <v>265</v>
      </c>
      <c r="C15" s="186">
        <v>25.77607978683854</v>
      </c>
      <c r="D15" s="186">
        <v>5.419489272034907</v>
      </c>
      <c r="E15" s="186">
        <v>5.280604749729962</v>
      </c>
      <c r="F15" s="186">
        <v>28.539768823780676</v>
      </c>
      <c r="G15" s="186">
        <v>11.186466801050637</v>
      </c>
      <c r="H15" s="186">
        <v>4.08256996057814</v>
      </c>
    </row>
    <row r="16" spans="1:8">
      <c r="B16" s="84" t="s">
        <v>266</v>
      </c>
      <c r="C16" s="186">
        <v>24.67590042698486</v>
      </c>
      <c r="D16" s="186">
        <v>7.2404590570652347</v>
      </c>
      <c r="E16" s="186">
        <v>4.7798764369766982</v>
      </c>
      <c r="F16" s="186">
        <v>27.943654479556756</v>
      </c>
      <c r="G16" s="186">
        <v>9.952718958908978</v>
      </c>
      <c r="H16" s="186">
        <v>4.1503782092677799</v>
      </c>
    </row>
    <row r="17" spans="2:8">
      <c r="B17" s="262" t="s">
        <v>213</v>
      </c>
      <c r="C17" s="186">
        <v>24.902051918905453</v>
      </c>
      <c r="D17" s="186">
        <v>1.6840492343799967</v>
      </c>
      <c r="E17" s="186">
        <v>7.9125563618814772</v>
      </c>
      <c r="F17" s="186">
        <v>29.462951410018711</v>
      </c>
      <c r="G17" s="186">
        <v>9.9955350196061854</v>
      </c>
      <c r="H17" s="186">
        <v>6.848307212603129</v>
      </c>
    </row>
    <row r="19" spans="2:8" s="867" customFormat="1"/>
    <row r="20" spans="2:8">
      <c r="B20" s="283" t="s">
        <v>257</v>
      </c>
    </row>
    <row r="41" spans="2:2">
      <c r="B41" s="93" t="s">
        <v>77</v>
      </c>
    </row>
    <row r="43" spans="2:2">
      <c r="B43" s="731" t="s">
        <v>10</v>
      </c>
    </row>
  </sheetData>
  <mergeCells count="2">
    <mergeCell ref="C4:E4"/>
    <mergeCell ref="F4:H4"/>
  </mergeCells>
  <hyperlinks>
    <hyperlink ref="B43" location="Содержание!B82" display="к содержанию"/>
  </hyperlinks>
  <pageMargins left="0.75" right="0.75" top="1" bottom="1" header="0.5" footer="0.5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"/>
  <sheetViews>
    <sheetView workbookViewId="0">
      <selection activeCell="B49" sqref="B49"/>
    </sheetView>
  </sheetViews>
  <sheetFormatPr defaultRowHeight="12.75"/>
  <cols>
    <col min="1" max="1" width="9.140625" style="251"/>
    <col min="2" max="2" width="29.7109375" style="251" bestFit="1" customWidth="1"/>
    <col min="3" max="3" width="7.42578125" style="251" customWidth="1"/>
    <col min="4" max="4" width="10.42578125" style="251" customWidth="1"/>
    <col min="5" max="5" width="13.7109375" style="251" customWidth="1"/>
    <col min="6" max="6" width="12.140625" style="251" customWidth="1"/>
    <col min="7" max="257" width="9.140625" style="251"/>
    <col min="258" max="258" width="29.7109375" style="251" bestFit="1" customWidth="1"/>
    <col min="259" max="259" width="7.42578125" style="251" customWidth="1"/>
    <col min="260" max="260" width="7.85546875" style="251" customWidth="1"/>
    <col min="261" max="261" width="9.140625" style="251"/>
    <col min="262" max="262" width="12.140625" style="251" customWidth="1"/>
    <col min="263" max="513" width="9.140625" style="251"/>
    <col min="514" max="514" width="29.7109375" style="251" bestFit="1" customWidth="1"/>
    <col min="515" max="515" width="7.42578125" style="251" customWidth="1"/>
    <col min="516" max="516" width="7.85546875" style="251" customWidth="1"/>
    <col min="517" max="517" width="9.140625" style="251"/>
    <col min="518" max="518" width="12.140625" style="251" customWidth="1"/>
    <col min="519" max="769" width="9.140625" style="251"/>
    <col min="770" max="770" width="29.7109375" style="251" bestFit="1" customWidth="1"/>
    <col min="771" max="771" width="7.42578125" style="251" customWidth="1"/>
    <col min="772" max="772" width="7.85546875" style="251" customWidth="1"/>
    <col min="773" max="773" width="9.140625" style="251"/>
    <col min="774" max="774" width="12.140625" style="251" customWidth="1"/>
    <col min="775" max="1025" width="9.140625" style="251"/>
    <col min="1026" max="1026" width="29.7109375" style="251" bestFit="1" customWidth="1"/>
    <col min="1027" max="1027" width="7.42578125" style="251" customWidth="1"/>
    <col min="1028" max="1028" width="7.85546875" style="251" customWidth="1"/>
    <col min="1029" max="1029" width="9.140625" style="251"/>
    <col min="1030" max="1030" width="12.140625" style="251" customWidth="1"/>
    <col min="1031" max="1281" width="9.140625" style="251"/>
    <col min="1282" max="1282" width="29.7109375" style="251" bestFit="1" customWidth="1"/>
    <col min="1283" max="1283" width="7.42578125" style="251" customWidth="1"/>
    <col min="1284" max="1284" width="7.85546875" style="251" customWidth="1"/>
    <col min="1285" max="1285" width="9.140625" style="251"/>
    <col min="1286" max="1286" width="12.140625" style="251" customWidth="1"/>
    <col min="1287" max="1537" width="9.140625" style="251"/>
    <col min="1538" max="1538" width="29.7109375" style="251" bestFit="1" customWidth="1"/>
    <col min="1539" max="1539" width="7.42578125" style="251" customWidth="1"/>
    <col min="1540" max="1540" width="7.85546875" style="251" customWidth="1"/>
    <col min="1541" max="1541" width="9.140625" style="251"/>
    <col min="1542" max="1542" width="12.140625" style="251" customWidth="1"/>
    <col min="1543" max="1793" width="9.140625" style="251"/>
    <col min="1794" max="1794" width="29.7109375" style="251" bestFit="1" customWidth="1"/>
    <col min="1795" max="1795" width="7.42578125" style="251" customWidth="1"/>
    <col min="1796" max="1796" width="7.85546875" style="251" customWidth="1"/>
    <col min="1797" max="1797" width="9.140625" style="251"/>
    <col min="1798" max="1798" width="12.140625" style="251" customWidth="1"/>
    <col min="1799" max="2049" width="9.140625" style="251"/>
    <col min="2050" max="2050" width="29.7109375" style="251" bestFit="1" customWidth="1"/>
    <col min="2051" max="2051" width="7.42578125" style="251" customWidth="1"/>
    <col min="2052" max="2052" width="7.85546875" style="251" customWidth="1"/>
    <col min="2053" max="2053" width="9.140625" style="251"/>
    <col min="2054" max="2054" width="12.140625" style="251" customWidth="1"/>
    <col min="2055" max="2305" width="9.140625" style="251"/>
    <col min="2306" max="2306" width="29.7109375" style="251" bestFit="1" customWidth="1"/>
    <col min="2307" max="2307" width="7.42578125" style="251" customWidth="1"/>
    <col min="2308" max="2308" width="7.85546875" style="251" customWidth="1"/>
    <col min="2309" max="2309" width="9.140625" style="251"/>
    <col min="2310" max="2310" width="12.140625" style="251" customWidth="1"/>
    <col min="2311" max="2561" width="9.140625" style="251"/>
    <col min="2562" max="2562" width="29.7109375" style="251" bestFit="1" customWidth="1"/>
    <col min="2563" max="2563" width="7.42578125" style="251" customWidth="1"/>
    <col min="2564" max="2564" width="7.85546875" style="251" customWidth="1"/>
    <col min="2565" max="2565" width="9.140625" style="251"/>
    <col min="2566" max="2566" width="12.140625" style="251" customWidth="1"/>
    <col min="2567" max="2817" width="9.140625" style="251"/>
    <col min="2818" max="2818" width="29.7109375" style="251" bestFit="1" customWidth="1"/>
    <col min="2819" max="2819" width="7.42578125" style="251" customWidth="1"/>
    <col min="2820" max="2820" width="7.85546875" style="251" customWidth="1"/>
    <col min="2821" max="2821" width="9.140625" style="251"/>
    <col min="2822" max="2822" width="12.140625" style="251" customWidth="1"/>
    <col min="2823" max="3073" width="9.140625" style="251"/>
    <col min="3074" max="3074" width="29.7109375" style="251" bestFit="1" customWidth="1"/>
    <col min="3075" max="3075" width="7.42578125" style="251" customWidth="1"/>
    <col min="3076" max="3076" width="7.85546875" style="251" customWidth="1"/>
    <col min="3077" max="3077" width="9.140625" style="251"/>
    <col min="3078" max="3078" width="12.140625" style="251" customWidth="1"/>
    <col min="3079" max="3329" width="9.140625" style="251"/>
    <col min="3330" max="3330" width="29.7109375" style="251" bestFit="1" customWidth="1"/>
    <col min="3331" max="3331" width="7.42578125" style="251" customWidth="1"/>
    <col min="3332" max="3332" width="7.85546875" style="251" customWidth="1"/>
    <col min="3333" max="3333" width="9.140625" style="251"/>
    <col min="3334" max="3334" width="12.140625" style="251" customWidth="1"/>
    <col min="3335" max="3585" width="9.140625" style="251"/>
    <col min="3586" max="3586" width="29.7109375" style="251" bestFit="1" customWidth="1"/>
    <col min="3587" max="3587" width="7.42578125" style="251" customWidth="1"/>
    <col min="3588" max="3588" width="7.85546875" style="251" customWidth="1"/>
    <col min="3589" max="3589" width="9.140625" style="251"/>
    <col min="3590" max="3590" width="12.140625" style="251" customWidth="1"/>
    <col min="3591" max="3841" width="9.140625" style="251"/>
    <col min="3842" max="3842" width="29.7109375" style="251" bestFit="1" customWidth="1"/>
    <col min="3843" max="3843" width="7.42578125" style="251" customWidth="1"/>
    <col min="3844" max="3844" width="7.85546875" style="251" customWidth="1"/>
    <col min="3845" max="3845" width="9.140625" style="251"/>
    <col min="3846" max="3846" width="12.140625" style="251" customWidth="1"/>
    <col min="3847" max="4097" width="9.140625" style="251"/>
    <col min="4098" max="4098" width="29.7109375" style="251" bestFit="1" customWidth="1"/>
    <col min="4099" max="4099" width="7.42578125" style="251" customWidth="1"/>
    <col min="4100" max="4100" width="7.85546875" style="251" customWidth="1"/>
    <col min="4101" max="4101" width="9.140625" style="251"/>
    <col min="4102" max="4102" width="12.140625" style="251" customWidth="1"/>
    <col min="4103" max="4353" width="9.140625" style="251"/>
    <col min="4354" max="4354" width="29.7109375" style="251" bestFit="1" customWidth="1"/>
    <col min="4355" max="4355" width="7.42578125" style="251" customWidth="1"/>
    <col min="4356" max="4356" width="7.85546875" style="251" customWidth="1"/>
    <col min="4357" max="4357" width="9.140625" style="251"/>
    <col min="4358" max="4358" width="12.140625" style="251" customWidth="1"/>
    <col min="4359" max="4609" width="9.140625" style="251"/>
    <col min="4610" max="4610" width="29.7109375" style="251" bestFit="1" customWidth="1"/>
    <col min="4611" max="4611" width="7.42578125" style="251" customWidth="1"/>
    <col min="4612" max="4612" width="7.85546875" style="251" customWidth="1"/>
    <col min="4613" max="4613" width="9.140625" style="251"/>
    <col min="4614" max="4614" width="12.140625" style="251" customWidth="1"/>
    <col min="4615" max="4865" width="9.140625" style="251"/>
    <col min="4866" max="4866" width="29.7109375" style="251" bestFit="1" customWidth="1"/>
    <col min="4867" max="4867" width="7.42578125" style="251" customWidth="1"/>
    <col min="4868" max="4868" width="7.85546875" style="251" customWidth="1"/>
    <col min="4869" max="4869" width="9.140625" style="251"/>
    <col min="4870" max="4870" width="12.140625" style="251" customWidth="1"/>
    <col min="4871" max="5121" width="9.140625" style="251"/>
    <col min="5122" max="5122" width="29.7109375" style="251" bestFit="1" customWidth="1"/>
    <col min="5123" max="5123" width="7.42578125" style="251" customWidth="1"/>
    <col min="5124" max="5124" width="7.85546875" style="251" customWidth="1"/>
    <col min="5125" max="5125" width="9.140625" style="251"/>
    <col min="5126" max="5126" width="12.140625" style="251" customWidth="1"/>
    <col min="5127" max="5377" width="9.140625" style="251"/>
    <col min="5378" max="5378" width="29.7109375" style="251" bestFit="1" customWidth="1"/>
    <col min="5379" max="5379" width="7.42578125" style="251" customWidth="1"/>
    <col min="5380" max="5380" width="7.85546875" style="251" customWidth="1"/>
    <col min="5381" max="5381" width="9.140625" style="251"/>
    <col min="5382" max="5382" width="12.140625" style="251" customWidth="1"/>
    <col min="5383" max="5633" width="9.140625" style="251"/>
    <col min="5634" max="5634" width="29.7109375" style="251" bestFit="1" customWidth="1"/>
    <col min="5635" max="5635" width="7.42578125" style="251" customWidth="1"/>
    <col min="5636" max="5636" width="7.85546875" style="251" customWidth="1"/>
    <col min="5637" max="5637" width="9.140625" style="251"/>
    <col min="5638" max="5638" width="12.140625" style="251" customWidth="1"/>
    <col min="5639" max="5889" width="9.140625" style="251"/>
    <col min="5890" max="5890" width="29.7109375" style="251" bestFit="1" customWidth="1"/>
    <col min="5891" max="5891" width="7.42578125" style="251" customWidth="1"/>
    <col min="5892" max="5892" width="7.85546875" style="251" customWidth="1"/>
    <col min="5893" max="5893" width="9.140625" style="251"/>
    <col min="5894" max="5894" width="12.140625" style="251" customWidth="1"/>
    <col min="5895" max="6145" width="9.140625" style="251"/>
    <col min="6146" max="6146" width="29.7109375" style="251" bestFit="1" customWidth="1"/>
    <col min="6147" max="6147" width="7.42578125" style="251" customWidth="1"/>
    <col min="6148" max="6148" width="7.85546875" style="251" customWidth="1"/>
    <col min="6149" max="6149" width="9.140625" style="251"/>
    <col min="6150" max="6150" width="12.140625" style="251" customWidth="1"/>
    <col min="6151" max="6401" width="9.140625" style="251"/>
    <col min="6402" max="6402" width="29.7109375" style="251" bestFit="1" customWidth="1"/>
    <col min="6403" max="6403" width="7.42578125" style="251" customWidth="1"/>
    <col min="6404" max="6404" width="7.85546875" style="251" customWidth="1"/>
    <col min="6405" max="6405" width="9.140625" style="251"/>
    <col min="6406" max="6406" width="12.140625" style="251" customWidth="1"/>
    <col min="6407" max="6657" width="9.140625" style="251"/>
    <col min="6658" max="6658" width="29.7109375" style="251" bestFit="1" customWidth="1"/>
    <col min="6659" max="6659" width="7.42578125" style="251" customWidth="1"/>
    <col min="6660" max="6660" width="7.85546875" style="251" customWidth="1"/>
    <col min="6661" max="6661" width="9.140625" style="251"/>
    <col min="6662" max="6662" width="12.140625" style="251" customWidth="1"/>
    <col min="6663" max="6913" width="9.140625" style="251"/>
    <col min="6914" max="6914" width="29.7109375" style="251" bestFit="1" customWidth="1"/>
    <col min="6915" max="6915" width="7.42578125" style="251" customWidth="1"/>
    <col min="6916" max="6916" width="7.85546875" style="251" customWidth="1"/>
    <col min="6917" max="6917" width="9.140625" style="251"/>
    <col min="6918" max="6918" width="12.140625" style="251" customWidth="1"/>
    <col min="6919" max="7169" width="9.140625" style="251"/>
    <col min="7170" max="7170" width="29.7109375" style="251" bestFit="1" customWidth="1"/>
    <col min="7171" max="7171" width="7.42578125" style="251" customWidth="1"/>
    <col min="7172" max="7172" width="7.85546875" style="251" customWidth="1"/>
    <col min="7173" max="7173" width="9.140625" style="251"/>
    <col min="7174" max="7174" width="12.140625" style="251" customWidth="1"/>
    <col min="7175" max="7425" width="9.140625" style="251"/>
    <col min="7426" max="7426" width="29.7109375" style="251" bestFit="1" customWidth="1"/>
    <col min="7427" max="7427" width="7.42578125" style="251" customWidth="1"/>
    <col min="7428" max="7428" width="7.85546875" style="251" customWidth="1"/>
    <col min="7429" max="7429" width="9.140625" style="251"/>
    <col min="7430" max="7430" width="12.140625" style="251" customWidth="1"/>
    <col min="7431" max="7681" width="9.140625" style="251"/>
    <col min="7682" max="7682" width="29.7109375" style="251" bestFit="1" customWidth="1"/>
    <col min="7683" max="7683" width="7.42578125" style="251" customWidth="1"/>
    <col min="7684" max="7684" width="7.85546875" style="251" customWidth="1"/>
    <col min="7685" max="7685" width="9.140625" style="251"/>
    <col min="7686" max="7686" width="12.140625" style="251" customWidth="1"/>
    <col min="7687" max="7937" width="9.140625" style="251"/>
    <col min="7938" max="7938" width="29.7109375" style="251" bestFit="1" customWidth="1"/>
    <col min="7939" max="7939" width="7.42578125" style="251" customWidth="1"/>
    <col min="7940" max="7940" width="7.85546875" style="251" customWidth="1"/>
    <col min="7941" max="7941" width="9.140625" style="251"/>
    <col min="7942" max="7942" width="12.140625" style="251" customWidth="1"/>
    <col min="7943" max="8193" width="9.140625" style="251"/>
    <col min="8194" max="8194" width="29.7109375" style="251" bestFit="1" customWidth="1"/>
    <col min="8195" max="8195" width="7.42578125" style="251" customWidth="1"/>
    <col min="8196" max="8196" width="7.85546875" style="251" customWidth="1"/>
    <col min="8197" max="8197" width="9.140625" style="251"/>
    <col min="8198" max="8198" width="12.140625" style="251" customWidth="1"/>
    <col min="8199" max="8449" width="9.140625" style="251"/>
    <col min="8450" max="8450" width="29.7109375" style="251" bestFit="1" customWidth="1"/>
    <col min="8451" max="8451" width="7.42578125" style="251" customWidth="1"/>
    <col min="8452" max="8452" width="7.85546875" style="251" customWidth="1"/>
    <col min="8453" max="8453" width="9.140625" style="251"/>
    <col min="8454" max="8454" width="12.140625" style="251" customWidth="1"/>
    <col min="8455" max="8705" width="9.140625" style="251"/>
    <col min="8706" max="8706" width="29.7109375" style="251" bestFit="1" customWidth="1"/>
    <col min="8707" max="8707" width="7.42578125" style="251" customWidth="1"/>
    <col min="8708" max="8708" width="7.85546875" style="251" customWidth="1"/>
    <col min="8709" max="8709" width="9.140625" style="251"/>
    <col min="8710" max="8710" width="12.140625" style="251" customWidth="1"/>
    <col min="8711" max="8961" width="9.140625" style="251"/>
    <col min="8962" max="8962" width="29.7109375" style="251" bestFit="1" customWidth="1"/>
    <col min="8963" max="8963" width="7.42578125" style="251" customWidth="1"/>
    <col min="8964" max="8964" width="7.85546875" style="251" customWidth="1"/>
    <col min="8965" max="8965" width="9.140625" style="251"/>
    <col min="8966" max="8966" width="12.140625" style="251" customWidth="1"/>
    <col min="8967" max="9217" width="9.140625" style="251"/>
    <col min="9218" max="9218" width="29.7109375" style="251" bestFit="1" customWidth="1"/>
    <col min="9219" max="9219" width="7.42578125" style="251" customWidth="1"/>
    <col min="9220" max="9220" width="7.85546875" style="251" customWidth="1"/>
    <col min="9221" max="9221" width="9.140625" style="251"/>
    <col min="9222" max="9222" width="12.140625" style="251" customWidth="1"/>
    <col min="9223" max="9473" width="9.140625" style="251"/>
    <col min="9474" max="9474" width="29.7109375" style="251" bestFit="1" customWidth="1"/>
    <col min="9475" max="9475" width="7.42578125" style="251" customWidth="1"/>
    <col min="9476" max="9476" width="7.85546875" style="251" customWidth="1"/>
    <col min="9477" max="9477" width="9.140625" style="251"/>
    <col min="9478" max="9478" width="12.140625" style="251" customWidth="1"/>
    <col min="9479" max="9729" width="9.140625" style="251"/>
    <col min="9730" max="9730" width="29.7109375" style="251" bestFit="1" customWidth="1"/>
    <col min="9731" max="9731" width="7.42578125" style="251" customWidth="1"/>
    <col min="9732" max="9732" width="7.85546875" style="251" customWidth="1"/>
    <col min="9733" max="9733" width="9.140625" style="251"/>
    <col min="9734" max="9734" width="12.140625" style="251" customWidth="1"/>
    <col min="9735" max="9985" width="9.140625" style="251"/>
    <col min="9986" max="9986" width="29.7109375" style="251" bestFit="1" customWidth="1"/>
    <col min="9987" max="9987" width="7.42578125" style="251" customWidth="1"/>
    <col min="9988" max="9988" width="7.85546875" style="251" customWidth="1"/>
    <col min="9989" max="9989" width="9.140625" style="251"/>
    <col min="9990" max="9990" width="12.140625" style="251" customWidth="1"/>
    <col min="9991" max="10241" width="9.140625" style="251"/>
    <col min="10242" max="10242" width="29.7109375" style="251" bestFit="1" customWidth="1"/>
    <col min="10243" max="10243" width="7.42578125" style="251" customWidth="1"/>
    <col min="10244" max="10244" width="7.85546875" style="251" customWidth="1"/>
    <col min="10245" max="10245" width="9.140625" style="251"/>
    <col min="10246" max="10246" width="12.140625" style="251" customWidth="1"/>
    <col min="10247" max="10497" width="9.140625" style="251"/>
    <col min="10498" max="10498" width="29.7109375" style="251" bestFit="1" customWidth="1"/>
    <col min="10499" max="10499" width="7.42578125" style="251" customWidth="1"/>
    <col min="10500" max="10500" width="7.85546875" style="251" customWidth="1"/>
    <col min="10501" max="10501" width="9.140625" style="251"/>
    <col min="10502" max="10502" width="12.140625" style="251" customWidth="1"/>
    <col min="10503" max="10753" width="9.140625" style="251"/>
    <col min="10754" max="10754" width="29.7109375" style="251" bestFit="1" customWidth="1"/>
    <col min="10755" max="10755" width="7.42578125" style="251" customWidth="1"/>
    <col min="10756" max="10756" width="7.85546875" style="251" customWidth="1"/>
    <col min="10757" max="10757" width="9.140625" style="251"/>
    <col min="10758" max="10758" width="12.140625" style="251" customWidth="1"/>
    <col min="10759" max="11009" width="9.140625" style="251"/>
    <col min="11010" max="11010" width="29.7109375" style="251" bestFit="1" customWidth="1"/>
    <col min="11011" max="11011" width="7.42578125" style="251" customWidth="1"/>
    <col min="11012" max="11012" width="7.85546875" style="251" customWidth="1"/>
    <col min="11013" max="11013" width="9.140625" style="251"/>
    <col min="11014" max="11014" width="12.140625" style="251" customWidth="1"/>
    <col min="11015" max="11265" width="9.140625" style="251"/>
    <col min="11266" max="11266" width="29.7109375" style="251" bestFit="1" customWidth="1"/>
    <col min="11267" max="11267" width="7.42578125" style="251" customWidth="1"/>
    <col min="11268" max="11268" width="7.85546875" style="251" customWidth="1"/>
    <col min="11269" max="11269" width="9.140625" style="251"/>
    <col min="11270" max="11270" width="12.140625" style="251" customWidth="1"/>
    <col min="11271" max="11521" width="9.140625" style="251"/>
    <col min="11522" max="11522" width="29.7109375" style="251" bestFit="1" customWidth="1"/>
    <col min="11523" max="11523" width="7.42578125" style="251" customWidth="1"/>
    <col min="11524" max="11524" width="7.85546875" style="251" customWidth="1"/>
    <col min="11525" max="11525" width="9.140625" style="251"/>
    <col min="11526" max="11526" width="12.140625" style="251" customWidth="1"/>
    <col min="11527" max="11777" width="9.140625" style="251"/>
    <col min="11778" max="11778" width="29.7109375" style="251" bestFit="1" customWidth="1"/>
    <col min="11779" max="11779" width="7.42578125" style="251" customWidth="1"/>
    <col min="11780" max="11780" width="7.85546875" style="251" customWidth="1"/>
    <col min="11781" max="11781" width="9.140625" style="251"/>
    <col min="11782" max="11782" width="12.140625" style="251" customWidth="1"/>
    <col min="11783" max="12033" width="9.140625" style="251"/>
    <col min="12034" max="12034" width="29.7109375" style="251" bestFit="1" customWidth="1"/>
    <col min="12035" max="12035" width="7.42578125" style="251" customWidth="1"/>
    <col min="12036" max="12036" width="7.85546875" style="251" customWidth="1"/>
    <col min="12037" max="12037" width="9.140625" style="251"/>
    <col min="12038" max="12038" width="12.140625" style="251" customWidth="1"/>
    <col min="12039" max="12289" width="9.140625" style="251"/>
    <col min="12290" max="12290" width="29.7109375" style="251" bestFit="1" customWidth="1"/>
    <col min="12291" max="12291" width="7.42578125" style="251" customWidth="1"/>
    <col min="12292" max="12292" width="7.85546875" style="251" customWidth="1"/>
    <col min="12293" max="12293" width="9.140625" style="251"/>
    <col min="12294" max="12294" width="12.140625" style="251" customWidth="1"/>
    <col min="12295" max="12545" width="9.140625" style="251"/>
    <col min="12546" max="12546" width="29.7109375" style="251" bestFit="1" customWidth="1"/>
    <col min="12547" max="12547" width="7.42578125" style="251" customWidth="1"/>
    <col min="12548" max="12548" width="7.85546875" style="251" customWidth="1"/>
    <col min="12549" max="12549" width="9.140625" style="251"/>
    <col min="12550" max="12550" width="12.140625" style="251" customWidth="1"/>
    <col min="12551" max="12801" width="9.140625" style="251"/>
    <col min="12802" max="12802" width="29.7109375" style="251" bestFit="1" customWidth="1"/>
    <col min="12803" max="12803" width="7.42578125" style="251" customWidth="1"/>
    <col min="12804" max="12804" width="7.85546875" style="251" customWidth="1"/>
    <col min="12805" max="12805" width="9.140625" style="251"/>
    <col min="12806" max="12806" width="12.140625" style="251" customWidth="1"/>
    <col min="12807" max="13057" width="9.140625" style="251"/>
    <col min="13058" max="13058" width="29.7109375" style="251" bestFit="1" customWidth="1"/>
    <col min="13059" max="13059" width="7.42578125" style="251" customWidth="1"/>
    <col min="13060" max="13060" width="7.85546875" style="251" customWidth="1"/>
    <col min="13061" max="13061" width="9.140625" style="251"/>
    <col min="13062" max="13062" width="12.140625" style="251" customWidth="1"/>
    <col min="13063" max="13313" width="9.140625" style="251"/>
    <col min="13314" max="13314" width="29.7109375" style="251" bestFit="1" customWidth="1"/>
    <col min="13315" max="13315" width="7.42578125" style="251" customWidth="1"/>
    <col min="13316" max="13316" width="7.85546875" style="251" customWidth="1"/>
    <col min="13317" max="13317" width="9.140625" style="251"/>
    <col min="13318" max="13318" width="12.140625" style="251" customWidth="1"/>
    <col min="13319" max="13569" width="9.140625" style="251"/>
    <col min="13570" max="13570" width="29.7109375" style="251" bestFit="1" customWidth="1"/>
    <col min="13571" max="13571" width="7.42578125" style="251" customWidth="1"/>
    <col min="13572" max="13572" width="7.85546875" style="251" customWidth="1"/>
    <col min="13573" max="13573" width="9.140625" style="251"/>
    <col min="13574" max="13574" width="12.140625" style="251" customWidth="1"/>
    <col min="13575" max="13825" width="9.140625" style="251"/>
    <col min="13826" max="13826" width="29.7109375" style="251" bestFit="1" customWidth="1"/>
    <col min="13827" max="13827" width="7.42578125" style="251" customWidth="1"/>
    <col min="13828" max="13828" width="7.85546875" style="251" customWidth="1"/>
    <col min="13829" max="13829" width="9.140625" style="251"/>
    <col min="13830" max="13830" width="12.140625" style="251" customWidth="1"/>
    <col min="13831" max="14081" width="9.140625" style="251"/>
    <col min="14082" max="14082" width="29.7109375" style="251" bestFit="1" customWidth="1"/>
    <col min="14083" max="14083" width="7.42578125" style="251" customWidth="1"/>
    <col min="14084" max="14084" width="7.85546875" style="251" customWidth="1"/>
    <col min="14085" max="14085" width="9.140625" style="251"/>
    <col min="14086" max="14086" width="12.140625" style="251" customWidth="1"/>
    <col min="14087" max="14337" width="9.140625" style="251"/>
    <col min="14338" max="14338" width="29.7109375" style="251" bestFit="1" customWidth="1"/>
    <col min="14339" max="14339" width="7.42578125" style="251" customWidth="1"/>
    <col min="14340" max="14340" width="7.85546875" style="251" customWidth="1"/>
    <col min="14341" max="14341" width="9.140625" style="251"/>
    <col min="14342" max="14342" width="12.140625" style="251" customWidth="1"/>
    <col min="14343" max="14593" width="9.140625" style="251"/>
    <col min="14594" max="14594" width="29.7109375" style="251" bestFit="1" customWidth="1"/>
    <col min="14595" max="14595" width="7.42578125" style="251" customWidth="1"/>
    <col min="14596" max="14596" width="7.85546875" style="251" customWidth="1"/>
    <col min="14597" max="14597" width="9.140625" style="251"/>
    <col min="14598" max="14598" width="12.140625" style="251" customWidth="1"/>
    <col min="14599" max="14849" width="9.140625" style="251"/>
    <col min="14850" max="14850" width="29.7109375" style="251" bestFit="1" customWidth="1"/>
    <col min="14851" max="14851" width="7.42578125" style="251" customWidth="1"/>
    <col min="14852" max="14852" width="7.85546875" style="251" customWidth="1"/>
    <col min="14853" max="14853" width="9.140625" style="251"/>
    <col min="14854" max="14854" width="12.140625" style="251" customWidth="1"/>
    <col min="14855" max="15105" width="9.140625" style="251"/>
    <col min="15106" max="15106" width="29.7109375" style="251" bestFit="1" customWidth="1"/>
    <col min="15107" max="15107" width="7.42578125" style="251" customWidth="1"/>
    <col min="15108" max="15108" width="7.85546875" style="251" customWidth="1"/>
    <col min="15109" max="15109" width="9.140625" style="251"/>
    <col min="15110" max="15110" width="12.140625" style="251" customWidth="1"/>
    <col min="15111" max="15361" width="9.140625" style="251"/>
    <col min="15362" max="15362" width="29.7109375" style="251" bestFit="1" customWidth="1"/>
    <col min="15363" max="15363" width="7.42578125" style="251" customWidth="1"/>
    <col min="15364" max="15364" width="7.85546875" style="251" customWidth="1"/>
    <col min="15365" max="15365" width="9.140625" style="251"/>
    <col min="15366" max="15366" width="12.140625" style="251" customWidth="1"/>
    <col min="15367" max="15617" width="9.140625" style="251"/>
    <col min="15618" max="15618" width="29.7109375" style="251" bestFit="1" customWidth="1"/>
    <col min="15619" max="15619" width="7.42578125" style="251" customWidth="1"/>
    <col min="15620" max="15620" width="7.85546875" style="251" customWidth="1"/>
    <col min="15621" max="15621" width="9.140625" style="251"/>
    <col min="15622" max="15622" width="12.140625" style="251" customWidth="1"/>
    <col min="15623" max="15873" width="9.140625" style="251"/>
    <col min="15874" max="15874" width="29.7109375" style="251" bestFit="1" customWidth="1"/>
    <col min="15875" max="15875" width="7.42578125" style="251" customWidth="1"/>
    <col min="15876" max="15876" width="7.85546875" style="251" customWidth="1"/>
    <col min="15877" max="15877" width="9.140625" style="251"/>
    <col min="15878" max="15878" width="12.140625" style="251" customWidth="1"/>
    <col min="15879" max="16129" width="9.140625" style="251"/>
    <col min="16130" max="16130" width="29.7109375" style="251" bestFit="1" customWidth="1"/>
    <col min="16131" max="16131" width="7.42578125" style="251" customWidth="1"/>
    <col min="16132" max="16132" width="7.85546875" style="251" customWidth="1"/>
    <col min="16133" max="16133" width="9.140625" style="251"/>
    <col min="16134" max="16134" width="12.140625" style="251" customWidth="1"/>
    <col min="16135" max="16384" width="9.140625" style="251"/>
  </cols>
  <sheetData>
    <row r="2" spans="1:9">
      <c r="A2" s="251" t="s">
        <v>0</v>
      </c>
      <c r="B2" s="558" t="s">
        <v>267</v>
      </c>
      <c r="C2" s="558"/>
    </row>
    <row r="4" spans="1:9">
      <c r="B4" s="437" t="s">
        <v>145</v>
      </c>
      <c r="C4" s="437" t="s">
        <v>237</v>
      </c>
      <c r="D4" s="254" t="s">
        <v>268</v>
      </c>
      <c r="E4" s="254" t="s">
        <v>269</v>
      </c>
    </row>
    <row r="5" spans="1:9">
      <c r="B5" s="951" t="s">
        <v>270</v>
      </c>
      <c r="C5" s="253" t="s">
        <v>212</v>
      </c>
      <c r="D5" s="344">
        <v>58.839665500938601</v>
      </c>
      <c r="E5" s="344">
        <v>8.1912436984796937</v>
      </c>
    </row>
    <row r="6" spans="1:9">
      <c r="B6" s="952"/>
      <c r="C6" s="559" t="s">
        <v>213</v>
      </c>
      <c r="D6" s="344">
        <v>60.092518878644775</v>
      </c>
      <c r="E6" s="344">
        <v>13.851441765300027</v>
      </c>
    </row>
    <row r="7" spans="1:9">
      <c r="B7" s="868"/>
      <c r="C7" s="559"/>
      <c r="D7" s="344"/>
      <c r="E7" s="344"/>
      <c r="I7" s="869"/>
    </row>
    <row r="8" spans="1:9">
      <c r="B8" s="951" t="s">
        <v>271</v>
      </c>
      <c r="C8" s="253" t="s">
        <v>212</v>
      </c>
      <c r="D8" s="344">
        <v>1.4624708667691615</v>
      </c>
      <c r="E8" s="344">
        <v>1.1256252750795235</v>
      </c>
      <c r="I8" s="644"/>
    </row>
    <row r="9" spans="1:9">
      <c r="B9" s="952"/>
      <c r="C9" s="559" t="s">
        <v>213</v>
      </c>
      <c r="D9" s="344">
        <v>1.7759607854512729</v>
      </c>
      <c r="E9" s="344">
        <v>1.9362984818644013</v>
      </c>
    </row>
    <row r="10" spans="1:9">
      <c r="B10" s="868"/>
      <c r="C10" s="559"/>
      <c r="D10" s="344"/>
      <c r="E10" s="344"/>
    </row>
    <row r="11" spans="1:9">
      <c r="B11" s="951" t="s">
        <v>272</v>
      </c>
      <c r="C11" s="253" t="s">
        <v>212</v>
      </c>
      <c r="D11" s="344">
        <v>0.16086802970134256</v>
      </c>
      <c r="E11" s="344">
        <v>2.8230577226827429</v>
      </c>
    </row>
    <row r="12" spans="1:9">
      <c r="B12" s="952"/>
      <c r="C12" s="559" t="s">
        <v>213</v>
      </c>
      <c r="D12" s="344">
        <v>0.12995856398378197</v>
      </c>
      <c r="E12" s="344">
        <v>3.5652380054343737</v>
      </c>
    </row>
    <row r="13" spans="1:9">
      <c r="B13" s="868"/>
      <c r="C13" s="559"/>
      <c r="D13" s="344"/>
      <c r="E13" s="344"/>
    </row>
    <row r="14" spans="1:9">
      <c r="B14" s="951" t="s">
        <v>273</v>
      </c>
      <c r="C14" s="253" t="s">
        <v>212</v>
      </c>
      <c r="D14" s="344">
        <v>0.95817607808952476</v>
      </c>
      <c r="E14" s="344">
        <v>5.3549067246544197</v>
      </c>
    </row>
    <row r="15" spans="1:9">
      <c r="B15" s="952"/>
      <c r="C15" s="559" t="s">
        <v>213</v>
      </c>
      <c r="D15" s="344">
        <v>1.1256387206790146</v>
      </c>
      <c r="E15" s="344">
        <v>8.06765468154647</v>
      </c>
    </row>
    <row r="16" spans="1:9">
      <c r="B16" s="868"/>
      <c r="C16" s="559"/>
      <c r="D16" s="344"/>
      <c r="E16" s="344"/>
    </row>
    <row r="17" spans="2:10">
      <c r="B17" s="951" t="s">
        <v>274</v>
      </c>
      <c r="C17" s="253" t="s">
        <v>212</v>
      </c>
      <c r="D17" s="344">
        <v>2.2419441427484439</v>
      </c>
      <c r="E17" s="344">
        <v>0.11380835111992033</v>
      </c>
    </row>
    <row r="18" spans="2:10">
      <c r="B18" s="952"/>
      <c r="C18" s="559" t="s">
        <v>213</v>
      </c>
      <c r="D18" s="344">
        <v>1.2281455099055547</v>
      </c>
      <c r="E18" s="344">
        <v>0.57863765005412704</v>
      </c>
    </row>
    <row r="19" spans="2:10">
      <c r="B19" s="868"/>
      <c r="C19" s="559"/>
      <c r="D19" s="344"/>
      <c r="E19" s="344"/>
    </row>
    <row r="20" spans="2:10">
      <c r="B20" s="951" t="s">
        <v>275</v>
      </c>
      <c r="C20" s="253" t="s">
        <v>212</v>
      </c>
      <c r="D20" s="344">
        <v>4.0556645750032896</v>
      </c>
      <c r="E20" s="344">
        <v>12.107414685653335</v>
      </c>
    </row>
    <row r="21" spans="2:10">
      <c r="B21" s="952"/>
      <c r="C21" s="559" t="s">
        <v>213</v>
      </c>
      <c r="D21" s="344">
        <v>4.7535406978446453</v>
      </c>
      <c r="E21" s="344">
        <v>9.3869747287297738</v>
      </c>
    </row>
    <row r="22" spans="2:10">
      <c r="B22" s="868"/>
      <c r="C22" s="559"/>
      <c r="D22" s="344"/>
      <c r="E22" s="344"/>
    </row>
    <row r="23" spans="2:10">
      <c r="B23" s="951" t="s">
        <v>276</v>
      </c>
      <c r="C23" s="253" t="s">
        <v>212</v>
      </c>
      <c r="D23" s="344">
        <v>65.337770088382868</v>
      </c>
      <c r="E23" s="344">
        <v>34.662229911617125</v>
      </c>
    </row>
    <row r="24" spans="2:10">
      <c r="B24" s="952"/>
      <c r="C24" s="559" t="s">
        <v>213</v>
      </c>
      <c r="D24" s="344">
        <v>60.834491365949951</v>
      </c>
      <c r="E24" s="344">
        <v>13.145849354765552</v>
      </c>
    </row>
    <row r="26" spans="2:10">
      <c r="B26" s="581"/>
      <c r="C26" s="581"/>
    </row>
    <row r="27" spans="2:10">
      <c r="B27" s="558" t="s">
        <v>267</v>
      </c>
      <c r="C27" s="558"/>
      <c r="J27" s="870"/>
    </row>
    <row r="47" spans="2:2">
      <c r="B47" s="65" t="s">
        <v>77</v>
      </c>
    </row>
    <row r="49" spans="2:2">
      <c r="B49" s="731" t="s">
        <v>10</v>
      </c>
    </row>
  </sheetData>
  <mergeCells count="7">
    <mergeCell ref="B23:B24"/>
    <mergeCell ref="B5:B6"/>
    <mergeCell ref="B8:B9"/>
    <mergeCell ref="B11:B12"/>
    <mergeCell ref="B14:B15"/>
    <mergeCell ref="B17:B18"/>
    <mergeCell ref="B20:B21"/>
  </mergeCells>
  <hyperlinks>
    <hyperlink ref="B49" location="Содержание!B8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selection activeCell="B33" sqref="B33"/>
    </sheetView>
  </sheetViews>
  <sheetFormatPr defaultRowHeight="15"/>
  <cols>
    <col min="1" max="1" width="9.140625" style="34"/>
    <col min="2" max="2" width="7.28515625" style="34" customWidth="1"/>
    <col min="3" max="3" width="12.42578125" style="34" customWidth="1"/>
    <col min="4" max="4" width="11.85546875" style="34" customWidth="1"/>
    <col min="5" max="5" width="8.28515625" style="34" bestFit="1" customWidth="1"/>
    <col min="6" max="6" width="15.85546875" style="34" customWidth="1"/>
    <col min="7" max="7" width="14.28515625" style="34" customWidth="1"/>
    <col min="8" max="16384" width="9.140625" style="34"/>
  </cols>
  <sheetData>
    <row r="2" spans="1:7">
      <c r="A2" s="1" t="s">
        <v>0</v>
      </c>
      <c r="B2" s="2" t="s">
        <v>1114</v>
      </c>
    </row>
    <row r="4" spans="1:7" ht="38.25">
      <c r="B4" s="27"/>
      <c r="C4" s="671" t="s">
        <v>39</v>
      </c>
      <c r="D4" s="671" t="s">
        <v>40</v>
      </c>
      <c r="E4" s="671" t="s">
        <v>41</v>
      </c>
      <c r="F4" s="671" t="s">
        <v>42</v>
      </c>
      <c r="G4" s="671" t="s">
        <v>43</v>
      </c>
    </row>
    <row r="5" spans="1:7">
      <c r="B5" s="563">
        <v>39326</v>
      </c>
      <c r="C5" s="616">
        <v>50.160948079285674</v>
      </c>
      <c r="D5" s="616">
        <v>20.48780330293982</v>
      </c>
      <c r="E5" s="616">
        <v>13.362463334928787</v>
      </c>
      <c r="F5" s="616">
        <v>15.988785282845729</v>
      </c>
      <c r="G5" s="617">
        <v>11.900000000000006</v>
      </c>
    </row>
    <row r="6" spans="1:7">
      <c r="B6" s="563">
        <v>39692</v>
      </c>
      <c r="C6" s="616">
        <v>43.562899631121191</v>
      </c>
      <c r="D6" s="616">
        <v>23.207623838979007</v>
      </c>
      <c r="E6" s="616">
        <v>14.70999537851595</v>
      </c>
      <c r="F6" s="616">
        <v>18.519481151383857</v>
      </c>
      <c r="G6" s="617">
        <v>8.1973547330683516</v>
      </c>
    </row>
    <row r="7" spans="1:7">
      <c r="B7" s="563">
        <v>40057</v>
      </c>
      <c r="C7" s="616">
        <v>32.411067463575833</v>
      </c>
      <c r="D7" s="616">
        <v>41.237325417421751</v>
      </c>
      <c r="E7" s="616">
        <v>9.1138304806064419</v>
      </c>
      <c r="F7" s="616">
        <v>17.237776638395975</v>
      </c>
      <c r="G7" s="617">
        <v>2.1814229445321587</v>
      </c>
    </row>
    <row r="8" spans="1:7">
      <c r="B8" s="563">
        <v>40422</v>
      </c>
      <c r="C8" s="616">
        <v>46.05685651264897</v>
      </c>
      <c r="D8" s="616">
        <v>25.261362830302541</v>
      </c>
      <c r="E8" s="616">
        <v>7.9552026385208707</v>
      </c>
      <c r="F8" s="616">
        <v>20.726578018527618</v>
      </c>
      <c r="G8" s="617">
        <v>-2.1285163285182165</v>
      </c>
    </row>
    <row r="9" spans="1:7">
      <c r="B9" s="563">
        <v>40787</v>
      </c>
      <c r="C9" s="616">
        <v>47.370387078186759</v>
      </c>
      <c r="D9" s="616">
        <v>23.220651139427627</v>
      </c>
      <c r="E9" s="616">
        <v>10.739794124405623</v>
      </c>
      <c r="F9" s="616">
        <v>18.669167657980001</v>
      </c>
      <c r="G9" s="617">
        <v>1.4947158677146319</v>
      </c>
    </row>
    <row r="10" spans="1:7">
      <c r="B10" s="563">
        <v>41153</v>
      </c>
      <c r="C10" s="616">
        <v>54.007420550471544</v>
      </c>
      <c r="D10" s="616">
        <v>14.772233480202216</v>
      </c>
      <c r="E10" s="616">
        <v>11.095798536809196</v>
      </c>
      <c r="F10" s="616">
        <v>20.124547432517055</v>
      </c>
      <c r="G10" s="615">
        <v>3.2999999999999972</v>
      </c>
    </row>
    <row r="11" spans="1:7">
      <c r="A11" s="12"/>
    </row>
    <row r="13" spans="1:7">
      <c r="B13" s="2" t="s">
        <v>38</v>
      </c>
    </row>
    <row r="31" spans="2:2">
      <c r="B31" s="12" t="s">
        <v>17</v>
      </c>
    </row>
    <row r="33" spans="2:2">
      <c r="B33" s="731" t="s">
        <v>10</v>
      </c>
    </row>
  </sheetData>
  <hyperlinks>
    <hyperlink ref="B33" location="Содержание!B9" display="к содержанию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34"/>
  <sheetViews>
    <sheetView workbookViewId="0">
      <selection activeCell="B34" sqref="B34"/>
    </sheetView>
  </sheetViews>
  <sheetFormatPr defaultRowHeight="12.75"/>
  <cols>
    <col min="1" max="1" width="9.140625" style="83"/>
    <col min="2" max="2" width="53.5703125" style="83" customWidth="1"/>
    <col min="3" max="257" width="9.140625" style="83"/>
    <col min="258" max="258" width="53.5703125" style="83" customWidth="1"/>
    <col min="259" max="513" width="9.140625" style="83"/>
    <col min="514" max="514" width="53.5703125" style="83" customWidth="1"/>
    <col min="515" max="769" width="9.140625" style="83"/>
    <col min="770" max="770" width="53.5703125" style="83" customWidth="1"/>
    <col min="771" max="1025" width="9.140625" style="83"/>
    <col min="1026" max="1026" width="53.5703125" style="83" customWidth="1"/>
    <col min="1027" max="1281" width="9.140625" style="83"/>
    <col min="1282" max="1282" width="53.5703125" style="83" customWidth="1"/>
    <col min="1283" max="1537" width="9.140625" style="83"/>
    <col min="1538" max="1538" width="53.5703125" style="83" customWidth="1"/>
    <col min="1539" max="1793" width="9.140625" style="83"/>
    <col min="1794" max="1794" width="53.5703125" style="83" customWidth="1"/>
    <col min="1795" max="2049" width="9.140625" style="83"/>
    <col min="2050" max="2050" width="53.5703125" style="83" customWidth="1"/>
    <col min="2051" max="2305" width="9.140625" style="83"/>
    <col min="2306" max="2306" width="53.5703125" style="83" customWidth="1"/>
    <col min="2307" max="2561" width="9.140625" style="83"/>
    <col min="2562" max="2562" width="53.5703125" style="83" customWidth="1"/>
    <col min="2563" max="2817" width="9.140625" style="83"/>
    <col min="2818" max="2818" width="53.5703125" style="83" customWidth="1"/>
    <col min="2819" max="3073" width="9.140625" style="83"/>
    <col min="3074" max="3074" width="53.5703125" style="83" customWidth="1"/>
    <col min="3075" max="3329" width="9.140625" style="83"/>
    <col min="3330" max="3330" width="53.5703125" style="83" customWidth="1"/>
    <col min="3331" max="3585" width="9.140625" style="83"/>
    <col min="3586" max="3586" width="53.5703125" style="83" customWidth="1"/>
    <col min="3587" max="3841" width="9.140625" style="83"/>
    <col min="3842" max="3842" width="53.5703125" style="83" customWidth="1"/>
    <col min="3843" max="4097" width="9.140625" style="83"/>
    <col min="4098" max="4098" width="53.5703125" style="83" customWidth="1"/>
    <col min="4099" max="4353" width="9.140625" style="83"/>
    <col min="4354" max="4354" width="53.5703125" style="83" customWidth="1"/>
    <col min="4355" max="4609" width="9.140625" style="83"/>
    <col min="4610" max="4610" width="53.5703125" style="83" customWidth="1"/>
    <col min="4611" max="4865" width="9.140625" style="83"/>
    <col min="4866" max="4866" width="53.5703125" style="83" customWidth="1"/>
    <col min="4867" max="5121" width="9.140625" style="83"/>
    <col min="5122" max="5122" width="53.5703125" style="83" customWidth="1"/>
    <col min="5123" max="5377" width="9.140625" style="83"/>
    <col min="5378" max="5378" width="53.5703125" style="83" customWidth="1"/>
    <col min="5379" max="5633" width="9.140625" style="83"/>
    <col min="5634" max="5634" width="53.5703125" style="83" customWidth="1"/>
    <col min="5635" max="5889" width="9.140625" style="83"/>
    <col min="5890" max="5890" width="53.5703125" style="83" customWidth="1"/>
    <col min="5891" max="6145" width="9.140625" style="83"/>
    <col min="6146" max="6146" width="53.5703125" style="83" customWidth="1"/>
    <col min="6147" max="6401" width="9.140625" style="83"/>
    <col min="6402" max="6402" width="53.5703125" style="83" customWidth="1"/>
    <col min="6403" max="6657" width="9.140625" style="83"/>
    <col min="6658" max="6658" width="53.5703125" style="83" customWidth="1"/>
    <col min="6659" max="6913" width="9.140625" style="83"/>
    <col min="6914" max="6914" width="53.5703125" style="83" customWidth="1"/>
    <col min="6915" max="7169" width="9.140625" style="83"/>
    <col min="7170" max="7170" width="53.5703125" style="83" customWidth="1"/>
    <col min="7171" max="7425" width="9.140625" style="83"/>
    <col min="7426" max="7426" width="53.5703125" style="83" customWidth="1"/>
    <col min="7427" max="7681" width="9.140625" style="83"/>
    <col min="7682" max="7682" width="53.5703125" style="83" customWidth="1"/>
    <col min="7683" max="7937" width="9.140625" style="83"/>
    <col min="7938" max="7938" width="53.5703125" style="83" customWidth="1"/>
    <col min="7939" max="8193" width="9.140625" style="83"/>
    <col min="8194" max="8194" width="53.5703125" style="83" customWidth="1"/>
    <col min="8195" max="8449" width="9.140625" style="83"/>
    <col min="8450" max="8450" width="53.5703125" style="83" customWidth="1"/>
    <col min="8451" max="8705" width="9.140625" style="83"/>
    <col min="8706" max="8706" width="53.5703125" style="83" customWidth="1"/>
    <col min="8707" max="8961" width="9.140625" style="83"/>
    <col min="8962" max="8962" width="53.5703125" style="83" customWidth="1"/>
    <col min="8963" max="9217" width="9.140625" style="83"/>
    <col min="9218" max="9218" width="53.5703125" style="83" customWidth="1"/>
    <col min="9219" max="9473" width="9.140625" style="83"/>
    <col min="9474" max="9474" width="53.5703125" style="83" customWidth="1"/>
    <col min="9475" max="9729" width="9.140625" style="83"/>
    <col min="9730" max="9730" width="53.5703125" style="83" customWidth="1"/>
    <col min="9731" max="9985" width="9.140625" style="83"/>
    <col min="9986" max="9986" width="53.5703125" style="83" customWidth="1"/>
    <col min="9987" max="10241" width="9.140625" style="83"/>
    <col min="10242" max="10242" width="53.5703125" style="83" customWidth="1"/>
    <col min="10243" max="10497" width="9.140625" style="83"/>
    <col min="10498" max="10498" width="53.5703125" style="83" customWidth="1"/>
    <col min="10499" max="10753" width="9.140625" style="83"/>
    <col min="10754" max="10754" width="53.5703125" style="83" customWidth="1"/>
    <col min="10755" max="11009" width="9.140625" style="83"/>
    <col min="11010" max="11010" width="53.5703125" style="83" customWidth="1"/>
    <col min="11011" max="11265" width="9.140625" style="83"/>
    <col min="11266" max="11266" width="53.5703125" style="83" customWidth="1"/>
    <col min="11267" max="11521" width="9.140625" style="83"/>
    <col min="11522" max="11522" width="53.5703125" style="83" customWidth="1"/>
    <col min="11523" max="11777" width="9.140625" style="83"/>
    <col min="11778" max="11778" width="53.5703125" style="83" customWidth="1"/>
    <col min="11779" max="12033" width="9.140625" style="83"/>
    <col min="12034" max="12034" width="53.5703125" style="83" customWidth="1"/>
    <col min="12035" max="12289" width="9.140625" style="83"/>
    <col min="12290" max="12290" width="53.5703125" style="83" customWidth="1"/>
    <col min="12291" max="12545" width="9.140625" style="83"/>
    <col min="12546" max="12546" width="53.5703125" style="83" customWidth="1"/>
    <col min="12547" max="12801" width="9.140625" style="83"/>
    <col min="12802" max="12802" width="53.5703125" style="83" customWidth="1"/>
    <col min="12803" max="13057" width="9.140625" style="83"/>
    <col min="13058" max="13058" width="53.5703125" style="83" customWidth="1"/>
    <col min="13059" max="13313" width="9.140625" style="83"/>
    <col min="13314" max="13314" width="53.5703125" style="83" customWidth="1"/>
    <col min="13315" max="13569" width="9.140625" style="83"/>
    <col min="13570" max="13570" width="53.5703125" style="83" customWidth="1"/>
    <col min="13571" max="13825" width="9.140625" style="83"/>
    <col min="13826" max="13826" width="53.5703125" style="83" customWidth="1"/>
    <col min="13827" max="14081" width="9.140625" style="83"/>
    <col min="14082" max="14082" width="53.5703125" style="83" customWidth="1"/>
    <col min="14083" max="14337" width="9.140625" style="83"/>
    <col min="14338" max="14338" width="53.5703125" style="83" customWidth="1"/>
    <col min="14339" max="14593" width="9.140625" style="83"/>
    <col min="14594" max="14594" width="53.5703125" style="83" customWidth="1"/>
    <col min="14595" max="14849" width="9.140625" style="83"/>
    <col min="14850" max="14850" width="53.5703125" style="83" customWidth="1"/>
    <col min="14851" max="15105" width="9.140625" style="83"/>
    <col min="15106" max="15106" width="53.5703125" style="83" customWidth="1"/>
    <col min="15107" max="15361" width="9.140625" style="83"/>
    <col min="15362" max="15362" width="53.5703125" style="83" customWidth="1"/>
    <col min="15363" max="15617" width="9.140625" style="83"/>
    <col min="15618" max="15618" width="53.5703125" style="83" customWidth="1"/>
    <col min="15619" max="15873" width="9.140625" style="83"/>
    <col min="15874" max="15874" width="53.5703125" style="83" customWidth="1"/>
    <col min="15875" max="16129" width="9.140625" style="83"/>
    <col min="16130" max="16130" width="53.5703125" style="83" customWidth="1"/>
    <col min="16131" max="16384" width="9.140625" style="83"/>
  </cols>
  <sheetData>
    <row r="2" spans="1:7">
      <c r="A2" s="83" t="s">
        <v>0</v>
      </c>
      <c r="B2" s="94" t="s">
        <v>277</v>
      </c>
    </row>
    <row r="4" spans="1:7">
      <c r="B4" s="288" t="s">
        <v>145</v>
      </c>
      <c r="C4" s="772" t="s">
        <v>230</v>
      </c>
      <c r="D4" s="772" t="s">
        <v>212</v>
      </c>
      <c r="E4" s="772" t="s">
        <v>243</v>
      </c>
      <c r="F4" s="772" t="s">
        <v>244</v>
      </c>
      <c r="G4" s="772" t="s">
        <v>213</v>
      </c>
    </row>
    <row r="5" spans="1:7">
      <c r="B5" s="84" t="s">
        <v>278</v>
      </c>
      <c r="C5" s="186">
        <v>67.578228345989928</v>
      </c>
      <c r="D5" s="186">
        <v>65.136365149661614</v>
      </c>
      <c r="E5" s="186">
        <v>65.767843696083219</v>
      </c>
      <c r="F5" s="186">
        <v>64.148950194861143</v>
      </c>
      <c r="G5" s="186">
        <v>61.898961429245283</v>
      </c>
    </row>
    <row r="6" spans="1:7">
      <c r="B6" s="84" t="s">
        <v>279</v>
      </c>
      <c r="C6" s="186">
        <v>28.316208055994078</v>
      </c>
      <c r="D6" s="186">
        <v>21.555522820852943</v>
      </c>
      <c r="E6" s="186">
        <v>18.744352986416146</v>
      </c>
      <c r="F6" s="186">
        <v>16.034513073605357</v>
      </c>
      <c r="G6" s="186">
        <v>15.896467943474782</v>
      </c>
    </row>
    <row r="7" spans="1:7">
      <c r="B7" s="84" t="s">
        <v>280</v>
      </c>
      <c r="C7" s="186">
        <v>9.0396355126823185</v>
      </c>
      <c r="D7" s="186">
        <v>7.9200527008836934</v>
      </c>
      <c r="E7" s="186">
        <v>7.2652107847846574</v>
      </c>
      <c r="F7" s="186">
        <v>6.5841982310031506</v>
      </c>
      <c r="G7" s="186">
        <v>6.9895360232290971</v>
      </c>
    </row>
    <row r="8" spans="1:7">
      <c r="B8" s="84" t="s">
        <v>281</v>
      </c>
      <c r="C8" s="186">
        <v>32.421771654010072</v>
      </c>
      <c r="D8" s="186">
        <v>34.863634850338393</v>
      </c>
      <c r="E8" s="186">
        <v>34.232156303916788</v>
      </c>
      <c r="F8" s="186">
        <v>35.851049805138864</v>
      </c>
      <c r="G8" s="186">
        <v>38.101038570754717</v>
      </c>
    </row>
    <row r="10" spans="1:7">
      <c r="B10" s="94" t="s">
        <v>277</v>
      </c>
    </row>
    <row r="14" spans="1:7">
      <c r="F14" s="847"/>
    </row>
    <row r="32" spans="2:2">
      <c r="B32" s="93" t="s">
        <v>77</v>
      </c>
    </row>
    <row r="34" spans="2:2">
      <c r="B34" s="731" t="s">
        <v>10</v>
      </c>
    </row>
  </sheetData>
  <hyperlinks>
    <hyperlink ref="B34" location="Содержание!B84" display="к содержанию"/>
  </hyperlinks>
  <pageMargins left="0.75" right="0.75" top="1" bottom="1" header="0.5" footer="0.5"/>
  <headerFooter alignWithMargins="0"/>
  <drawing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zoomScaleNormal="100" workbookViewId="0">
      <selection activeCell="B45" sqref="B45"/>
    </sheetView>
  </sheetViews>
  <sheetFormatPr defaultRowHeight="12.75"/>
  <cols>
    <col min="1" max="1" width="9.140625" style="83"/>
    <col min="2" max="2" width="15.5703125" style="83" customWidth="1"/>
    <col min="3" max="3" width="9" style="83" customWidth="1"/>
    <col min="4" max="4" width="13.7109375" style="83" bestFit="1" customWidth="1"/>
    <col min="5" max="5" width="16.5703125" style="83" bestFit="1" customWidth="1"/>
    <col min="6" max="6" width="8.85546875" style="83" bestFit="1" customWidth="1"/>
    <col min="7" max="7" width="9.28515625" style="83" bestFit="1" customWidth="1"/>
    <col min="8" max="257" width="9.140625" style="83"/>
    <col min="258" max="258" width="15.5703125" style="83" customWidth="1"/>
    <col min="259" max="259" width="9" style="83" customWidth="1"/>
    <col min="260" max="260" width="13.7109375" style="83" bestFit="1" customWidth="1"/>
    <col min="261" max="261" width="16.5703125" style="83" bestFit="1" customWidth="1"/>
    <col min="262" max="262" width="8.85546875" style="83" bestFit="1" customWidth="1"/>
    <col min="263" max="263" width="9.28515625" style="83" bestFit="1" customWidth="1"/>
    <col min="264" max="513" width="9.140625" style="83"/>
    <col min="514" max="514" width="15.5703125" style="83" customWidth="1"/>
    <col min="515" max="515" width="9" style="83" customWidth="1"/>
    <col min="516" max="516" width="13.7109375" style="83" bestFit="1" customWidth="1"/>
    <col min="517" max="517" width="16.5703125" style="83" bestFit="1" customWidth="1"/>
    <col min="518" max="518" width="8.85546875" style="83" bestFit="1" customWidth="1"/>
    <col min="519" max="519" width="9.28515625" style="83" bestFit="1" customWidth="1"/>
    <col min="520" max="769" width="9.140625" style="83"/>
    <col min="770" max="770" width="15.5703125" style="83" customWidth="1"/>
    <col min="771" max="771" width="9" style="83" customWidth="1"/>
    <col min="772" max="772" width="13.7109375" style="83" bestFit="1" customWidth="1"/>
    <col min="773" max="773" width="16.5703125" style="83" bestFit="1" customWidth="1"/>
    <col min="774" max="774" width="8.85546875" style="83" bestFit="1" customWidth="1"/>
    <col min="775" max="775" width="9.28515625" style="83" bestFit="1" customWidth="1"/>
    <col min="776" max="1025" width="9.140625" style="83"/>
    <col min="1026" max="1026" width="15.5703125" style="83" customWidth="1"/>
    <col min="1027" max="1027" width="9" style="83" customWidth="1"/>
    <col min="1028" max="1028" width="13.7109375" style="83" bestFit="1" customWidth="1"/>
    <col min="1029" max="1029" width="16.5703125" style="83" bestFit="1" customWidth="1"/>
    <col min="1030" max="1030" width="8.85546875" style="83" bestFit="1" customWidth="1"/>
    <col min="1031" max="1031" width="9.28515625" style="83" bestFit="1" customWidth="1"/>
    <col min="1032" max="1281" width="9.140625" style="83"/>
    <col min="1282" max="1282" width="15.5703125" style="83" customWidth="1"/>
    <col min="1283" max="1283" width="9" style="83" customWidth="1"/>
    <col min="1284" max="1284" width="13.7109375" style="83" bestFit="1" customWidth="1"/>
    <col min="1285" max="1285" width="16.5703125" style="83" bestFit="1" customWidth="1"/>
    <col min="1286" max="1286" width="8.85546875" style="83" bestFit="1" customWidth="1"/>
    <col min="1287" max="1287" width="9.28515625" style="83" bestFit="1" customWidth="1"/>
    <col min="1288" max="1537" width="9.140625" style="83"/>
    <col min="1538" max="1538" width="15.5703125" style="83" customWidth="1"/>
    <col min="1539" max="1539" width="9" style="83" customWidth="1"/>
    <col min="1540" max="1540" width="13.7109375" style="83" bestFit="1" customWidth="1"/>
    <col min="1541" max="1541" width="16.5703125" style="83" bestFit="1" customWidth="1"/>
    <col min="1542" max="1542" width="8.85546875" style="83" bestFit="1" customWidth="1"/>
    <col min="1543" max="1543" width="9.28515625" style="83" bestFit="1" customWidth="1"/>
    <col min="1544" max="1793" width="9.140625" style="83"/>
    <col min="1794" max="1794" width="15.5703125" style="83" customWidth="1"/>
    <col min="1795" max="1795" width="9" style="83" customWidth="1"/>
    <col min="1796" max="1796" width="13.7109375" style="83" bestFit="1" customWidth="1"/>
    <col min="1797" max="1797" width="16.5703125" style="83" bestFit="1" customWidth="1"/>
    <col min="1798" max="1798" width="8.85546875" style="83" bestFit="1" customWidth="1"/>
    <col min="1799" max="1799" width="9.28515625" style="83" bestFit="1" customWidth="1"/>
    <col min="1800" max="2049" width="9.140625" style="83"/>
    <col min="2050" max="2050" width="15.5703125" style="83" customWidth="1"/>
    <col min="2051" max="2051" width="9" style="83" customWidth="1"/>
    <col min="2052" max="2052" width="13.7109375" style="83" bestFit="1" customWidth="1"/>
    <col min="2053" max="2053" width="16.5703125" style="83" bestFit="1" customWidth="1"/>
    <col min="2054" max="2054" width="8.85546875" style="83" bestFit="1" customWidth="1"/>
    <col min="2055" max="2055" width="9.28515625" style="83" bestFit="1" customWidth="1"/>
    <col min="2056" max="2305" width="9.140625" style="83"/>
    <col min="2306" max="2306" width="15.5703125" style="83" customWidth="1"/>
    <col min="2307" max="2307" width="9" style="83" customWidth="1"/>
    <col min="2308" max="2308" width="13.7109375" style="83" bestFit="1" customWidth="1"/>
    <col min="2309" max="2309" width="16.5703125" style="83" bestFit="1" customWidth="1"/>
    <col min="2310" max="2310" width="8.85546875" style="83" bestFit="1" customWidth="1"/>
    <col min="2311" max="2311" width="9.28515625" style="83" bestFit="1" customWidth="1"/>
    <col min="2312" max="2561" width="9.140625" style="83"/>
    <col min="2562" max="2562" width="15.5703125" style="83" customWidth="1"/>
    <col min="2563" max="2563" width="9" style="83" customWidth="1"/>
    <col min="2564" max="2564" width="13.7109375" style="83" bestFit="1" customWidth="1"/>
    <col min="2565" max="2565" width="16.5703125" style="83" bestFit="1" customWidth="1"/>
    <col min="2566" max="2566" width="8.85546875" style="83" bestFit="1" customWidth="1"/>
    <col min="2567" max="2567" width="9.28515625" style="83" bestFit="1" customWidth="1"/>
    <col min="2568" max="2817" width="9.140625" style="83"/>
    <col min="2818" max="2818" width="15.5703125" style="83" customWidth="1"/>
    <col min="2819" max="2819" width="9" style="83" customWidth="1"/>
    <col min="2820" max="2820" width="13.7109375" style="83" bestFit="1" customWidth="1"/>
    <col min="2821" max="2821" width="16.5703125" style="83" bestFit="1" customWidth="1"/>
    <col min="2822" max="2822" width="8.85546875" style="83" bestFit="1" customWidth="1"/>
    <col min="2823" max="2823" width="9.28515625" style="83" bestFit="1" customWidth="1"/>
    <col min="2824" max="3073" width="9.140625" style="83"/>
    <col min="3074" max="3074" width="15.5703125" style="83" customWidth="1"/>
    <col min="3075" max="3075" width="9" style="83" customWidth="1"/>
    <col min="3076" max="3076" width="13.7109375" style="83" bestFit="1" customWidth="1"/>
    <col min="3077" max="3077" width="16.5703125" style="83" bestFit="1" customWidth="1"/>
    <col min="3078" max="3078" width="8.85546875" style="83" bestFit="1" customWidth="1"/>
    <col min="3079" max="3079" width="9.28515625" style="83" bestFit="1" customWidth="1"/>
    <col min="3080" max="3329" width="9.140625" style="83"/>
    <col min="3330" max="3330" width="15.5703125" style="83" customWidth="1"/>
    <col min="3331" max="3331" width="9" style="83" customWidth="1"/>
    <col min="3332" max="3332" width="13.7109375" style="83" bestFit="1" customWidth="1"/>
    <col min="3333" max="3333" width="16.5703125" style="83" bestFit="1" customWidth="1"/>
    <col min="3334" max="3334" width="8.85546875" style="83" bestFit="1" customWidth="1"/>
    <col min="3335" max="3335" width="9.28515625" style="83" bestFit="1" customWidth="1"/>
    <col min="3336" max="3585" width="9.140625" style="83"/>
    <col min="3586" max="3586" width="15.5703125" style="83" customWidth="1"/>
    <col min="3587" max="3587" width="9" style="83" customWidth="1"/>
    <col min="3588" max="3588" width="13.7109375" style="83" bestFit="1" customWidth="1"/>
    <col min="3589" max="3589" width="16.5703125" style="83" bestFit="1" customWidth="1"/>
    <col min="3590" max="3590" width="8.85546875" style="83" bestFit="1" customWidth="1"/>
    <col min="3591" max="3591" width="9.28515625" style="83" bestFit="1" customWidth="1"/>
    <col min="3592" max="3841" width="9.140625" style="83"/>
    <col min="3842" max="3842" width="15.5703125" style="83" customWidth="1"/>
    <col min="3843" max="3843" width="9" style="83" customWidth="1"/>
    <col min="3844" max="3844" width="13.7109375" style="83" bestFit="1" customWidth="1"/>
    <col min="3845" max="3845" width="16.5703125" style="83" bestFit="1" customWidth="1"/>
    <col min="3846" max="3846" width="8.85546875" style="83" bestFit="1" customWidth="1"/>
    <col min="3847" max="3847" width="9.28515625" style="83" bestFit="1" customWidth="1"/>
    <col min="3848" max="4097" width="9.140625" style="83"/>
    <col min="4098" max="4098" width="15.5703125" style="83" customWidth="1"/>
    <col min="4099" max="4099" width="9" style="83" customWidth="1"/>
    <col min="4100" max="4100" width="13.7109375" style="83" bestFit="1" customWidth="1"/>
    <col min="4101" max="4101" width="16.5703125" style="83" bestFit="1" customWidth="1"/>
    <col min="4102" max="4102" width="8.85546875" style="83" bestFit="1" customWidth="1"/>
    <col min="4103" max="4103" width="9.28515625" style="83" bestFit="1" customWidth="1"/>
    <col min="4104" max="4353" width="9.140625" style="83"/>
    <col min="4354" max="4354" width="15.5703125" style="83" customWidth="1"/>
    <col min="4355" max="4355" width="9" style="83" customWidth="1"/>
    <col min="4356" max="4356" width="13.7109375" style="83" bestFit="1" customWidth="1"/>
    <col min="4357" max="4357" width="16.5703125" style="83" bestFit="1" customWidth="1"/>
    <col min="4358" max="4358" width="8.85546875" style="83" bestFit="1" customWidth="1"/>
    <col min="4359" max="4359" width="9.28515625" style="83" bestFit="1" customWidth="1"/>
    <col min="4360" max="4609" width="9.140625" style="83"/>
    <col min="4610" max="4610" width="15.5703125" style="83" customWidth="1"/>
    <col min="4611" max="4611" width="9" style="83" customWidth="1"/>
    <col min="4612" max="4612" width="13.7109375" style="83" bestFit="1" customWidth="1"/>
    <col min="4613" max="4613" width="16.5703125" style="83" bestFit="1" customWidth="1"/>
    <col min="4614" max="4614" width="8.85546875" style="83" bestFit="1" customWidth="1"/>
    <col min="4615" max="4615" width="9.28515625" style="83" bestFit="1" customWidth="1"/>
    <col min="4616" max="4865" width="9.140625" style="83"/>
    <col min="4866" max="4866" width="15.5703125" style="83" customWidth="1"/>
    <col min="4867" max="4867" width="9" style="83" customWidth="1"/>
    <col min="4868" max="4868" width="13.7109375" style="83" bestFit="1" customWidth="1"/>
    <col min="4869" max="4869" width="16.5703125" style="83" bestFit="1" customWidth="1"/>
    <col min="4870" max="4870" width="8.85546875" style="83" bestFit="1" customWidth="1"/>
    <col min="4871" max="4871" width="9.28515625" style="83" bestFit="1" customWidth="1"/>
    <col min="4872" max="5121" width="9.140625" style="83"/>
    <col min="5122" max="5122" width="15.5703125" style="83" customWidth="1"/>
    <col min="5123" max="5123" width="9" style="83" customWidth="1"/>
    <col min="5124" max="5124" width="13.7109375" style="83" bestFit="1" customWidth="1"/>
    <col min="5125" max="5125" width="16.5703125" style="83" bestFit="1" customWidth="1"/>
    <col min="5126" max="5126" width="8.85546875" style="83" bestFit="1" customWidth="1"/>
    <col min="5127" max="5127" width="9.28515625" style="83" bestFit="1" customWidth="1"/>
    <col min="5128" max="5377" width="9.140625" style="83"/>
    <col min="5378" max="5378" width="15.5703125" style="83" customWidth="1"/>
    <col min="5379" max="5379" width="9" style="83" customWidth="1"/>
    <col min="5380" max="5380" width="13.7109375" style="83" bestFit="1" customWidth="1"/>
    <col min="5381" max="5381" width="16.5703125" style="83" bestFit="1" customWidth="1"/>
    <col min="5382" max="5382" width="8.85546875" style="83" bestFit="1" customWidth="1"/>
    <col min="5383" max="5383" width="9.28515625" style="83" bestFit="1" customWidth="1"/>
    <col min="5384" max="5633" width="9.140625" style="83"/>
    <col min="5634" max="5634" width="15.5703125" style="83" customWidth="1"/>
    <col min="5635" max="5635" width="9" style="83" customWidth="1"/>
    <col min="5636" max="5636" width="13.7109375" style="83" bestFit="1" customWidth="1"/>
    <col min="5637" max="5637" width="16.5703125" style="83" bestFit="1" customWidth="1"/>
    <col min="5638" max="5638" width="8.85546875" style="83" bestFit="1" customWidth="1"/>
    <col min="5639" max="5639" width="9.28515625" style="83" bestFit="1" customWidth="1"/>
    <col min="5640" max="5889" width="9.140625" style="83"/>
    <col min="5890" max="5890" width="15.5703125" style="83" customWidth="1"/>
    <col min="5891" max="5891" width="9" style="83" customWidth="1"/>
    <col min="5892" max="5892" width="13.7109375" style="83" bestFit="1" customWidth="1"/>
    <col min="5893" max="5893" width="16.5703125" style="83" bestFit="1" customWidth="1"/>
    <col min="5894" max="5894" width="8.85546875" style="83" bestFit="1" customWidth="1"/>
    <col min="5895" max="5895" width="9.28515625" style="83" bestFit="1" customWidth="1"/>
    <col min="5896" max="6145" width="9.140625" style="83"/>
    <col min="6146" max="6146" width="15.5703125" style="83" customWidth="1"/>
    <col min="6147" max="6147" width="9" style="83" customWidth="1"/>
    <col min="6148" max="6148" width="13.7109375" style="83" bestFit="1" customWidth="1"/>
    <col min="6149" max="6149" width="16.5703125" style="83" bestFit="1" customWidth="1"/>
    <col min="6150" max="6150" width="8.85546875" style="83" bestFit="1" customWidth="1"/>
    <col min="6151" max="6151" width="9.28515625" style="83" bestFit="1" customWidth="1"/>
    <col min="6152" max="6401" width="9.140625" style="83"/>
    <col min="6402" max="6402" width="15.5703125" style="83" customWidth="1"/>
    <col min="6403" max="6403" width="9" style="83" customWidth="1"/>
    <col min="6404" max="6404" width="13.7109375" style="83" bestFit="1" customWidth="1"/>
    <col min="6405" max="6405" width="16.5703125" style="83" bestFit="1" customWidth="1"/>
    <col min="6406" max="6406" width="8.85546875" style="83" bestFit="1" customWidth="1"/>
    <col min="6407" max="6407" width="9.28515625" style="83" bestFit="1" customWidth="1"/>
    <col min="6408" max="6657" width="9.140625" style="83"/>
    <col min="6658" max="6658" width="15.5703125" style="83" customWidth="1"/>
    <col min="6659" max="6659" width="9" style="83" customWidth="1"/>
    <col min="6660" max="6660" width="13.7109375" style="83" bestFit="1" customWidth="1"/>
    <col min="6661" max="6661" width="16.5703125" style="83" bestFit="1" customWidth="1"/>
    <col min="6662" max="6662" width="8.85546875" style="83" bestFit="1" customWidth="1"/>
    <col min="6663" max="6663" width="9.28515625" style="83" bestFit="1" customWidth="1"/>
    <col min="6664" max="6913" width="9.140625" style="83"/>
    <col min="6914" max="6914" width="15.5703125" style="83" customWidth="1"/>
    <col min="6915" max="6915" width="9" style="83" customWidth="1"/>
    <col min="6916" max="6916" width="13.7109375" style="83" bestFit="1" customWidth="1"/>
    <col min="6917" max="6917" width="16.5703125" style="83" bestFit="1" customWidth="1"/>
    <col min="6918" max="6918" width="8.85546875" style="83" bestFit="1" customWidth="1"/>
    <col min="6919" max="6919" width="9.28515625" style="83" bestFit="1" customWidth="1"/>
    <col min="6920" max="7169" width="9.140625" style="83"/>
    <col min="7170" max="7170" width="15.5703125" style="83" customWidth="1"/>
    <col min="7171" max="7171" width="9" style="83" customWidth="1"/>
    <col min="7172" max="7172" width="13.7109375" style="83" bestFit="1" customWidth="1"/>
    <col min="7173" max="7173" width="16.5703125" style="83" bestFit="1" customWidth="1"/>
    <col min="7174" max="7174" width="8.85546875" style="83" bestFit="1" customWidth="1"/>
    <col min="7175" max="7175" width="9.28515625" style="83" bestFit="1" customWidth="1"/>
    <col min="7176" max="7425" width="9.140625" style="83"/>
    <col min="7426" max="7426" width="15.5703125" style="83" customWidth="1"/>
    <col min="7427" max="7427" width="9" style="83" customWidth="1"/>
    <col min="7428" max="7428" width="13.7109375" style="83" bestFit="1" customWidth="1"/>
    <col min="7429" max="7429" width="16.5703125" style="83" bestFit="1" customWidth="1"/>
    <col min="7430" max="7430" width="8.85546875" style="83" bestFit="1" customWidth="1"/>
    <col min="7431" max="7431" width="9.28515625" style="83" bestFit="1" customWidth="1"/>
    <col min="7432" max="7681" width="9.140625" style="83"/>
    <col min="7682" max="7682" width="15.5703125" style="83" customWidth="1"/>
    <col min="7683" max="7683" width="9" style="83" customWidth="1"/>
    <col min="7684" max="7684" width="13.7109375" style="83" bestFit="1" customWidth="1"/>
    <col min="7685" max="7685" width="16.5703125" style="83" bestFit="1" customWidth="1"/>
    <col min="7686" max="7686" width="8.85546875" style="83" bestFit="1" customWidth="1"/>
    <col min="7687" max="7687" width="9.28515625" style="83" bestFit="1" customWidth="1"/>
    <col min="7688" max="7937" width="9.140625" style="83"/>
    <col min="7938" max="7938" width="15.5703125" style="83" customWidth="1"/>
    <col min="7939" max="7939" width="9" style="83" customWidth="1"/>
    <col min="7940" max="7940" width="13.7109375" style="83" bestFit="1" customWidth="1"/>
    <col min="7941" max="7941" width="16.5703125" style="83" bestFit="1" customWidth="1"/>
    <col min="7942" max="7942" width="8.85546875" style="83" bestFit="1" customWidth="1"/>
    <col min="7943" max="7943" width="9.28515625" style="83" bestFit="1" customWidth="1"/>
    <col min="7944" max="8193" width="9.140625" style="83"/>
    <col min="8194" max="8194" width="15.5703125" style="83" customWidth="1"/>
    <col min="8195" max="8195" width="9" style="83" customWidth="1"/>
    <col min="8196" max="8196" width="13.7109375" style="83" bestFit="1" customWidth="1"/>
    <col min="8197" max="8197" width="16.5703125" style="83" bestFit="1" customWidth="1"/>
    <col min="8198" max="8198" width="8.85546875" style="83" bestFit="1" customWidth="1"/>
    <col min="8199" max="8199" width="9.28515625" style="83" bestFit="1" customWidth="1"/>
    <col min="8200" max="8449" width="9.140625" style="83"/>
    <col min="8450" max="8450" width="15.5703125" style="83" customWidth="1"/>
    <col min="8451" max="8451" width="9" style="83" customWidth="1"/>
    <col min="8452" max="8452" width="13.7109375" style="83" bestFit="1" customWidth="1"/>
    <col min="8453" max="8453" width="16.5703125" style="83" bestFit="1" customWidth="1"/>
    <col min="8454" max="8454" width="8.85546875" style="83" bestFit="1" customWidth="1"/>
    <col min="8455" max="8455" width="9.28515625" style="83" bestFit="1" customWidth="1"/>
    <col min="8456" max="8705" width="9.140625" style="83"/>
    <col min="8706" max="8706" width="15.5703125" style="83" customWidth="1"/>
    <col min="8707" max="8707" width="9" style="83" customWidth="1"/>
    <col min="8708" max="8708" width="13.7109375" style="83" bestFit="1" customWidth="1"/>
    <col min="8709" max="8709" width="16.5703125" style="83" bestFit="1" customWidth="1"/>
    <col min="8710" max="8710" width="8.85546875" style="83" bestFit="1" customWidth="1"/>
    <col min="8711" max="8711" width="9.28515625" style="83" bestFit="1" customWidth="1"/>
    <col min="8712" max="8961" width="9.140625" style="83"/>
    <col min="8962" max="8962" width="15.5703125" style="83" customWidth="1"/>
    <col min="8963" max="8963" width="9" style="83" customWidth="1"/>
    <col min="8964" max="8964" width="13.7109375" style="83" bestFit="1" customWidth="1"/>
    <col min="8965" max="8965" width="16.5703125" style="83" bestFit="1" customWidth="1"/>
    <col min="8966" max="8966" width="8.85546875" style="83" bestFit="1" customWidth="1"/>
    <col min="8967" max="8967" width="9.28515625" style="83" bestFit="1" customWidth="1"/>
    <col min="8968" max="9217" width="9.140625" style="83"/>
    <col min="9218" max="9218" width="15.5703125" style="83" customWidth="1"/>
    <col min="9219" max="9219" width="9" style="83" customWidth="1"/>
    <col min="9220" max="9220" width="13.7109375" style="83" bestFit="1" customWidth="1"/>
    <col min="9221" max="9221" width="16.5703125" style="83" bestFit="1" customWidth="1"/>
    <col min="9222" max="9222" width="8.85546875" style="83" bestFit="1" customWidth="1"/>
    <col min="9223" max="9223" width="9.28515625" style="83" bestFit="1" customWidth="1"/>
    <col min="9224" max="9473" width="9.140625" style="83"/>
    <col min="9474" max="9474" width="15.5703125" style="83" customWidth="1"/>
    <col min="9475" max="9475" width="9" style="83" customWidth="1"/>
    <col min="9476" max="9476" width="13.7109375" style="83" bestFit="1" customWidth="1"/>
    <col min="9477" max="9477" width="16.5703125" style="83" bestFit="1" customWidth="1"/>
    <col min="9478" max="9478" width="8.85546875" style="83" bestFit="1" customWidth="1"/>
    <col min="9479" max="9479" width="9.28515625" style="83" bestFit="1" customWidth="1"/>
    <col min="9480" max="9729" width="9.140625" style="83"/>
    <col min="9730" max="9730" width="15.5703125" style="83" customWidth="1"/>
    <col min="9731" max="9731" width="9" style="83" customWidth="1"/>
    <col min="9732" max="9732" width="13.7109375" style="83" bestFit="1" customWidth="1"/>
    <col min="9733" max="9733" width="16.5703125" style="83" bestFit="1" customWidth="1"/>
    <col min="9734" max="9734" width="8.85546875" style="83" bestFit="1" customWidth="1"/>
    <col min="9735" max="9735" width="9.28515625" style="83" bestFit="1" customWidth="1"/>
    <col min="9736" max="9985" width="9.140625" style="83"/>
    <col min="9986" max="9986" width="15.5703125" style="83" customWidth="1"/>
    <col min="9987" max="9987" width="9" style="83" customWidth="1"/>
    <col min="9988" max="9988" width="13.7109375" style="83" bestFit="1" customWidth="1"/>
    <col min="9989" max="9989" width="16.5703125" style="83" bestFit="1" customWidth="1"/>
    <col min="9990" max="9990" width="8.85546875" style="83" bestFit="1" customWidth="1"/>
    <col min="9991" max="9991" width="9.28515625" style="83" bestFit="1" customWidth="1"/>
    <col min="9992" max="10241" width="9.140625" style="83"/>
    <col min="10242" max="10242" width="15.5703125" style="83" customWidth="1"/>
    <col min="10243" max="10243" width="9" style="83" customWidth="1"/>
    <col min="10244" max="10244" width="13.7109375" style="83" bestFit="1" customWidth="1"/>
    <col min="10245" max="10245" width="16.5703125" style="83" bestFit="1" customWidth="1"/>
    <col min="10246" max="10246" width="8.85546875" style="83" bestFit="1" customWidth="1"/>
    <col min="10247" max="10247" width="9.28515625" style="83" bestFit="1" customWidth="1"/>
    <col min="10248" max="10497" width="9.140625" style="83"/>
    <col min="10498" max="10498" width="15.5703125" style="83" customWidth="1"/>
    <col min="10499" max="10499" width="9" style="83" customWidth="1"/>
    <col min="10500" max="10500" width="13.7109375" style="83" bestFit="1" customWidth="1"/>
    <col min="10501" max="10501" width="16.5703125" style="83" bestFit="1" customWidth="1"/>
    <col min="10502" max="10502" width="8.85546875" style="83" bestFit="1" customWidth="1"/>
    <col min="10503" max="10503" width="9.28515625" style="83" bestFit="1" customWidth="1"/>
    <col min="10504" max="10753" width="9.140625" style="83"/>
    <col min="10754" max="10754" width="15.5703125" style="83" customWidth="1"/>
    <col min="10755" max="10755" width="9" style="83" customWidth="1"/>
    <col min="10756" max="10756" width="13.7109375" style="83" bestFit="1" customWidth="1"/>
    <col min="10757" max="10757" width="16.5703125" style="83" bestFit="1" customWidth="1"/>
    <col min="10758" max="10758" width="8.85546875" style="83" bestFit="1" customWidth="1"/>
    <col min="10759" max="10759" width="9.28515625" style="83" bestFit="1" customWidth="1"/>
    <col min="10760" max="11009" width="9.140625" style="83"/>
    <col min="11010" max="11010" width="15.5703125" style="83" customWidth="1"/>
    <col min="11011" max="11011" width="9" style="83" customWidth="1"/>
    <col min="11012" max="11012" width="13.7109375" style="83" bestFit="1" customWidth="1"/>
    <col min="11013" max="11013" width="16.5703125" style="83" bestFit="1" customWidth="1"/>
    <col min="11014" max="11014" width="8.85546875" style="83" bestFit="1" customWidth="1"/>
    <col min="11015" max="11015" width="9.28515625" style="83" bestFit="1" customWidth="1"/>
    <col min="11016" max="11265" width="9.140625" style="83"/>
    <col min="11266" max="11266" width="15.5703125" style="83" customWidth="1"/>
    <col min="11267" max="11267" width="9" style="83" customWidth="1"/>
    <col min="11268" max="11268" width="13.7109375" style="83" bestFit="1" customWidth="1"/>
    <col min="11269" max="11269" width="16.5703125" style="83" bestFit="1" customWidth="1"/>
    <col min="11270" max="11270" width="8.85546875" style="83" bestFit="1" customWidth="1"/>
    <col min="11271" max="11271" width="9.28515625" style="83" bestFit="1" customWidth="1"/>
    <col min="11272" max="11521" width="9.140625" style="83"/>
    <col min="11522" max="11522" width="15.5703125" style="83" customWidth="1"/>
    <col min="11523" max="11523" width="9" style="83" customWidth="1"/>
    <col min="11524" max="11524" width="13.7109375" style="83" bestFit="1" customWidth="1"/>
    <col min="11525" max="11525" width="16.5703125" style="83" bestFit="1" customWidth="1"/>
    <col min="11526" max="11526" width="8.85546875" style="83" bestFit="1" customWidth="1"/>
    <col min="11527" max="11527" width="9.28515625" style="83" bestFit="1" customWidth="1"/>
    <col min="11528" max="11777" width="9.140625" style="83"/>
    <col min="11778" max="11778" width="15.5703125" style="83" customWidth="1"/>
    <col min="11779" max="11779" width="9" style="83" customWidth="1"/>
    <col min="11780" max="11780" width="13.7109375" style="83" bestFit="1" customWidth="1"/>
    <col min="11781" max="11781" width="16.5703125" style="83" bestFit="1" customWidth="1"/>
    <col min="11782" max="11782" width="8.85546875" style="83" bestFit="1" customWidth="1"/>
    <col min="11783" max="11783" width="9.28515625" style="83" bestFit="1" customWidth="1"/>
    <col min="11784" max="12033" width="9.140625" style="83"/>
    <col min="12034" max="12034" width="15.5703125" style="83" customWidth="1"/>
    <col min="12035" max="12035" width="9" style="83" customWidth="1"/>
    <col min="12036" max="12036" width="13.7109375" style="83" bestFit="1" customWidth="1"/>
    <col min="12037" max="12037" width="16.5703125" style="83" bestFit="1" customWidth="1"/>
    <col min="12038" max="12038" width="8.85546875" style="83" bestFit="1" customWidth="1"/>
    <col min="12039" max="12039" width="9.28515625" style="83" bestFit="1" customWidth="1"/>
    <col min="12040" max="12289" width="9.140625" style="83"/>
    <col min="12290" max="12290" width="15.5703125" style="83" customWidth="1"/>
    <col min="12291" max="12291" width="9" style="83" customWidth="1"/>
    <col min="12292" max="12292" width="13.7109375" style="83" bestFit="1" customWidth="1"/>
    <col min="12293" max="12293" width="16.5703125" style="83" bestFit="1" customWidth="1"/>
    <col min="12294" max="12294" width="8.85546875" style="83" bestFit="1" customWidth="1"/>
    <col min="12295" max="12295" width="9.28515625" style="83" bestFit="1" customWidth="1"/>
    <col min="12296" max="12545" width="9.140625" style="83"/>
    <col min="12546" max="12546" width="15.5703125" style="83" customWidth="1"/>
    <col min="12547" max="12547" width="9" style="83" customWidth="1"/>
    <col min="12548" max="12548" width="13.7109375" style="83" bestFit="1" customWidth="1"/>
    <col min="12549" max="12549" width="16.5703125" style="83" bestFit="1" customWidth="1"/>
    <col min="12550" max="12550" width="8.85546875" style="83" bestFit="1" customWidth="1"/>
    <col min="12551" max="12551" width="9.28515625" style="83" bestFit="1" customWidth="1"/>
    <col min="12552" max="12801" width="9.140625" style="83"/>
    <col min="12802" max="12802" width="15.5703125" style="83" customWidth="1"/>
    <col min="12803" max="12803" width="9" style="83" customWidth="1"/>
    <col min="12804" max="12804" width="13.7109375" style="83" bestFit="1" customWidth="1"/>
    <col min="12805" max="12805" width="16.5703125" style="83" bestFit="1" customWidth="1"/>
    <col min="12806" max="12806" width="8.85546875" style="83" bestFit="1" customWidth="1"/>
    <col min="12807" max="12807" width="9.28515625" style="83" bestFit="1" customWidth="1"/>
    <col min="12808" max="13057" width="9.140625" style="83"/>
    <col min="13058" max="13058" width="15.5703125" style="83" customWidth="1"/>
    <col min="13059" max="13059" width="9" style="83" customWidth="1"/>
    <col min="13060" max="13060" width="13.7109375" style="83" bestFit="1" customWidth="1"/>
    <col min="13061" max="13061" width="16.5703125" style="83" bestFit="1" customWidth="1"/>
    <col min="13062" max="13062" width="8.85546875" style="83" bestFit="1" customWidth="1"/>
    <col min="13063" max="13063" width="9.28515625" style="83" bestFit="1" customWidth="1"/>
    <col min="13064" max="13313" width="9.140625" style="83"/>
    <col min="13314" max="13314" width="15.5703125" style="83" customWidth="1"/>
    <col min="13315" max="13315" width="9" style="83" customWidth="1"/>
    <col min="13316" max="13316" width="13.7109375" style="83" bestFit="1" customWidth="1"/>
    <col min="13317" max="13317" width="16.5703125" style="83" bestFit="1" customWidth="1"/>
    <col min="13318" max="13318" width="8.85546875" style="83" bestFit="1" customWidth="1"/>
    <col min="13319" max="13319" width="9.28515625" style="83" bestFit="1" customWidth="1"/>
    <col min="13320" max="13569" width="9.140625" style="83"/>
    <col min="13570" max="13570" width="15.5703125" style="83" customWidth="1"/>
    <col min="13571" max="13571" width="9" style="83" customWidth="1"/>
    <col min="13572" max="13572" width="13.7109375" style="83" bestFit="1" customWidth="1"/>
    <col min="13573" max="13573" width="16.5703125" style="83" bestFit="1" customWidth="1"/>
    <col min="13574" max="13574" width="8.85546875" style="83" bestFit="1" customWidth="1"/>
    <col min="13575" max="13575" width="9.28515625" style="83" bestFit="1" customWidth="1"/>
    <col min="13576" max="13825" width="9.140625" style="83"/>
    <col min="13826" max="13826" width="15.5703125" style="83" customWidth="1"/>
    <col min="13827" max="13827" width="9" style="83" customWidth="1"/>
    <col min="13828" max="13828" width="13.7109375" style="83" bestFit="1" customWidth="1"/>
    <col min="13829" max="13829" width="16.5703125" style="83" bestFit="1" customWidth="1"/>
    <col min="13830" max="13830" width="8.85546875" style="83" bestFit="1" customWidth="1"/>
    <col min="13831" max="13831" width="9.28515625" style="83" bestFit="1" customWidth="1"/>
    <col min="13832" max="14081" width="9.140625" style="83"/>
    <col min="14082" max="14082" width="15.5703125" style="83" customWidth="1"/>
    <col min="14083" max="14083" width="9" style="83" customWidth="1"/>
    <col min="14084" max="14084" width="13.7109375" style="83" bestFit="1" customWidth="1"/>
    <col min="14085" max="14085" width="16.5703125" style="83" bestFit="1" customWidth="1"/>
    <col min="14086" max="14086" width="8.85546875" style="83" bestFit="1" customWidth="1"/>
    <col min="14087" max="14087" width="9.28515625" style="83" bestFit="1" customWidth="1"/>
    <col min="14088" max="14337" width="9.140625" style="83"/>
    <col min="14338" max="14338" width="15.5703125" style="83" customWidth="1"/>
    <col min="14339" max="14339" width="9" style="83" customWidth="1"/>
    <col min="14340" max="14340" width="13.7109375" style="83" bestFit="1" customWidth="1"/>
    <col min="14341" max="14341" width="16.5703125" style="83" bestFit="1" customWidth="1"/>
    <col min="14342" max="14342" width="8.85546875" style="83" bestFit="1" customWidth="1"/>
    <col min="14343" max="14343" width="9.28515625" style="83" bestFit="1" customWidth="1"/>
    <col min="14344" max="14593" width="9.140625" style="83"/>
    <col min="14594" max="14594" width="15.5703125" style="83" customWidth="1"/>
    <col min="14595" max="14595" width="9" style="83" customWidth="1"/>
    <col min="14596" max="14596" width="13.7109375" style="83" bestFit="1" customWidth="1"/>
    <col min="14597" max="14597" width="16.5703125" style="83" bestFit="1" customWidth="1"/>
    <col min="14598" max="14598" width="8.85546875" style="83" bestFit="1" customWidth="1"/>
    <col min="14599" max="14599" width="9.28515625" style="83" bestFit="1" customWidth="1"/>
    <col min="14600" max="14849" width="9.140625" style="83"/>
    <col min="14850" max="14850" width="15.5703125" style="83" customWidth="1"/>
    <col min="14851" max="14851" width="9" style="83" customWidth="1"/>
    <col min="14852" max="14852" width="13.7109375" style="83" bestFit="1" customWidth="1"/>
    <col min="14853" max="14853" width="16.5703125" style="83" bestFit="1" customWidth="1"/>
    <col min="14854" max="14854" width="8.85546875" style="83" bestFit="1" customWidth="1"/>
    <col min="14855" max="14855" width="9.28515625" style="83" bestFit="1" customWidth="1"/>
    <col min="14856" max="15105" width="9.140625" style="83"/>
    <col min="15106" max="15106" width="15.5703125" style="83" customWidth="1"/>
    <col min="15107" max="15107" width="9" style="83" customWidth="1"/>
    <col min="15108" max="15108" width="13.7109375" style="83" bestFit="1" customWidth="1"/>
    <col min="15109" max="15109" width="16.5703125" style="83" bestFit="1" customWidth="1"/>
    <col min="15110" max="15110" width="8.85546875" style="83" bestFit="1" customWidth="1"/>
    <col min="15111" max="15111" width="9.28515625" style="83" bestFit="1" customWidth="1"/>
    <col min="15112" max="15361" width="9.140625" style="83"/>
    <col min="15362" max="15362" width="15.5703125" style="83" customWidth="1"/>
    <col min="15363" max="15363" width="9" style="83" customWidth="1"/>
    <col min="15364" max="15364" width="13.7109375" style="83" bestFit="1" customWidth="1"/>
    <col min="15365" max="15365" width="16.5703125" style="83" bestFit="1" customWidth="1"/>
    <col min="15366" max="15366" width="8.85546875" style="83" bestFit="1" customWidth="1"/>
    <col min="15367" max="15367" width="9.28515625" style="83" bestFit="1" customWidth="1"/>
    <col min="15368" max="15617" width="9.140625" style="83"/>
    <col min="15618" max="15618" width="15.5703125" style="83" customWidth="1"/>
    <col min="15619" max="15619" width="9" style="83" customWidth="1"/>
    <col min="15620" max="15620" width="13.7109375" style="83" bestFit="1" customWidth="1"/>
    <col min="15621" max="15621" width="16.5703125" style="83" bestFit="1" customWidth="1"/>
    <col min="15622" max="15622" width="8.85546875" style="83" bestFit="1" customWidth="1"/>
    <col min="15623" max="15623" width="9.28515625" style="83" bestFit="1" customWidth="1"/>
    <col min="15624" max="15873" width="9.140625" style="83"/>
    <col min="15874" max="15874" width="15.5703125" style="83" customWidth="1"/>
    <col min="15875" max="15875" width="9" style="83" customWidth="1"/>
    <col min="15876" max="15876" width="13.7109375" style="83" bestFit="1" customWidth="1"/>
    <col min="15877" max="15877" width="16.5703125" style="83" bestFit="1" customWidth="1"/>
    <col min="15878" max="15878" width="8.85546875" style="83" bestFit="1" customWidth="1"/>
    <col min="15879" max="15879" width="9.28515625" style="83" bestFit="1" customWidth="1"/>
    <col min="15880" max="16129" width="9.140625" style="83"/>
    <col min="16130" max="16130" width="15.5703125" style="83" customWidth="1"/>
    <col min="16131" max="16131" width="9" style="83" customWidth="1"/>
    <col min="16132" max="16132" width="13.7109375" style="83" bestFit="1" customWidth="1"/>
    <col min="16133" max="16133" width="16.5703125" style="83" bestFit="1" customWidth="1"/>
    <col min="16134" max="16134" width="8.85546875" style="83" bestFit="1" customWidth="1"/>
    <col min="16135" max="16135" width="9.28515625" style="83" bestFit="1" customWidth="1"/>
    <col min="16136" max="16384" width="9.140625" style="83"/>
  </cols>
  <sheetData>
    <row r="2" spans="1:7">
      <c r="A2" s="83" t="s">
        <v>0</v>
      </c>
      <c r="B2" s="94" t="s">
        <v>282</v>
      </c>
    </row>
    <row r="4" spans="1:7" ht="12.75" customHeight="1">
      <c r="B4" s="84"/>
      <c r="C4" s="288" t="s">
        <v>237</v>
      </c>
      <c r="D4" s="288" t="s">
        <v>283</v>
      </c>
      <c r="E4" s="288" t="s">
        <v>284</v>
      </c>
      <c r="F4" s="288" t="s">
        <v>285</v>
      </c>
      <c r="G4" s="288" t="s">
        <v>286</v>
      </c>
    </row>
    <row r="5" spans="1:7" ht="12.75" customHeight="1">
      <c r="B5" s="953" t="s">
        <v>287</v>
      </c>
      <c r="C5" s="262" t="s">
        <v>230</v>
      </c>
      <c r="D5" s="186">
        <v>28.959072558137404</v>
      </c>
      <c r="E5" s="186">
        <v>0.18221580113848704</v>
      </c>
      <c r="F5" s="186">
        <v>38.231833174038719</v>
      </c>
      <c r="G5" s="186">
        <v>0.20510681267531333</v>
      </c>
    </row>
    <row r="6" spans="1:7">
      <c r="B6" s="954"/>
      <c r="C6" s="262" t="s">
        <v>212</v>
      </c>
      <c r="D6" s="186">
        <v>33.144875196531821</v>
      </c>
      <c r="E6" s="186">
        <v>0.10300432732582702</v>
      </c>
      <c r="F6" s="186">
        <v>31.638942053664671</v>
      </c>
      <c r="G6" s="186">
        <v>0.24954357213929304</v>
      </c>
    </row>
    <row r="7" spans="1:7">
      <c r="B7" s="954"/>
      <c r="C7" s="262" t="s">
        <v>243</v>
      </c>
      <c r="D7" s="186">
        <v>35.230631988194069</v>
      </c>
      <c r="E7" s="186">
        <v>6.879863001105424E-2</v>
      </c>
      <c r="F7" s="186">
        <v>30.210217466429629</v>
      </c>
      <c r="G7" s="186">
        <v>0.25819561144845898</v>
      </c>
    </row>
    <row r="8" spans="1:7">
      <c r="B8" s="954"/>
      <c r="C8" s="262" t="s">
        <v>244</v>
      </c>
      <c r="D8" s="186">
        <v>33.762271367621629</v>
      </c>
      <c r="E8" s="186">
        <v>5.032811266789123E-2</v>
      </c>
      <c r="F8" s="186">
        <v>30.074598132420778</v>
      </c>
      <c r="G8" s="186">
        <v>0.26175258215084202</v>
      </c>
    </row>
    <row r="9" spans="1:7">
      <c r="B9" s="955"/>
      <c r="C9" s="262" t="s">
        <v>213</v>
      </c>
      <c r="D9" s="186">
        <v>28.978937878630362</v>
      </c>
      <c r="E9" s="186">
        <v>5.8715137716557661E-2</v>
      </c>
      <c r="F9" s="186">
        <v>32.575421139172647</v>
      </c>
      <c r="G9" s="186">
        <v>0.28588727372571476</v>
      </c>
    </row>
    <row r="10" spans="1:7">
      <c r="B10" s="84"/>
      <c r="C10" s="84"/>
      <c r="D10" s="288" t="s">
        <v>283</v>
      </c>
      <c r="E10" s="288" t="s">
        <v>284</v>
      </c>
      <c r="F10" s="288" t="s">
        <v>285</v>
      </c>
      <c r="G10" s="288" t="s">
        <v>286</v>
      </c>
    </row>
    <row r="11" spans="1:7">
      <c r="B11" s="953" t="s">
        <v>288</v>
      </c>
      <c r="C11" s="262" t="s">
        <v>230</v>
      </c>
      <c r="D11" s="186">
        <v>3.7851187543647247</v>
      </c>
      <c r="E11" s="186">
        <v>0.53670656836677155</v>
      </c>
      <c r="F11" s="186">
        <v>28.066290488681844</v>
      </c>
      <c r="G11" s="186">
        <v>3.3655842596730323E-2</v>
      </c>
    </row>
    <row r="12" spans="1:7">
      <c r="B12" s="954"/>
      <c r="C12" s="262" t="s">
        <v>212</v>
      </c>
      <c r="D12" s="186">
        <v>4.4118991451743703</v>
      </c>
      <c r="E12" s="186">
        <v>0.50270845244961071</v>
      </c>
      <c r="F12" s="186">
        <v>29.914345666505621</v>
      </c>
      <c r="G12" s="186">
        <v>3.4681586208788258E-2</v>
      </c>
    </row>
    <row r="13" spans="1:7">
      <c r="B13" s="954"/>
      <c r="C13" s="262" t="s">
        <v>243</v>
      </c>
      <c r="D13" s="186">
        <v>3.9118713077096641</v>
      </c>
      <c r="E13" s="186">
        <v>0.45981888281733968</v>
      </c>
      <c r="F13" s="186">
        <v>29.823332913705592</v>
      </c>
      <c r="G13" s="186">
        <v>3.7133199684191397E-2</v>
      </c>
    </row>
    <row r="14" spans="1:7">
      <c r="B14" s="954"/>
      <c r="C14" s="262" t="s">
        <v>244</v>
      </c>
      <c r="D14" s="186">
        <v>4.3740018757952726</v>
      </c>
      <c r="E14" s="186">
        <v>0.48827240193409671</v>
      </c>
      <c r="F14" s="186">
        <v>30.951897469999711</v>
      </c>
      <c r="G14" s="186">
        <v>3.68780574097793E-2</v>
      </c>
    </row>
    <row r="15" spans="1:7">
      <c r="B15" s="955"/>
      <c r="C15" s="262" t="s">
        <v>213</v>
      </c>
      <c r="D15" s="186">
        <v>4.406760225755681</v>
      </c>
      <c r="E15" s="186">
        <v>0.50080284047449908</v>
      </c>
      <c r="F15" s="186">
        <v>33.149712629473626</v>
      </c>
      <c r="G15" s="186">
        <v>4.3762875050911663E-2</v>
      </c>
    </row>
    <row r="18" spans="2:2">
      <c r="B18" s="94" t="s">
        <v>282</v>
      </c>
    </row>
    <row r="43" spans="2:2">
      <c r="B43" s="93" t="s">
        <v>77</v>
      </c>
    </row>
    <row r="45" spans="2:2">
      <c r="B45" s="731" t="s">
        <v>10</v>
      </c>
    </row>
  </sheetData>
  <mergeCells count="2">
    <mergeCell ref="B5:B9"/>
    <mergeCell ref="B11:B15"/>
  </mergeCells>
  <hyperlinks>
    <hyperlink ref="B45" location="Содержание!B85" display="к содержанию"/>
  </hyperlinks>
  <pageMargins left="0.75" right="0.75" top="1" bottom="1" header="0.5" footer="0.5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"/>
  <sheetViews>
    <sheetView workbookViewId="0">
      <selection activeCell="B40" sqref="B40"/>
    </sheetView>
  </sheetViews>
  <sheetFormatPr defaultRowHeight="12.75"/>
  <cols>
    <col min="1" max="1" width="9.140625" style="83"/>
    <col min="2" max="2" width="24.42578125" style="83" customWidth="1"/>
    <col min="3" max="16384" width="9.140625" style="83"/>
  </cols>
  <sheetData>
    <row r="2" spans="1:12">
      <c r="A2" s="83" t="s">
        <v>0</v>
      </c>
      <c r="B2" s="94" t="s">
        <v>1149</v>
      </c>
    </row>
    <row r="3" spans="1:12">
      <c r="B3" s="94"/>
    </row>
    <row r="4" spans="1:12">
      <c r="B4" s="772" t="s">
        <v>496</v>
      </c>
      <c r="C4" s="289" t="s">
        <v>290</v>
      </c>
      <c r="D4" s="289" t="s">
        <v>291</v>
      </c>
      <c r="E4" s="289" t="s">
        <v>292</v>
      </c>
      <c r="F4" s="289" t="s">
        <v>293</v>
      </c>
      <c r="G4" s="289" t="s">
        <v>294</v>
      </c>
      <c r="H4" s="289" t="s">
        <v>295</v>
      </c>
      <c r="I4" s="289" t="s">
        <v>296</v>
      </c>
      <c r="J4" s="289" t="s">
        <v>262</v>
      </c>
      <c r="K4" s="289" t="s">
        <v>264</v>
      </c>
      <c r="L4" s="289" t="s">
        <v>266</v>
      </c>
    </row>
    <row r="5" spans="1:12" ht="25.5">
      <c r="B5" s="173" t="s">
        <v>297</v>
      </c>
      <c r="C5" s="290">
        <v>4.9095941001926073</v>
      </c>
      <c r="D5" s="290">
        <v>3.1497642618460731</v>
      </c>
      <c r="E5" s="290">
        <v>7.183085334159081</v>
      </c>
      <c r="F5" s="290">
        <v>2.6359563122633745</v>
      </c>
      <c r="G5" s="290">
        <v>1.6355445186762365</v>
      </c>
      <c r="H5" s="290">
        <v>2.1150932342341751</v>
      </c>
      <c r="I5" s="290">
        <v>0.39135201793351193</v>
      </c>
      <c r="J5" s="290">
        <v>4.8433882172538896</v>
      </c>
      <c r="K5" s="290">
        <v>3.4512414804407143E-2</v>
      </c>
      <c r="L5" s="290">
        <v>0.44967659279901007</v>
      </c>
    </row>
    <row r="6" spans="1:12" ht="15" customHeight="1">
      <c r="B6" s="173" t="s">
        <v>1206</v>
      </c>
      <c r="C6" s="186">
        <v>5.6713944475225624</v>
      </c>
      <c r="D6" s="186">
        <v>6.2755321653251261</v>
      </c>
      <c r="E6" s="186">
        <v>8.9119894804670192</v>
      </c>
      <c r="F6" s="186">
        <v>4.865568192435398</v>
      </c>
      <c r="G6" s="186">
        <v>7.2274474993170452</v>
      </c>
      <c r="H6" s="186">
        <v>6.0509337753067411</v>
      </c>
      <c r="I6" s="186">
        <v>6.2162404156957063</v>
      </c>
      <c r="J6" s="186">
        <v>6.4499127480823857</v>
      </c>
      <c r="K6" s="186">
        <v>6.087882880382212</v>
      </c>
      <c r="L6" s="186">
        <v>4.2389261679068868</v>
      </c>
    </row>
    <row r="7" spans="1:12" ht="15.75" customHeight="1">
      <c r="B7" s="173" t="s">
        <v>298</v>
      </c>
      <c r="C7" s="186">
        <v>-2.4547970500963041</v>
      </c>
      <c r="D7" s="186">
        <v>-1.5748821309230363</v>
      </c>
      <c r="E7" s="186">
        <v>-3.5915426670795405</v>
      </c>
      <c r="F7" s="186">
        <v>-1.3179781561316875</v>
      </c>
      <c r="G7" s="186">
        <v>-0.81777225933811859</v>
      </c>
      <c r="H7" s="186">
        <v>-1.0575466171170873</v>
      </c>
      <c r="I7" s="186">
        <v>-0.19567600896675585</v>
      </c>
      <c r="J7" s="186">
        <v>-2.4216941086269443</v>
      </c>
      <c r="K7" s="186">
        <v>-1.7256207402203263E-2</v>
      </c>
      <c r="L7" s="186">
        <v>-0.22483829639950459</v>
      </c>
    </row>
    <row r="8" spans="1:12" ht="42" customHeight="1">
      <c r="B8" s="173" t="s">
        <v>299</v>
      </c>
      <c r="C8" s="186">
        <v>9.6333521992847011</v>
      </c>
      <c r="D8" s="186">
        <v>21.351796031489641</v>
      </c>
      <c r="E8" s="186">
        <v>25.918635725629329</v>
      </c>
      <c r="F8" s="186">
        <v>27.272196088728833</v>
      </c>
      <c r="G8" s="186">
        <v>26.728306477499132</v>
      </c>
      <c r="H8" s="186">
        <v>22.654407911252392</v>
      </c>
      <c r="I8" s="186">
        <v>14.560193205608599</v>
      </c>
      <c r="J8" s="186">
        <v>21.138484004606184</v>
      </c>
      <c r="K8" s="186">
        <v>13.916540740487321</v>
      </c>
      <c r="L8" s="186">
        <v>13.110444617871892</v>
      </c>
    </row>
    <row r="9" spans="1:12" ht="37.5" customHeight="1">
      <c r="B9" s="173" t="s">
        <v>300</v>
      </c>
      <c r="C9" s="186">
        <v>6.8170491631322392</v>
      </c>
      <c r="D9" s="186">
        <v>4.5148098198321662</v>
      </c>
      <c r="E9" s="186">
        <v>7.5525883872920048</v>
      </c>
      <c r="F9" s="186">
        <v>3.9148287246203921</v>
      </c>
      <c r="G9" s="186">
        <v>1.6205477733838052</v>
      </c>
      <c r="H9" s="186">
        <v>1.0430579086442719</v>
      </c>
      <c r="I9" s="186">
        <v>-1.6940632020531865</v>
      </c>
      <c r="J9" s="186">
        <v>0.72388577192896264</v>
      </c>
      <c r="K9" s="186">
        <v>-1.8039003186064377</v>
      </c>
      <c r="L9" s="186">
        <v>0.79171521451813476</v>
      </c>
    </row>
    <row r="12" spans="1:12">
      <c r="B12" s="94" t="s">
        <v>289</v>
      </c>
    </row>
    <row r="38" spans="2:2">
      <c r="B38" s="93" t="s">
        <v>77</v>
      </c>
    </row>
    <row r="40" spans="2:2">
      <c r="B40" s="731" t="s">
        <v>10</v>
      </c>
    </row>
  </sheetData>
  <hyperlinks>
    <hyperlink ref="B40" location="Содержание!B8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1"/>
  <sheetViews>
    <sheetView workbookViewId="0">
      <selection activeCell="B31" sqref="B31"/>
    </sheetView>
  </sheetViews>
  <sheetFormatPr defaultRowHeight="12.75"/>
  <cols>
    <col min="1" max="1" width="9.140625" style="83"/>
    <col min="2" max="2" width="16.28515625" style="83" customWidth="1"/>
    <col min="3" max="3" width="7.85546875" style="83" customWidth="1"/>
    <col min="4" max="4" width="8.140625" style="83" customWidth="1"/>
    <col min="5" max="5" width="7.42578125" style="83" bestFit="1" customWidth="1"/>
    <col min="6" max="6" width="7.5703125" style="83" customWidth="1"/>
    <col min="7" max="8" width="7.42578125" style="83" bestFit="1" customWidth="1"/>
    <col min="9" max="9" width="5.7109375" style="83" customWidth="1"/>
    <col min="10" max="15" width="7.42578125" style="83" bestFit="1" customWidth="1"/>
    <col min="16" max="257" width="9.140625" style="83"/>
    <col min="258" max="258" width="16.28515625" style="83" customWidth="1"/>
    <col min="259" max="263" width="6.5703125" style="83" bestFit="1" customWidth="1"/>
    <col min="264" max="264" width="7" style="83" bestFit="1" customWidth="1"/>
    <col min="265" max="265" width="9.140625" style="83"/>
    <col min="266" max="270" width="6.5703125" style="83" bestFit="1" customWidth="1"/>
    <col min="271" max="271" width="7" style="83" bestFit="1" customWidth="1"/>
    <col min="272" max="513" width="9.140625" style="83"/>
    <col min="514" max="514" width="16.28515625" style="83" customWidth="1"/>
    <col min="515" max="519" width="6.5703125" style="83" bestFit="1" customWidth="1"/>
    <col min="520" max="520" width="7" style="83" bestFit="1" customWidth="1"/>
    <col min="521" max="521" width="9.140625" style="83"/>
    <col min="522" max="526" width="6.5703125" style="83" bestFit="1" customWidth="1"/>
    <col min="527" max="527" width="7" style="83" bestFit="1" customWidth="1"/>
    <col min="528" max="769" width="9.140625" style="83"/>
    <col min="770" max="770" width="16.28515625" style="83" customWidth="1"/>
    <col min="771" max="775" width="6.5703125" style="83" bestFit="1" customWidth="1"/>
    <col min="776" max="776" width="7" style="83" bestFit="1" customWidth="1"/>
    <col min="777" max="777" width="9.140625" style="83"/>
    <col min="778" max="782" width="6.5703125" style="83" bestFit="1" customWidth="1"/>
    <col min="783" max="783" width="7" style="83" bestFit="1" customWidth="1"/>
    <col min="784" max="1025" width="9.140625" style="83"/>
    <col min="1026" max="1026" width="16.28515625" style="83" customWidth="1"/>
    <col min="1027" max="1031" width="6.5703125" style="83" bestFit="1" customWidth="1"/>
    <col min="1032" max="1032" width="7" style="83" bestFit="1" customWidth="1"/>
    <col min="1033" max="1033" width="9.140625" style="83"/>
    <col min="1034" max="1038" width="6.5703125" style="83" bestFit="1" customWidth="1"/>
    <col min="1039" max="1039" width="7" style="83" bestFit="1" customWidth="1"/>
    <col min="1040" max="1281" width="9.140625" style="83"/>
    <col min="1282" max="1282" width="16.28515625" style="83" customWidth="1"/>
    <col min="1283" max="1287" width="6.5703125" style="83" bestFit="1" customWidth="1"/>
    <col min="1288" max="1288" width="7" style="83" bestFit="1" customWidth="1"/>
    <col min="1289" max="1289" width="9.140625" style="83"/>
    <col min="1290" max="1294" width="6.5703125" style="83" bestFit="1" customWidth="1"/>
    <col min="1295" max="1295" width="7" style="83" bestFit="1" customWidth="1"/>
    <col min="1296" max="1537" width="9.140625" style="83"/>
    <col min="1538" max="1538" width="16.28515625" style="83" customWidth="1"/>
    <col min="1539" max="1543" width="6.5703125" style="83" bestFit="1" customWidth="1"/>
    <col min="1544" max="1544" width="7" style="83" bestFit="1" customWidth="1"/>
    <col min="1545" max="1545" width="9.140625" style="83"/>
    <col min="1546" max="1550" width="6.5703125" style="83" bestFit="1" customWidth="1"/>
    <col min="1551" max="1551" width="7" style="83" bestFit="1" customWidth="1"/>
    <col min="1552" max="1793" width="9.140625" style="83"/>
    <col min="1794" max="1794" width="16.28515625" style="83" customWidth="1"/>
    <col min="1795" max="1799" width="6.5703125" style="83" bestFit="1" customWidth="1"/>
    <col min="1800" max="1800" width="7" style="83" bestFit="1" customWidth="1"/>
    <col min="1801" max="1801" width="9.140625" style="83"/>
    <col min="1802" max="1806" width="6.5703125" style="83" bestFit="1" customWidth="1"/>
    <col min="1807" max="1807" width="7" style="83" bestFit="1" customWidth="1"/>
    <col min="1808" max="2049" width="9.140625" style="83"/>
    <col min="2050" max="2050" width="16.28515625" style="83" customWidth="1"/>
    <col min="2051" max="2055" width="6.5703125" style="83" bestFit="1" customWidth="1"/>
    <col min="2056" max="2056" width="7" style="83" bestFit="1" customWidth="1"/>
    <col min="2057" max="2057" width="9.140625" style="83"/>
    <col min="2058" max="2062" width="6.5703125" style="83" bestFit="1" customWidth="1"/>
    <col min="2063" max="2063" width="7" style="83" bestFit="1" customWidth="1"/>
    <col min="2064" max="2305" width="9.140625" style="83"/>
    <col min="2306" max="2306" width="16.28515625" style="83" customWidth="1"/>
    <col min="2307" max="2311" width="6.5703125" style="83" bestFit="1" customWidth="1"/>
    <col min="2312" max="2312" width="7" style="83" bestFit="1" customWidth="1"/>
    <col min="2313" max="2313" width="9.140625" style="83"/>
    <col min="2314" max="2318" width="6.5703125" style="83" bestFit="1" customWidth="1"/>
    <col min="2319" max="2319" width="7" style="83" bestFit="1" customWidth="1"/>
    <col min="2320" max="2561" width="9.140625" style="83"/>
    <col min="2562" max="2562" width="16.28515625" style="83" customWidth="1"/>
    <col min="2563" max="2567" width="6.5703125" style="83" bestFit="1" customWidth="1"/>
    <col min="2568" max="2568" width="7" style="83" bestFit="1" customWidth="1"/>
    <col min="2569" max="2569" width="9.140625" style="83"/>
    <col min="2570" max="2574" width="6.5703125" style="83" bestFit="1" customWidth="1"/>
    <col min="2575" max="2575" width="7" style="83" bestFit="1" customWidth="1"/>
    <col min="2576" max="2817" width="9.140625" style="83"/>
    <col min="2818" max="2818" width="16.28515625" style="83" customWidth="1"/>
    <col min="2819" max="2823" width="6.5703125" style="83" bestFit="1" customWidth="1"/>
    <col min="2824" max="2824" width="7" style="83" bestFit="1" customWidth="1"/>
    <col min="2825" max="2825" width="9.140625" style="83"/>
    <col min="2826" max="2830" width="6.5703125" style="83" bestFit="1" customWidth="1"/>
    <col min="2831" max="2831" width="7" style="83" bestFit="1" customWidth="1"/>
    <col min="2832" max="3073" width="9.140625" style="83"/>
    <col min="3074" max="3074" width="16.28515625" style="83" customWidth="1"/>
    <col min="3075" max="3079" width="6.5703125" style="83" bestFit="1" customWidth="1"/>
    <col min="3080" max="3080" width="7" style="83" bestFit="1" customWidth="1"/>
    <col min="3081" max="3081" width="9.140625" style="83"/>
    <col min="3082" max="3086" width="6.5703125" style="83" bestFit="1" customWidth="1"/>
    <col min="3087" max="3087" width="7" style="83" bestFit="1" customWidth="1"/>
    <col min="3088" max="3329" width="9.140625" style="83"/>
    <col min="3330" max="3330" width="16.28515625" style="83" customWidth="1"/>
    <col min="3331" max="3335" width="6.5703125" style="83" bestFit="1" customWidth="1"/>
    <col min="3336" max="3336" width="7" style="83" bestFit="1" customWidth="1"/>
    <col min="3337" max="3337" width="9.140625" style="83"/>
    <col min="3338" max="3342" width="6.5703125" style="83" bestFit="1" customWidth="1"/>
    <col min="3343" max="3343" width="7" style="83" bestFit="1" customWidth="1"/>
    <col min="3344" max="3585" width="9.140625" style="83"/>
    <col min="3586" max="3586" width="16.28515625" style="83" customWidth="1"/>
    <col min="3587" max="3591" width="6.5703125" style="83" bestFit="1" customWidth="1"/>
    <col min="3592" max="3592" width="7" style="83" bestFit="1" customWidth="1"/>
    <col min="3593" max="3593" width="9.140625" style="83"/>
    <col min="3594" max="3598" width="6.5703125" style="83" bestFit="1" customWidth="1"/>
    <col min="3599" max="3599" width="7" style="83" bestFit="1" customWidth="1"/>
    <col min="3600" max="3841" width="9.140625" style="83"/>
    <col min="3842" max="3842" width="16.28515625" style="83" customWidth="1"/>
    <col min="3843" max="3847" width="6.5703125" style="83" bestFit="1" customWidth="1"/>
    <col min="3848" max="3848" width="7" style="83" bestFit="1" customWidth="1"/>
    <col min="3849" max="3849" width="9.140625" style="83"/>
    <col min="3850" max="3854" width="6.5703125" style="83" bestFit="1" customWidth="1"/>
    <col min="3855" max="3855" width="7" style="83" bestFit="1" customWidth="1"/>
    <col min="3856" max="4097" width="9.140625" style="83"/>
    <col min="4098" max="4098" width="16.28515625" style="83" customWidth="1"/>
    <col min="4099" max="4103" width="6.5703125" style="83" bestFit="1" customWidth="1"/>
    <col min="4104" max="4104" width="7" style="83" bestFit="1" customWidth="1"/>
    <col min="4105" max="4105" width="9.140625" style="83"/>
    <col min="4106" max="4110" width="6.5703125" style="83" bestFit="1" customWidth="1"/>
    <col min="4111" max="4111" width="7" style="83" bestFit="1" customWidth="1"/>
    <col min="4112" max="4353" width="9.140625" style="83"/>
    <col min="4354" max="4354" width="16.28515625" style="83" customWidth="1"/>
    <col min="4355" max="4359" width="6.5703125" style="83" bestFit="1" customWidth="1"/>
    <col min="4360" max="4360" width="7" style="83" bestFit="1" customWidth="1"/>
    <col min="4361" max="4361" width="9.140625" style="83"/>
    <col min="4362" max="4366" width="6.5703125" style="83" bestFit="1" customWidth="1"/>
    <col min="4367" max="4367" width="7" style="83" bestFit="1" customWidth="1"/>
    <col min="4368" max="4609" width="9.140625" style="83"/>
    <col min="4610" max="4610" width="16.28515625" style="83" customWidth="1"/>
    <col min="4611" max="4615" width="6.5703125" style="83" bestFit="1" customWidth="1"/>
    <col min="4616" max="4616" width="7" style="83" bestFit="1" customWidth="1"/>
    <col min="4617" max="4617" width="9.140625" style="83"/>
    <col min="4618" max="4622" width="6.5703125" style="83" bestFit="1" customWidth="1"/>
    <col min="4623" max="4623" width="7" style="83" bestFit="1" customWidth="1"/>
    <col min="4624" max="4865" width="9.140625" style="83"/>
    <col min="4866" max="4866" width="16.28515625" style="83" customWidth="1"/>
    <col min="4867" max="4871" width="6.5703125" style="83" bestFit="1" customWidth="1"/>
    <col min="4872" max="4872" width="7" style="83" bestFit="1" customWidth="1"/>
    <col min="4873" max="4873" width="9.140625" style="83"/>
    <col min="4874" max="4878" width="6.5703125" style="83" bestFit="1" customWidth="1"/>
    <col min="4879" max="4879" width="7" style="83" bestFit="1" customWidth="1"/>
    <col min="4880" max="5121" width="9.140625" style="83"/>
    <col min="5122" max="5122" width="16.28515625" style="83" customWidth="1"/>
    <col min="5123" max="5127" width="6.5703125" style="83" bestFit="1" customWidth="1"/>
    <col min="5128" max="5128" width="7" style="83" bestFit="1" customWidth="1"/>
    <col min="5129" max="5129" width="9.140625" style="83"/>
    <col min="5130" max="5134" width="6.5703125" style="83" bestFit="1" customWidth="1"/>
    <col min="5135" max="5135" width="7" style="83" bestFit="1" customWidth="1"/>
    <col min="5136" max="5377" width="9.140625" style="83"/>
    <col min="5378" max="5378" width="16.28515625" style="83" customWidth="1"/>
    <col min="5379" max="5383" width="6.5703125" style="83" bestFit="1" customWidth="1"/>
    <col min="5384" max="5384" width="7" style="83" bestFit="1" customWidth="1"/>
    <col min="5385" max="5385" width="9.140625" style="83"/>
    <col min="5386" max="5390" width="6.5703125" style="83" bestFit="1" customWidth="1"/>
    <col min="5391" max="5391" width="7" style="83" bestFit="1" customWidth="1"/>
    <col min="5392" max="5633" width="9.140625" style="83"/>
    <col min="5634" max="5634" width="16.28515625" style="83" customWidth="1"/>
    <col min="5635" max="5639" width="6.5703125" style="83" bestFit="1" customWidth="1"/>
    <col min="5640" max="5640" width="7" style="83" bestFit="1" customWidth="1"/>
    <col min="5641" max="5641" width="9.140625" style="83"/>
    <col min="5642" max="5646" width="6.5703125" style="83" bestFit="1" customWidth="1"/>
    <col min="5647" max="5647" width="7" style="83" bestFit="1" customWidth="1"/>
    <col min="5648" max="5889" width="9.140625" style="83"/>
    <col min="5890" max="5890" width="16.28515625" style="83" customWidth="1"/>
    <col min="5891" max="5895" width="6.5703125" style="83" bestFit="1" customWidth="1"/>
    <col min="5896" max="5896" width="7" style="83" bestFit="1" customWidth="1"/>
    <col min="5897" max="5897" width="9.140625" style="83"/>
    <col min="5898" max="5902" width="6.5703125" style="83" bestFit="1" customWidth="1"/>
    <col min="5903" max="5903" width="7" style="83" bestFit="1" customWidth="1"/>
    <col min="5904" max="6145" width="9.140625" style="83"/>
    <col min="6146" max="6146" width="16.28515625" style="83" customWidth="1"/>
    <col min="6147" max="6151" width="6.5703125" style="83" bestFit="1" customWidth="1"/>
    <col min="6152" max="6152" width="7" style="83" bestFit="1" customWidth="1"/>
    <col min="6153" max="6153" width="9.140625" style="83"/>
    <col min="6154" max="6158" width="6.5703125" style="83" bestFit="1" customWidth="1"/>
    <col min="6159" max="6159" width="7" style="83" bestFit="1" customWidth="1"/>
    <col min="6160" max="6401" width="9.140625" style="83"/>
    <col min="6402" max="6402" width="16.28515625" style="83" customWidth="1"/>
    <col min="6403" max="6407" width="6.5703125" style="83" bestFit="1" customWidth="1"/>
    <col min="6408" max="6408" width="7" style="83" bestFit="1" customWidth="1"/>
    <col min="6409" max="6409" width="9.140625" style="83"/>
    <col min="6410" max="6414" width="6.5703125" style="83" bestFit="1" customWidth="1"/>
    <col min="6415" max="6415" width="7" style="83" bestFit="1" customWidth="1"/>
    <col min="6416" max="6657" width="9.140625" style="83"/>
    <col min="6658" max="6658" width="16.28515625" style="83" customWidth="1"/>
    <col min="6659" max="6663" width="6.5703125" style="83" bestFit="1" customWidth="1"/>
    <col min="6664" max="6664" width="7" style="83" bestFit="1" customWidth="1"/>
    <col min="6665" max="6665" width="9.140625" style="83"/>
    <col min="6666" max="6670" width="6.5703125" style="83" bestFit="1" customWidth="1"/>
    <col min="6671" max="6671" width="7" style="83" bestFit="1" customWidth="1"/>
    <col min="6672" max="6913" width="9.140625" style="83"/>
    <col min="6914" max="6914" width="16.28515625" style="83" customWidth="1"/>
    <col min="6915" max="6919" width="6.5703125" style="83" bestFit="1" customWidth="1"/>
    <col min="6920" max="6920" width="7" style="83" bestFit="1" customWidth="1"/>
    <col min="6921" max="6921" width="9.140625" style="83"/>
    <col min="6922" max="6926" width="6.5703125" style="83" bestFit="1" customWidth="1"/>
    <col min="6927" max="6927" width="7" style="83" bestFit="1" customWidth="1"/>
    <col min="6928" max="7169" width="9.140625" style="83"/>
    <col min="7170" max="7170" width="16.28515625" style="83" customWidth="1"/>
    <col min="7171" max="7175" width="6.5703125" style="83" bestFit="1" customWidth="1"/>
    <col min="7176" max="7176" width="7" style="83" bestFit="1" customWidth="1"/>
    <col min="7177" max="7177" width="9.140625" style="83"/>
    <col min="7178" max="7182" width="6.5703125" style="83" bestFit="1" customWidth="1"/>
    <col min="7183" max="7183" width="7" style="83" bestFit="1" customWidth="1"/>
    <col min="7184" max="7425" width="9.140625" style="83"/>
    <col min="7426" max="7426" width="16.28515625" style="83" customWidth="1"/>
    <col min="7427" max="7431" width="6.5703125" style="83" bestFit="1" customWidth="1"/>
    <col min="7432" max="7432" width="7" style="83" bestFit="1" customWidth="1"/>
    <col min="7433" max="7433" width="9.140625" style="83"/>
    <col min="7434" max="7438" width="6.5703125" style="83" bestFit="1" customWidth="1"/>
    <col min="7439" max="7439" width="7" style="83" bestFit="1" customWidth="1"/>
    <col min="7440" max="7681" width="9.140625" style="83"/>
    <col min="7682" max="7682" width="16.28515625" style="83" customWidth="1"/>
    <col min="7683" max="7687" width="6.5703125" style="83" bestFit="1" customWidth="1"/>
    <col min="7688" max="7688" width="7" style="83" bestFit="1" customWidth="1"/>
    <col min="7689" max="7689" width="9.140625" style="83"/>
    <col min="7690" max="7694" width="6.5703125" style="83" bestFit="1" customWidth="1"/>
    <col min="7695" max="7695" width="7" style="83" bestFit="1" customWidth="1"/>
    <col min="7696" max="7937" width="9.140625" style="83"/>
    <col min="7938" max="7938" width="16.28515625" style="83" customWidth="1"/>
    <col min="7939" max="7943" width="6.5703125" style="83" bestFit="1" customWidth="1"/>
    <col min="7944" max="7944" width="7" style="83" bestFit="1" customWidth="1"/>
    <col min="7945" max="7945" width="9.140625" style="83"/>
    <col min="7946" max="7950" width="6.5703125" style="83" bestFit="1" customWidth="1"/>
    <col min="7951" max="7951" width="7" style="83" bestFit="1" customWidth="1"/>
    <col min="7952" max="8193" width="9.140625" style="83"/>
    <col min="8194" max="8194" width="16.28515625" style="83" customWidth="1"/>
    <col min="8195" max="8199" width="6.5703125" style="83" bestFit="1" customWidth="1"/>
    <col min="8200" max="8200" width="7" style="83" bestFit="1" customWidth="1"/>
    <col min="8201" max="8201" width="9.140625" style="83"/>
    <col min="8202" max="8206" width="6.5703125" style="83" bestFit="1" customWidth="1"/>
    <col min="8207" max="8207" width="7" style="83" bestFit="1" customWidth="1"/>
    <col min="8208" max="8449" width="9.140625" style="83"/>
    <col min="8450" max="8450" width="16.28515625" style="83" customWidth="1"/>
    <col min="8451" max="8455" width="6.5703125" style="83" bestFit="1" customWidth="1"/>
    <col min="8456" max="8456" width="7" style="83" bestFit="1" customWidth="1"/>
    <col min="8457" max="8457" width="9.140625" style="83"/>
    <col min="8458" max="8462" width="6.5703125" style="83" bestFit="1" customWidth="1"/>
    <col min="8463" max="8463" width="7" style="83" bestFit="1" customWidth="1"/>
    <col min="8464" max="8705" width="9.140625" style="83"/>
    <col min="8706" max="8706" width="16.28515625" style="83" customWidth="1"/>
    <col min="8707" max="8711" width="6.5703125" style="83" bestFit="1" customWidth="1"/>
    <col min="8712" max="8712" width="7" style="83" bestFit="1" customWidth="1"/>
    <col min="8713" max="8713" width="9.140625" style="83"/>
    <col min="8714" max="8718" width="6.5703125" style="83" bestFit="1" customWidth="1"/>
    <col min="8719" max="8719" width="7" style="83" bestFit="1" customWidth="1"/>
    <col min="8720" max="8961" width="9.140625" style="83"/>
    <col min="8962" max="8962" width="16.28515625" style="83" customWidth="1"/>
    <col min="8963" max="8967" width="6.5703125" style="83" bestFit="1" customWidth="1"/>
    <col min="8968" max="8968" width="7" style="83" bestFit="1" customWidth="1"/>
    <col min="8969" max="8969" width="9.140625" style="83"/>
    <col min="8970" max="8974" width="6.5703125" style="83" bestFit="1" customWidth="1"/>
    <col min="8975" max="8975" width="7" style="83" bestFit="1" customWidth="1"/>
    <col min="8976" max="9217" width="9.140625" style="83"/>
    <col min="9218" max="9218" width="16.28515625" style="83" customWidth="1"/>
    <col min="9219" max="9223" width="6.5703125" style="83" bestFit="1" customWidth="1"/>
    <col min="9224" max="9224" width="7" style="83" bestFit="1" customWidth="1"/>
    <col min="9225" max="9225" width="9.140625" style="83"/>
    <col min="9226" max="9230" width="6.5703125" style="83" bestFit="1" customWidth="1"/>
    <col min="9231" max="9231" width="7" style="83" bestFit="1" customWidth="1"/>
    <col min="9232" max="9473" width="9.140625" style="83"/>
    <col min="9474" max="9474" width="16.28515625" style="83" customWidth="1"/>
    <col min="9475" max="9479" width="6.5703125" style="83" bestFit="1" customWidth="1"/>
    <col min="9480" max="9480" width="7" style="83" bestFit="1" customWidth="1"/>
    <col min="9481" max="9481" width="9.140625" style="83"/>
    <col min="9482" max="9486" width="6.5703125" style="83" bestFit="1" customWidth="1"/>
    <col min="9487" max="9487" width="7" style="83" bestFit="1" customWidth="1"/>
    <col min="9488" max="9729" width="9.140625" style="83"/>
    <col min="9730" max="9730" width="16.28515625" style="83" customWidth="1"/>
    <col min="9731" max="9735" width="6.5703125" style="83" bestFit="1" customWidth="1"/>
    <col min="9736" max="9736" width="7" style="83" bestFit="1" customWidth="1"/>
    <col min="9737" max="9737" width="9.140625" style="83"/>
    <col min="9738" max="9742" width="6.5703125" style="83" bestFit="1" customWidth="1"/>
    <col min="9743" max="9743" width="7" style="83" bestFit="1" customWidth="1"/>
    <col min="9744" max="9985" width="9.140625" style="83"/>
    <col min="9986" max="9986" width="16.28515625" style="83" customWidth="1"/>
    <col min="9987" max="9991" width="6.5703125" style="83" bestFit="1" customWidth="1"/>
    <col min="9992" max="9992" width="7" style="83" bestFit="1" customWidth="1"/>
    <col min="9993" max="9993" width="9.140625" style="83"/>
    <col min="9994" max="9998" width="6.5703125" style="83" bestFit="1" customWidth="1"/>
    <col min="9999" max="9999" width="7" style="83" bestFit="1" customWidth="1"/>
    <col min="10000" max="10241" width="9.140625" style="83"/>
    <col min="10242" max="10242" width="16.28515625" style="83" customWidth="1"/>
    <col min="10243" max="10247" width="6.5703125" style="83" bestFit="1" customWidth="1"/>
    <col min="10248" max="10248" width="7" style="83" bestFit="1" customWidth="1"/>
    <col min="10249" max="10249" width="9.140625" style="83"/>
    <col min="10250" max="10254" width="6.5703125" style="83" bestFit="1" customWidth="1"/>
    <col min="10255" max="10255" width="7" style="83" bestFit="1" customWidth="1"/>
    <col min="10256" max="10497" width="9.140625" style="83"/>
    <col min="10498" max="10498" width="16.28515625" style="83" customWidth="1"/>
    <col min="10499" max="10503" width="6.5703125" style="83" bestFit="1" customWidth="1"/>
    <col min="10504" max="10504" width="7" style="83" bestFit="1" customWidth="1"/>
    <col min="10505" max="10505" width="9.140625" style="83"/>
    <col min="10506" max="10510" width="6.5703125" style="83" bestFit="1" customWidth="1"/>
    <col min="10511" max="10511" width="7" style="83" bestFit="1" customWidth="1"/>
    <col min="10512" max="10753" width="9.140625" style="83"/>
    <col min="10754" max="10754" width="16.28515625" style="83" customWidth="1"/>
    <col min="10755" max="10759" width="6.5703125" style="83" bestFit="1" customWidth="1"/>
    <col min="10760" max="10760" width="7" style="83" bestFit="1" customWidth="1"/>
    <col min="10761" max="10761" width="9.140625" style="83"/>
    <col min="10762" max="10766" width="6.5703125" style="83" bestFit="1" customWidth="1"/>
    <col min="10767" max="10767" width="7" style="83" bestFit="1" customWidth="1"/>
    <col min="10768" max="11009" width="9.140625" style="83"/>
    <col min="11010" max="11010" width="16.28515625" style="83" customWidth="1"/>
    <col min="11011" max="11015" width="6.5703125" style="83" bestFit="1" customWidth="1"/>
    <col min="11016" max="11016" width="7" style="83" bestFit="1" customWidth="1"/>
    <col min="11017" max="11017" width="9.140625" style="83"/>
    <col min="11018" max="11022" width="6.5703125" style="83" bestFit="1" customWidth="1"/>
    <col min="11023" max="11023" width="7" style="83" bestFit="1" customWidth="1"/>
    <col min="11024" max="11265" width="9.140625" style="83"/>
    <col min="11266" max="11266" width="16.28515625" style="83" customWidth="1"/>
    <col min="11267" max="11271" width="6.5703125" style="83" bestFit="1" customWidth="1"/>
    <col min="11272" max="11272" width="7" style="83" bestFit="1" customWidth="1"/>
    <col min="11273" max="11273" width="9.140625" style="83"/>
    <col min="11274" max="11278" width="6.5703125" style="83" bestFit="1" customWidth="1"/>
    <col min="11279" max="11279" width="7" style="83" bestFit="1" customWidth="1"/>
    <col min="11280" max="11521" width="9.140625" style="83"/>
    <col min="11522" max="11522" width="16.28515625" style="83" customWidth="1"/>
    <col min="11523" max="11527" width="6.5703125" style="83" bestFit="1" customWidth="1"/>
    <col min="11528" max="11528" width="7" style="83" bestFit="1" customWidth="1"/>
    <col min="11529" max="11529" width="9.140625" style="83"/>
    <col min="11530" max="11534" width="6.5703125" style="83" bestFit="1" customWidth="1"/>
    <col min="11535" max="11535" width="7" style="83" bestFit="1" customWidth="1"/>
    <col min="11536" max="11777" width="9.140625" style="83"/>
    <col min="11778" max="11778" width="16.28515625" style="83" customWidth="1"/>
    <col min="11779" max="11783" width="6.5703125" style="83" bestFit="1" customWidth="1"/>
    <col min="11784" max="11784" width="7" style="83" bestFit="1" customWidth="1"/>
    <col min="11785" max="11785" width="9.140625" style="83"/>
    <col min="11786" max="11790" width="6.5703125" style="83" bestFit="1" customWidth="1"/>
    <col min="11791" max="11791" width="7" style="83" bestFit="1" customWidth="1"/>
    <col min="11792" max="12033" width="9.140625" style="83"/>
    <col min="12034" max="12034" width="16.28515625" style="83" customWidth="1"/>
    <col min="12035" max="12039" width="6.5703125" style="83" bestFit="1" customWidth="1"/>
    <col min="12040" max="12040" width="7" style="83" bestFit="1" customWidth="1"/>
    <col min="12041" max="12041" width="9.140625" style="83"/>
    <col min="12042" max="12046" width="6.5703125" style="83" bestFit="1" customWidth="1"/>
    <col min="12047" max="12047" width="7" style="83" bestFit="1" customWidth="1"/>
    <col min="12048" max="12289" width="9.140625" style="83"/>
    <col min="12290" max="12290" width="16.28515625" style="83" customWidth="1"/>
    <col min="12291" max="12295" width="6.5703125" style="83" bestFit="1" customWidth="1"/>
    <col min="12296" max="12296" width="7" style="83" bestFit="1" customWidth="1"/>
    <col min="12297" max="12297" width="9.140625" style="83"/>
    <col min="12298" max="12302" width="6.5703125" style="83" bestFit="1" customWidth="1"/>
    <col min="12303" max="12303" width="7" style="83" bestFit="1" customWidth="1"/>
    <col min="12304" max="12545" width="9.140625" style="83"/>
    <col min="12546" max="12546" width="16.28515625" style="83" customWidth="1"/>
    <col min="12547" max="12551" width="6.5703125" style="83" bestFit="1" customWidth="1"/>
    <col min="12552" max="12552" width="7" style="83" bestFit="1" customWidth="1"/>
    <col min="12553" max="12553" width="9.140625" style="83"/>
    <col min="12554" max="12558" width="6.5703125" style="83" bestFit="1" customWidth="1"/>
    <col min="12559" max="12559" width="7" style="83" bestFit="1" customWidth="1"/>
    <col min="12560" max="12801" width="9.140625" style="83"/>
    <col min="12802" max="12802" width="16.28515625" style="83" customWidth="1"/>
    <col min="12803" max="12807" width="6.5703125" style="83" bestFit="1" customWidth="1"/>
    <col min="12808" max="12808" width="7" style="83" bestFit="1" customWidth="1"/>
    <col min="12809" max="12809" width="9.140625" style="83"/>
    <col min="12810" max="12814" width="6.5703125" style="83" bestFit="1" customWidth="1"/>
    <col min="12815" max="12815" width="7" style="83" bestFit="1" customWidth="1"/>
    <col min="12816" max="13057" width="9.140625" style="83"/>
    <col min="13058" max="13058" width="16.28515625" style="83" customWidth="1"/>
    <col min="13059" max="13063" width="6.5703125" style="83" bestFit="1" customWidth="1"/>
    <col min="13064" max="13064" width="7" style="83" bestFit="1" customWidth="1"/>
    <col min="13065" max="13065" width="9.140625" style="83"/>
    <col min="13066" max="13070" width="6.5703125" style="83" bestFit="1" customWidth="1"/>
    <col min="13071" max="13071" width="7" style="83" bestFit="1" customWidth="1"/>
    <col min="13072" max="13313" width="9.140625" style="83"/>
    <col min="13314" max="13314" width="16.28515625" style="83" customWidth="1"/>
    <col min="13315" max="13319" width="6.5703125" style="83" bestFit="1" customWidth="1"/>
    <col min="13320" max="13320" width="7" style="83" bestFit="1" customWidth="1"/>
    <col min="13321" max="13321" width="9.140625" style="83"/>
    <col min="13322" max="13326" width="6.5703125" style="83" bestFit="1" customWidth="1"/>
    <col min="13327" max="13327" width="7" style="83" bestFit="1" customWidth="1"/>
    <col min="13328" max="13569" width="9.140625" style="83"/>
    <col min="13570" max="13570" width="16.28515625" style="83" customWidth="1"/>
    <col min="13571" max="13575" width="6.5703125" style="83" bestFit="1" customWidth="1"/>
    <col min="13576" max="13576" width="7" style="83" bestFit="1" customWidth="1"/>
    <col min="13577" max="13577" width="9.140625" style="83"/>
    <col min="13578" max="13582" width="6.5703125" style="83" bestFit="1" customWidth="1"/>
    <col min="13583" max="13583" width="7" style="83" bestFit="1" customWidth="1"/>
    <col min="13584" max="13825" width="9.140625" style="83"/>
    <col min="13826" max="13826" width="16.28515625" style="83" customWidth="1"/>
    <col min="13827" max="13831" width="6.5703125" style="83" bestFit="1" customWidth="1"/>
    <col min="13832" max="13832" width="7" style="83" bestFit="1" customWidth="1"/>
    <col min="13833" max="13833" width="9.140625" style="83"/>
    <col min="13834" max="13838" width="6.5703125" style="83" bestFit="1" customWidth="1"/>
    <col min="13839" max="13839" width="7" style="83" bestFit="1" customWidth="1"/>
    <col min="13840" max="14081" width="9.140625" style="83"/>
    <col min="14082" max="14082" width="16.28515625" style="83" customWidth="1"/>
    <col min="14083" max="14087" width="6.5703125" style="83" bestFit="1" customWidth="1"/>
    <col min="14088" max="14088" width="7" style="83" bestFit="1" customWidth="1"/>
    <col min="14089" max="14089" width="9.140625" style="83"/>
    <col min="14090" max="14094" width="6.5703125" style="83" bestFit="1" customWidth="1"/>
    <col min="14095" max="14095" width="7" style="83" bestFit="1" customWidth="1"/>
    <col min="14096" max="14337" width="9.140625" style="83"/>
    <col min="14338" max="14338" width="16.28515625" style="83" customWidth="1"/>
    <col min="14339" max="14343" width="6.5703125" style="83" bestFit="1" customWidth="1"/>
    <col min="14344" max="14344" width="7" style="83" bestFit="1" customWidth="1"/>
    <col min="14345" max="14345" width="9.140625" style="83"/>
    <col min="14346" max="14350" width="6.5703125" style="83" bestFit="1" customWidth="1"/>
    <col min="14351" max="14351" width="7" style="83" bestFit="1" customWidth="1"/>
    <col min="14352" max="14593" width="9.140625" style="83"/>
    <col min="14594" max="14594" width="16.28515625" style="83" customWidth="1"/>
    <col min="14595" max="14599" width="6.5703125" style="83" bestFit="1" customWidth="1"/>
    <col min="14600" max="14600" width="7" style="83" bestFit="1" customWidth="1"/>
    <col min="14601" max="14601" width="9.140625" style="83"/>
    <col min="14602" max="14606" width="6.5703125" style="83" bestFit="1" customWidth="1"/>
    <col min="14607" max="14607" width="7" style="83" bestFit="1" customWidth="1"/>
    <col min="14608" max="14849" width="9.140625" style="83"/>
    <col min="14850" max="14850" width="16.28515625" style="83" customWidth="1"/>
    <col min="14851" max="14855" width="6.5703125" style="83" bestFit="1" customWidth="1"/>
    <col min="14856" max="14856" width="7" style="83" bestFit="1" customWidth="1"/>
    <col min="14857" max="14857" width="9.140625" style="83"/>
    <col min="14858" max="14862" width="6.5703125" style="83" bestFit="1" customWidth="1"/>
    <col min="14863" max="14863" width="7" style="83" bestFit="1" customWidth="1"/>
    <col min="14864" max="15105" width="9.140625" style="83"/>
    <col min="15106" max="15106" width="16.28515625" style="83" customWidth="1"/>
    <col min="15107" max="15111" width="6.5703125" style="83" bestFit="1" customWidth="1"/>
    <col min="15112" max="15112" width="7" style="83" bestFit="1" customWidth="1"/>
    <col min="15113" max="15113" width="9.140625" style="83"/>
    <col min="15114" max="15118" width="6.5703125" style="83" bestFit="1" customWidth="1"/>
    <col min="15119" max="15119" width="7" style="83" bestFit="1" customWidth="1"/>
    <col min="15120" max="15361" width="9.140625" style="83"/>
    <col min="15362" max="15362" width="16.28515625" style="83" customWidth="1"/>
    <col min="15363" max="15367" width="6.5703125" style="83" bestFit="1" customWidth="1"/>
    <col min="15368" max="15368" width="7" style="83" bestFit="1" customWidth="1"/>
    <col min="15369" max="15369" width="9.140625" style="83"/>
    <col min="15370" max="15374" width="6.5703125" style="83" bestFit="1" customWidth="1"/>
    <col min="15375" max="15375" width="7" style="83" bestFit="1" customWidth="1"/>
    <col min="15376" max="15617" width="9.140625" style="83"/>
    <col min="15618" max="15618" width="16.28515625" style="83" customWidth="1"/>
    <col min="15619" max="15623" width="6.5703125" style="83" bestFit="1" customWidth="1"/>
    <col min="15624" max="15624" width="7" style="83" bestFit="1" customWidth="1"/>
    <col min="15625" max="15625" width="9.140625" style="83"/>
    <col min="15626" max="15630" width="6.5703125" style="83" bestFit="1" customWidth="1"/>
    <col min="15631" max="15631" width="7" style="83" bestFit="1" customWidth="1"/>
    <col min="15632" max="15873" width="9.140625" style="83"/>
    <col min="15874" max="15874" width="16.28515625" style="83" customWidth="1"/>
    <col min="15875" max="15879" width="6.5703125" style="83" bestFit="1" customWidth="1"/>
    <col min="15880" max="15880" width="7" style="83" bestFit="1" customWidth="1"/>
    <col min="15881" max="15881" width="9.140625" style="83"/>
    <col min="15882" max="15886" width="6.5703125" style="83" bestFit="1" customWidth="1"/>
    <col min="15887" max="15887" width="7" style="83" bestFit="1" customWidth="1"/>
    <col min="15888" max="16129" width="9.140625" style="83"/>
    <col min="16130" max="16130" width="16.28515625" style="83" customWidth="1"/>
    <col min="16131" max="16135" width="6.5703125" style="83" bestFit="1" customWidth="1"/>
    <col min="16136" max="16136" width="7" style="83" bestFit="1" customWidth="1"/>
    <col min="16137" max="16137" width="9.140625" style="83"/>
    <col min="16138" max="16142" width="6.5703125" style="83" bestFit="1" customWidth="1"/>
    <col min="16143" max="16143" width="7" style="83" bestFit="1" customWidth="1"/>
    <col min="16144" max="16384" width="9.140625" style="83"/>
  </cols>
  <sheetData>
    <row r="2" spans="1:16">
      <c r="A2" s="83" t="s">
        <v>0</v>
      </c>
      <c r="B2" s="94" t="s">
        <v>301</v>
      </c>
      <c r="C2" s="865"/>
      <c r="D2" s="865"/>
      <c r="E2" s="865"/>
      <c r="F2" s="865"/>
      <c r="G2" s="865"/>
      <c r="H2" s="865"/>
      <c r="I2" s="865"/>
      <c r="J2" s="865"/>
      <c r="K2" s="865"/>
      <c r="L2" s="865"/>
      <c r="M2" s="865"/>
      <c r="N2" s="865"/>
      <c r="O2" s="865"/>
      <c r="P2" s="865"/>
    </row>
    <row r="3" spans="1:16">
      <c r="B3" s="865"/>
      <c r="C3" s="865"/>
      <c r="D3" s="865"/>
      <c r="E3" s="865"/>
      <c r="F3" s="865"/>
      <c r="G3" s="865"/>
      <c r="H3" s="865"/>
      <c r="I3" s="865"/>
      <c r="J3" s="865"/>
      <c r="K3" s="865"/>
      <c r="L3" s="865"/>
      <c r="M3" s="865"/>
      <c r="N3" s="865"/>
      <c r="O3" s="865"/>
      <c r="P3" s="865"/>
    </row>
    <row r="4" spans="1:16">
      <c r="A4" s="865"/>
      <c r="B4" s="84"/>
      <c r="C4" s="948" t="s">
        <v>302</v>
      </c>
      <c r="D4" s="949"/>
      <c r="E4" s="949"/>
      <c r="F4" s="949"/>
      <c r="G4" s="949"/>
      <c r="H4" s="950"/>
      <c r="I4" s="84"/>
      <c r="J4" s="948" t="s">
        <v>303</v>
      </c>
      <c r="K4" s="949"/>
      <c r="L4" s="949"/>
      <c r="M4" s="949"/>
      <c r="N4" s="949"/>
      <c r="O4" s="950"/>
      <c r="P4" s="865"/>
    </row>
    <row r="5" spans="1:16">
      <c r="A5" s="865"/>
      <c r="B5" s="84"/>
      <c r="C5" s="288" t="s">
        <v>242</v>
      </c>
      <c r="D5" s="288" t="s">
        <v>230</v>
      </c>
      <c r="E5" s="288" t="s">
        <v>212</v>
      </c>
      <c r="F5" s="288" t="s">
        <v>243</v>
      </c>
      <c r="G5" s="288" t="s">
        <v>244</v>
      </c>
      <c r="H5" s="697" t="s">
        <v>213</v>
      </c>
      <c r="I5" s="288"/>
      <c r="J5" s="288" t="s">
        <v>242</v>
      </c>
      <c r="K5" s="288" t="s">
        <v>230</v>
      </c>
      <c r="L5" s="288" t="s">
        <v>212</v>
      </c>
      <c r="M5" s="288" t="s">
        <v>243</v>
      </c>
      <c r="N5" s="288" t="s">
        <v>244</v>
      </c>
      <c r="O5" s="697" t="s">
        <v>213</v>
      </c>
      <c r="P5" s="865"/>
    </row>
    <row r="6" spans="1:16">
      <c r="A6" s="865"/>
      <c r="B6" s="84" t="s">
        <v>588</v>
      </c>
      <c r="C6" s="186">
        <v>1.0132371404335838</v>
      </c>
      <c r="D6" s="186">
        <v>0.82675080391565348</v>
      </c>
      <c r="E6" s="186">
        <v>1.0286730552161183</v>
      </c>
      <c r="F6" s="186">
        <v>1.0207280064267368</v>
      </c>
      <c r="G6" s="186">
        <v>1.0841560418512317</v>
      </c>
      <c r="H6" s="186">
        <v>1.0954943012056195</v>
      </c>
      <c r="I6" s="84"/>
      <c r="J6" s="186">
        <v>0.88684200228676191</v>
      </c>
      <c r="K6" s="186">
        <v>1.0731509517036328</v>
      </c>
      <c r="L6" s="186">
        <v>0.87783544518412149</v>
      </c>
      <c r="M6" s="186">
        <v>0.89246400623731481</v>
      </c>
      <c r="N6" s="186">
        <v>0.84126969337501845</v>
      </c>
      <c r="O6" s="186">
        <v>0.93949880222011495</v>
      </c>
      <c r="P6" s="865"/>
    </row>
    <row r="7" spans="1:16">
      <c r="A7" s="865"/>
      <c r="B7" s="84" t="s">
        <v>861</v>
      </c>
      <c r="C7" s="186">
        <v>0.5133946450605974</v>
      </c>
      <c r="D7" s="186">
        <v>0.60703862365306493</v>
      </c>
      <c r="E7" s="186">
        <v>0.55839499232029666</v>
      </c>
      <c r="F7" s="186">
        <v>0.51585661820207329</v>
      </c>
      <c r="G7" s="186">
        <v>0.61517764207513814</v>
      </c>
      <c r="H7" s="186">
        <v>0.52883717968904531</v>
      </c>
      <c r="I7" s="84"/>
      <c r="J7" s="186">
        <v>0.85785155237961075</v>
      </c>
      <c r="K7" s="186">
        <v>0.87073085296627772</v>
      </c>
      <c r="L7" s="186">
        <v>1.1700366861058884</v>
      </c>
      <c r="M7" s="186">
        <v>1.1838708029448752</v>
      </c>
      <c r="N7" s="186">
        <v>1.4476848985206803</v>
      </c>
      <c r="O7" s="186">
        <v>1.4930067997816421</v>
      </c>
      <c r="P7" s="865"/>
    </row>
    <row r="8" spans="1:16">
      <c r="A8" s="865"/>
      <c r="B8" s="84" t="s">
        <v>862</v>
      </c>
      <c r="C8" s="186">
        <v>1.4134791854503117</v>
      </c>
      <c r="D8" s="186">
        <v>1.5396529467416185</v>
      </c>
      <c r="E8" s="186">
        <v>1.648798762098924</v>
      </c>
      <c r="F8" s="186">
        <v>1.5195801150889343</v>
      </c>
      <c r="G8" s="186">
        <v>1.5822187180839509</v>
      </c>
      <c r="H8" s="186">
        <v>1.5822187180839509</v>
      </c>
      <c r="I8" s="84"/>
      <c r="J8" s="186">
        <v>1.8842792896341845</v>
      </c>
      <c r="K8" s="186">
        <v>1.8587612537593046</v>
      </c>
      <c r="L8" s="186">
        <v>2.3830760730022398</v>
      </c>
      <c r="M8" s="186">
        <v>2.5570863454840786</v>
      </c>
      <c r="N8" s="186">
        <v>2.9000429086635875</v>
      </c>
      <c r="O8" s="186">
        <v>4.4827415121865943</v>
      </c>
      <c r="P8" s="865"/>
    </row>
    <row r="9" spans="1:16">
      <c r="A9" s="865"/>
      <c r="B9" s="865"/>
      <c r="C9" s="865"/>
      <c r="D9" s="865"/>
      <c r="E9" s="865"/>
      <c r="F9" s="865"/>
      <c r="G9" s="865"/>
      <c r="H9" s="865"/>
      <c r="I9" s="865"/>
      <c r="J9" s="865"/>
      <c r="K9" s="865"/>
      <c r="L9" s="865"/>
      <c r="M9" s="865"/>
      <c r="N9" s="865"/>
      <c r="O9" s="865"/>
      <c r="P9" s="865"/>
    </row>
    <row r="10" spans="1:16">
      <c r="A10" s="865"/>
      <c r="B10" s="865"/>
      <c r="C10" s="865"/>
      <c r="D10" s="865"/>
      <c r="E10" s="865"/>
      <c r="F10" s="865"/>
      <c r="G10" s="865"/>
      <c r="H10" s="865"/>
      <c r="I10" s="865"/>
      <c r="J10" s="865"/>
      <c r="K10" s="865"/>
      <c r="L10" s="865"/>
      <c r="M10" s="865"/>
      <c r="N10" s="865"/>
      <c r="O10" s="865"/>
      <c r="P10" s="865"/>
    </row>
    <row r="11" spans="1:16">
      <c r="B11" s="94" t="s">
        <v>301</v>
      </c>
    </row>
    <row r="29" spans="2:2">
      <c r="B29" s="93" t="s">
        <v>77</v>
      </c>
    </row>
    <row r="31" spans="2:2">
      <c r="B31" s="731" t="s">
        <v>10</v>
      </c>
    </row>
  </sheetData>
  <mergeCells count="2">
    <mergeCell ref="C4:H4"/>
    <mergeCell ref="J4:O4"/>
  </mergeCells>
  <hyperlinks>
    <hyperlink ref="B31" location="Содержание!B87" display="к содержанию"/>
  </hyperlinks>
  <pageMargins left="0.75" right="0.75" top="1" bottom="1" header="0.5" footer="0.5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workbookViewId="0">
      <selection activeCell="B44" sqref="B44"/>
    </sheetView>
  </sheetViews>
  <sheetFormatPr defaultRowHeight="12.75"/>
  <cols>
    <col min="1" max="1" width="9.140625" style="83"/>
    <col min="2" max="2" width="63.42578125" style="83" bestFit="1" customWidth="1"/>
    <col min="3" max="257" width="9.140625" style="83"/>
    <col min="258" max="258" width="63.42578125" style="83" bestFit="1" customWidth="1"/>
    <col min="259" max="513" width="9.140625" style="83"/>
    <col min="514" max="514" width="63.42578125" style="83" bestFit="1" customWidth="1"/>
    <col min="515" max="769" width="9.140625" style="83"/>
    <col min="770" max="770" width="63.42578125" style="83" bestFit="1" customWidth="1"/>
    <col min="771" max="1025" width="9.140625" style="83"/>
    <col min="1026" max="1026" width="63.42578125" style="83" bestFit="1" customWidth="1"/>
    <col min="1027" max="1281" width="9.140625" style="83"/>
    <col min="1282" max="1282" width="63.42578125" style="83" bestFit="1" customWidth="1"/>
    <col min="1283" max="1537" width="9.140625" style="83"/>
    <col min="1538" max="1538" width="63.42578125" style="83" bestFit="1" customWidth="1"/>
    <col min="1539" max="1793" width="9.140625" style="83"/>
    <col min="1794" max="1794" width="63.42578125" style="83" bestFit="1" customWidth="1"/>
    <col min="1795" max="2049" width="9.140625" style="83"/>
    <col min="2050" max="2050" width="63.42578125" style="83" bestFit="1" customWidth="1"/>
    <col min="2051" max="2305" width="9.140625" style="83"/>
    <col min="2306" max="2306" width="63.42578125" style="83" bestFit="1" customWidth="1"/>
    <col min="2307" max="2561" width="9.140625" style="83"/>
    <col min="2562" max="2562" width="63.42578125" style="83" bestFit="1" customWidth="1"/>
    <col min="2563" max="2817" width="9.140625" style="83"/>
    <col min="2818" max="2818" width="63.42578125" style="83" bestFit="1" customWidth="1"/>
    <col min="2819" max="3073" width="9.140625" style="83"/>
    <col min="3074" max="3074" width="63.42578125" style="83" bestFit="1" customWidth="1"/>
    <col min="3075" max="3329" width="9.140625" style="83"/>
    <col min="3330" max="3330" width="63.42578125" style="83" bestFit="1" customWidth="1"/>
    <col min="3331" max="3585" width="9.140625" style="83"/>
    <col min="3586" max="3586" width="63.42578125" style="83" bestFit="1" customWidth="1"/>
    <col min="3587" max="3841" width="9.140625" style="83"/>
    <col min="3842" max="3842" width="63.42578125" style="83" bestFit="1" customWidth="1"/>
    <col min="3843" max="4097" width="9.140625" style="83"/>
    <col min="4098" max="4098" width="63.42578125" style="83" bestFit="1" customWidth="1"/>
    <col min="4099" max="4353" width="9.140625" style="83"/>
    <col min="4354" max="4354" width="63.42578125" style="83" bestFit="1" customWidth="1"/>
    <col min="4355" max="4609" width="9.140625" style="83"/>
    <col min="4610" max="4610" width="63.42578125" style="83" bestFit="1" customWidth="1"/>
    <col min="4611" max="4865" width="9.140625" style="83"/>
    <col min="4866" max="4866" width="63.42578125" style="83" bestFit="1" customWidth="1"/>
    <col min="4867" max="5121" width="9.140625" style="83"/>
    <col min="5122" max="5122" width="63.42578125" style="83" bestFit="1" customWidth="1"/>
    <col min="5123" max="5377" width="9.140625" style="83"/>
    <col min="5378" max="5378" width="63.42578125" style="83" bestFit="1" customWidth="1"/>
    <col min="5379" max="5633" width="9.140625" style="83"/>
    <col min="5634" max="5634" width="63.42578125" style="83" bestFit="1" customWidth="1"/>
    <col min="5635" max="5889" width="9.140625" style="83"/>
    <col min="5890" max="5890" width="63.42578125" style="83" bestFit="1" customWidth="1"/>
    <col min="5891" max="6145" width="9.140625" style="83"/>
    <col min="6146" max="6146" width="63.42578125" style="83" bestFit="1" customWidth="1"/>
    <col min="6147" max="6401" width="9.140625" style="83"/>
    <col min="6402" max="6402" width="63.42578125" style="83" bestFit="1" customWidth="1"/>
    <col min="6403" max="6657" width="9.140625" style="83"/>
    <col min="6658" max="6658" width="63.42578125" style="83" bestFit="1" customWidth="1"/>
    <col min="6659" max="6913" width="9.140625" style="83"/>
    <col min="6914" max="6914" width="63.42578125" style="83" bestFit="1" customWidth="1"/>
    <col min="6915" max="7169" width="9.140625" style="83"/>
    <col min="7170" max="7170" width="63.42578125" style="83" bestFit="1" customWidth="1"/>
    <col min="7171" max="7425" width="9.140625" style="83"/>
    <col min="7426" max="7426" width="63.42578125" style="83" bestFit="1" customWidth="1"/>
    <col min="7427" max="7681" width="9.140625" style="83"/>
    <col min="7682" max="7682" width="63.42578125" style="83" bestFit="1" customWidth="1"/>
    <col min="7683" max="7937" width="9.140625" style="83"/>
    <col min="7938" max="7938" width="63.42578125" style="83" bestFit="1" customWidth="1"/>
    <col min="7939" max="8193" width="9.140625" style="83"/>
    <col min="8194" max="8194" width="63.42578125" style="83" bestFit="1" customWidth="1"/>
    <col min="8195" max="8449" width="9.140625" style="83"/>
    <col min="8450" max="8450" width="63.42578125" style="83" bestFit="1" customWidth="1"/>
    <col min="8451" max="8705" width="9.140625" style="83"/>
    <col min="8706" max="8706" width="63.42578125" style="83" bestFit="1" customWidth="1"/>
    <col min="8707" max="8961" width="9.140625" style="83"/>
    <col min="8962" max="8962" width="63.42578125" style="83" bestFit="1" customWidth="1"/>
    <col min="8963" max="9217" width="9.140625" style="83"/>
    <col min="9218" max="9218" width="63.42578125" style="83" bestFit="1" customWidth="1"/>
    <col min="9219" max="9473" width="9.140625" style="83"/>
    <col min="9474" max="9474" width="63.42578125" style="83" bestFit="1" customWidth="1"/>
    <col min="9475" max="9729" width="9.140625" style="83"/>
    <col min="9730" max="9730" width="63.42578125" style="83" bestFit="1" customWidth="1"/>
    <col min="9731" max="9985" width="9.140625" style="83"/>
    <col min="9986" max="9986" width="63.42578125" style="83" bestFit="1" customWidth="1"/>
    <col min="9987" max="10241" width="9.140625" style="83"/>
    <col min="10242" max="10242" width="63.42578125" style="83" bestFit="1" customWidth="1"/>
    <col min="10243" max="10497" width="9.140625" style="83"/>
    <col min="10498" max="10498" width="63.42578125" style="83" bestFit="1" customWidth="1"/>
    <col min="10499" max="10753" width="9.140625" style="83"/>
    <col min="10754" max="10754" width="63.42578125" style="83" bestFit="1" customWidth="1"/>
    <col min="10755" max="11009" width="9.140625" style="83"/>
    <col min="11010" max="11010" width="63.42578125" style="83" bestFit="1" customWidth="1"/>
    <col min="11011" max="11265" width="9.140625" style="83"/>
    <col min="11266" max="11266" width="63.42578125" style="83" bestFit="1" customWidth="1"/>
    <col min="11267" max="11521" width="9.140625" style="83"/>
    <col min="11522" max="11522" width="63.42578125" style="83" bestFit="1" customWidth="1"/>
    <col min="11523" max="11777" width="9.140625" style="83"/>
    <col min="11778" max="11778" width="63.42578125" style="83" bestFit="1" customWidth="1"/>
    <col min="11779" max="12033" width="9.140625" style="83"/>
    <col min="12034" max="12034" width="63.42578125" style="83" bestFit="1" customWidth="1"/>
    <col min="12035" max="12289" width="9.140625" style="83"/>
    <col min="12290" max="12290" width="63.42578125" style="83" bestFit="1" customWidth="1"/>
    <col min="12291" max="12545" width="9.140625" style="83"/>
    <col min="12546" max="12546" width="63.42578125" style="83" bestFit="1" customWidth="1"/>
    <col min="12547" max="12801" width="9.140625" style="83"/>
    <col min="12802" max="12802" width="63.42578125" style="83" bestFit="1" customWidth="1"/>
    <col min="12803" max="13057" width="9.140625" style="83"/>
    <col min="13058" max="13058" width="63.42578125" style="83" bestFit="1" customWidth="1"/>
    <col min="13059" max="13313" width="9.140625" style="83"/>
    <col min="13314" max="13314" width="63.42578125" style="83" bestFit="1" customWidth="1"/>
    <col min="13315" max="13569" width="9.140625" style="83"/>
    <col min="13570" max="13570" width="63.42578125" style="83" bestFit="1" customWidth="1"/>
    <col min="13571" max="13825" width="9.140625" style="83"/>
    <col min="13826" max="13826" width="63.42578125" style="83" bestFit="1" customWidth="1"/>
    <col min="13827" max="14081" width="9.140625" style="83"/>
    <col min="14082" max="14082" width="63.42578125" style="83" bestFit="1" customWidth="1"/>
    <col min="14083" max="14337" width="9.140625" style="83"/>
    <col min="14338" max="14338" width="63.42578125" style="83" bestFit="1" customWidth="1"/>
    <col min="14339" max="14593" width="9.140625" style="83"/>
    <col min="14594" max="14594" width="63.42578125" style="83" bestFit="1" customWidth="1"/>
    <col min="14595" max="14849" width="9.140625" style="83"/>
    <col min="14850" max="14850" width="63.42578125" style="83" bestFit="1" customWidth="1"/>
    <col min="14851" max="15105" width="9.140625" style="83"/>
    <col min="15106" max="15106" width="63.42578125" style="83" bestFit="1" customWidth="1"/>
    <col min="15107" max="15361" width="9.140625" style="83"/>
    <col min="15362" max="15362" width="63.42578125" style="83" bestFit="1" customWidth="1"/>
    <col min="15363" max="15617" width="9.140625" style="83"/>
    <col min="15618" max="15618" width="63.42578125" style="83" bestFit="1" customWidth="1"/>
    <col min="15619" max="15873" width="9.140625" style="83"/>
    <col min="15874" max="15874" width="63.42578125" style="83" bestFit="1" customWidth="1"/>
    <col min="15875" max="16129" width="9.140625" style="83"/>
    <col min="16130" max="16130" width="63.42578125" style="83" bestFit="1" customWidth="1"/>
    <col min="16131" max="16384" width="9.140625" style="83"/>
  </cols>
  <sheetData>
    <row r="2" spans="1:6">
      <c r="A2" s="83" t="s">
        <v>0</v>
      </c>
      <c r="B2" s="94" t="s">
        <v>304</v>
      </c>
    </row>
    <row r="4" spans="1:6">
      <c r="B4" s="288" t="s">
        <v>145</v>
      </c>
      <c r="C4" s="107" t="s">
        <v>242</v>
      </c>
      <c r="D4" s="107" t="s">
        <v>230</v>
      </c>
      <c r="E4" s="107" t="s">
        <v>212</v>
      </c>
      <c r="F4" s="107" t="s">
        <v>213</v>
      </c>
    </row>
    <row r="5" spans="1:6">
      <c r="B5" s="84" t="s">
        <v>305</v>
      </c>
      <c r="C5" s="186">
        <v>10.416300445769238</v>
      </c>
      <c r="D5" s="186">
        <v>-9.8265315687947776</v>
      </c>
      <c r="E5" s="186">
        <v>18.23999544827133</v>
      </c>
      <c r="F5" s="186">
        <v>2.112372101115966</v>
      </c>
    </row>
    <row r="6" spans="1:6">
      <c r="B6" s="84" t="s">
        <v>306</v>
      </c>
      <c r="C6" s="186">
        <v>-20.524932585167903</v>
      </c>
      <c r="D6" s="186">
        <v>11.837115733712665</v>
      </c>
      <c r="E6" s="186">
        <v>21.83127463642964</v>
      </c>
      <c r="F6" s="186">
        <v>30.277248743467879</v>
      </c>
    </row>
    <row r="7" spans="1:6">
      <c r="B7" s="84" t="s">
        <v>307</v>
      </c>
      <c r="C7" s="186">
        <v>8.0320114079358831</v>
      </c>
      <c r="D7" s="186">
        <v>-16.195907996542658</v>
      </c>
      <c r="E7" s="186">
        <v>6.2676010346164617</v>
      </c>
      <c r="F7" s="186">
        <v>5.8689636238817826</v>
      </c>
    </row>
    <row r="8" spans="1:6">
      <c r="B8" s="84" t="s">
        <v>1091</v>
      </c>
      <c r="C8" s="186">
        <v>2.2412933498181076</v>
      </c>
      <c r="D8" s="186">
        <v>14.524475419447654</v>
      </c>
      <c r="E8" s="186">
        <v>8.5045879895113643</v>
      </c>
      <c r="F8" s="186">
        <v>13.27219843862315</v>
      </c>
    </row>
    <row r="9" spans="1:6">
      <c r="B9" s="84" t="s">
        <v>919</v>
      </c>
      <c r="C9" s="84">
        <v>37</v>
      </c>
      <c r="D9" s="84">
        <v>32</v>
      </c>
      <c r="E9" s="84">
        <v>29</v>
      </c>
      <c r="F9" s="84">
        <v>31</v>
      </c>
    </row>
    <row r="10" spans="1:6">
      <c r="B10" s="84" t="s">
        <v>920</v>
      </c>
      <c r="C10" s="84">
        <v>16</v>
      </c>
      <c r="D10" s="84">
        <v>19</v>
      </c>
      <c r="E10" s="84">
        <v>17</v>
      </c>
      <c r="F10" s="84">
        <v>16</v>
      </c>
    </row>
    <row r="11" spans="1:6">
      <c r="B11" s="84" t="s">
        <v>921</v>
      </c>
      <c r="C11" s="84">
        <v>53</v>
      </c>
      <c r="D11" s="84">
        <v>49</v>
      </c>
      <c r="E11" s="84">
        <v>45</v>
      </c>
      <c r="F11" s="84">
        <v>43</v>
      </c>
    </row>
    <row r="14" spans="1:6">
      <c r="B14" s="94" t="s">
        <v>304</v>
      </c>
    </row>
    <row r="41" spans="2:2">
      <c r="B41" s="12" t="s">
        <v>1092</v>
      </c>
    </row>
    <row r="42" spans="2:2">
      <c r="B42" s="93" t="s">
        <v>77</v>
      </c>
    </row>
    <row r="44" spans="2:2">
      <c r="B44" s="731" t="s">
        <v>10</v>
      </c>
    </row>
  </sheetData>
  <hyperlinks>
    <hyperlink ref="B44" location="Содержание!B88" display="к содержанию"/>
  </hyperlinks>
  <pageMargins left="0.75" right="0.75" top="1" bottom="1" header="0.5" footer="0.5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B10" sqref="B10"/>
    </sheetView>
  </sheetViews>
  <sheetFormatPr defaultRowHeight="12.75"/>
  <cols>
    <col min="1" max="1" width="9.140625" style="83"/>
    <col min="2" max="2" width="26.85546875" style="83" customWidth="1"/>
    <col min="3" max="3" width="17.28515625" style="83" customWidth="1"/>
    <col min="4" max="257" width="9.140625" style="83"/>
    <col min="258" max="258" width="26.85546875" style="83" customWidth="1"/>
    <col min="259" max="259" width="17.28515625" style="83" customWidth="1"/>
    <col min="260" max="513" width="9.140625" style="83"/>
    <col min="514" max="514" width="26.85546875" style="83" customWidth="1"/>
    <col min="515" max="515" width="17.28515625" style="83" customWidth="1"/>
    <col min="516" max="769" width="9.140625" style="83"/>
    <col min="770" max="770" width="26.85546875" style="83" customWidth="1"/>
    <col min="771" max="771" width="17.28515625" style="83" customWidth="1"/>
    <col min="772" max="1025" width="9.140625" style="83"/>
    <col min="1026" max="1026" width="26.85546875" style="83" customWidth="1"/>
    <col min="1027" max="1027" width="17.28515625" style="83" customWidth="1"/>
    <col min="1028" max="1281" width="9.140625" style="83"/>
    <col min="1282" max="1282" width="26.85546875" style="83" customWidth="1"/>
    <col min="1283" max="1283" width="17.28515625" style="83" customWidth="1"/>
    <col min="1284" max="1537" width="9.140625" style="83"/>
    <col min="1538" max="1538" width="26.85546875" style="83" customWidth="1"/>
    <col min="1539" max="1539" width="17.28515625" style="83" customWidth="1"/>
    <col min="1540" max="1793" width="9.140625" style="83"/>
    <col min="1794" max="1794" width="26.85546875" style="83" customWidth="1"/>
    <col min="1795" max="1795" width="17.28515625" style="83" customWidth="1"/>
    <col min="1796" max="2049" width="9.140625" style="83"/>
    <col min="2050" max="2050" width="26.85546875" style="83" customWidth="1"/>
    <col min="2051" max="2051" width="17.28515625" style="83" customWidth="1"/>
    <col min="2052" max="2305" width="9.140625" style="83"/>
    <col min="2306" max="2306" width="26.85546875" style="83" customWidth="1"/>
    <col min="2307" max="2307" width="17.28515625" style="83" customWidth="1"/>
    <col min="2308" max="2561" width="9.140625" style="83"/>
    <col min="2562" max="2562" width="26.85546875" style="83" customWidth="1"/>
    <col min="2563" max="2563" width="17.28515625" style="83" customWidth="1"/>
    <col min="2564" max="2817" width="9.140625" style="83"/>
    <col min="2818" max="2818" width="26.85546875" style="83" customWidth="1"/>
    <col min="2819" max="2819" width="17.28515625" style="83" customWidth="1"/>
    <col min="2820" max="3073" width="9.140625" style="83"/>
    <col min="3074" max="3074" width="26.85546875" style="83" customWidth="1"/>
    <col min="3075" max="3075" width="17.28515625" style="83" customWidth="1"/>
    <col min="3076" max="3329" width="9.140625" style="83"/>
    <col min="3330" max="3330" width="26.85546875" style="83" customWidth="1"/>
    <col min="3331" max="3331" width="17.28515625" style="83" customWidth="1"/>
    <col min="3332" max="3585" width="9.140625" style="83"/>
    <col min="3586" max="3586" width="26.85546875" style="83" customWidth="1"/>
    <col min="3587" max="3587" width="17.28515625" style="83" customWidth="1"/>
    <col min="3588" max="3841" width="9.140625" style="83"/>
    <col min="3842" max="3842" width="26.85546875" style="83" customWidth="1"/>
    <col min="3843" max="3843" width="17.28515625" style="83" customWidth="1"/>
    <col min="3844" max="4097" width="9.140625" style="83"/>
    <col min="4098" max="4098" width="26.85546875" style="83" customWidth="1"/>
    <col min="4099" max="4099" width="17.28515625" style="83" customWidth="1"/>
    <col min="4100" max="4353" width="9.140625" style="83"/>
    <col min="4354" max="4354" width="26.85546875" style="83" customWidth="1"/>
    <col min="4355" max="4355" width="17.28515625" style="83" customWidth="1"/>
    <col min="4356" max="4609" width="9.140625" style="83"/>
    <col min="4610" max="4610" width="26.85546875" style="83" customWidth="1"/>
    <col min="4611" max="4611" width="17.28515625" style="83" customWidth="1"/>
    <col min="4612" max="4865" width="9.140625" style="83"/>
    <col min="4866" max="4866" width="26.85546875" style="83" customWidth="1"/>
    <col min="4867" max="4867" width="17.28515625" style="83" customWidth="1"/>
    <col min="4868" max="5121" width="9.140625" style="83"/>
    <col min="5122" max="5122" width="26.85546875" style="83" customWidth="1"/>
    <col min="5123" max="5123" width="17.28515625" style="83" customWidth="1"/>
    <col min="5124" max="5377" width="9.140625" style="83"/>
    <col min="5378" max="5378" width="26.85546875" style="83" customWidth="1"/>
    <col min="5379" max="5379" width="17.28515625" style="83" customWidth="1"/>
    <col min="5380" max="5633" width="9.140625" style="83"/>
    <col min="5634" max="5634" width="26.85546875" style="83" customWidth="1"/>
    <col min="5635" max="5635" width="17.28515625" style="83" customWidth="1"/>
    <col min="5636" max="5889" width="9.140625" style="83"/>
    <col min="5890" max="5890" width="26.85546875" style="83" customWidth="1"/>
    <col min="5891" max="5891" width="17.28515625" style="83" customWidth="1"/>
    <col min="5892" max="6145" width="9.140625" style="83"/>
    <col min="6146" max="6146" width="26.85546875" style="83" customWidth="1"/>
    <col min="6147" max="6147" width="17.28515625" style="83" customWidth="1"/>
    <col min="6148" max="6401" width="9.140625" style="83"/>
    <col min="6402" max="6402" width="26.85546875" style="83" customWidth="1"/>
    <col min="6403" max="6403" width="17.28515625" style="83" customWidth="1"/>
    <col min="6404" max="6657" width="9.140625" style="83"/>
    <col min="6658" max="6658" width="26.85546875" style="83" customWidth="1"/>
    <col min="6659" max="6659" width="17.28515625" style="83" customWidth="1"/>
    <col min="6660" max="6913" width="9.140625" style="83"/>
    <col min="6914" max="6914" width="26.85546875" style="83" customWidth="1"/>
    <col min="6915" max="6915" width="17.28515625" style="83" customWidth="1"/>
    <col min="6916" max="7169" width="9.140625" style="83"/>
    <col min="7170" max="7170" width="26.85546875" style="83" customWidth="1"/>
    <col min="7171" max="7171" width="17.28515625" style="83" customWidth="1"/>
    <col min="7172" max="7425" width="9.140625" style="83"/>
    <col min="7426" max="7426" width="26.85546875" style="83" customWidth="1"/>
    <col min="7427" max="7427" width="17.28515625" style="83" customWidth="1"/>
    <col min="7428" max="7681" width="9.140625" style="83"/>
    <col min="7682" max="7682" width="26.85546875" style="83" customWidth="1"/>
    <col min="7683" max="7683" width="17.28515625" style="83" customWidth="1"/>
    <col min="7684" max="7937" width="9.140625" style="83"/>
    <col min="7938" max="7938" width="26.85546875" style="83" customWidth="1"/>
    <col min="7939" max="7939" width="17.28515625" style="83" customWidth="1"/>
    <col min="7940" max="8193" width="9.140625" style="83"/>
    <col min="8194" max="8194" width="26.85546875" style="83" customWidth="1"/>
    <col min="8195" max="8195" width="17.28515625" style="83" customWidth="1"/>
    <col min="8196" max="8449" width="9.140625" style="83"/>
    <col min="8450" max="8450" width="26.85546875" style="83" customWidth="1"/>
    <col min="8451" max="8451" width="17.28515625" style="83" customWidth="1"/>
    <col min="8452" max="8705" width="9.140625" style="83"/>
    <col min="8706" max="8706" width="26.85546875" style="83" customWidth="1"/>
    <col min="8707" max="8707" width="17.28515625" style="83" customWidth="1"/>
    <col min="8708" max="8961" width="9.140625" style="83"/>
    <col min="8962" max="8962" width="26.85546875" style="83" customWidth="1"/>
    <col min="8963" max="8963" width="17.28515625" style="83" customWidth="1"/>
    <col min="8964" max="9217" width="9.140625" style="83"/>
    <col min="9218" max="9218" width="26.85546875" style="83" customWidth="1"/>
    <col min="9219" max="9219" width="17.28515625" style="83" customWidth="1"/>
    <col min="9220" max="9473" width="9.140625" style="83"/>
    <col min="9474" max="9474" width="26.85546875" style="83" customWidth="1"/>
    <col min="9475" max="9475" width="17.28515625" style="83" customWidth="1"/>
    <col min="9476" max="9729" width="9.140625" style="83"/>
    <col min="9730" max="9730" width="26.85546875" style="83" customWidth="1"/>
    <col min="9731" max="9731" width="17.28515625" style="83" customWidth="1"/>
    <col min="9732" max="9985" width="9.140625" style="83"/>
    <col min="9986" max="9986" width="26.85546875" style="83" customWidth="1"/>
    <col min="9987" max="9987" width="17.28515625" style="83" customWidth="1"/>
    <col min="9988" max="10241" width="9.140625" style="83"/>
    <col min="10242" max="10242" width="26.85546875" style="83" customWidth="1"/>
    <col min="10243" max="10243" width="17.28515625" style="83" customWidth="1"/>
    <col min="10244" max="10497" width="9.140625" style="83"/>
    <col min="10498" max="10498" width="26.85546875" style="83" customWidth="1"/>
    <col min="10499" max="10499" width="17.28515625" style="83" customWidth="1"/>
    <col min="10500" max="10753" width="9.140625" style="83"/>
    <col min="10754" max="10754" width="26.85546875" style="83" customWidth="1"/>
    <col min="10755" max="10755" width="17.28515625" style="83" customWidth="1"/>
    <col min="10756" max="11009" width="9.140625" style="83"/>
    <col min="11010" max="11010" width="26.85546875" style="83" customWidth="1"/>
    <col min="11011" max="11011" width="17.28515625" style="83" customWidth="1"/>
    <col min="11012" max="11265" width="9.140625" style="83"/>
    <col min="11266" max="11266" width="26.85546875" style="83" customWidth="1"/>
    <col min="11267" max="11267" width="17.28515625" style="83" customWidth="1"/>
    <col min="11268" max="11521" width="9.140625" style="83"/>
    <col min="11522" max="11522" width="26.85546875" style="83" customWidth="1"/>
    <col min="11523" max="11523" width="17.28515625" style="83" customWidth="1"/>
    <col min="11524" max="11777" width="9.140625" style="83"/>
    <col min="11778" max="11778" width="26.85546875" style="83" customWidth="1"/>
    <col min="11779" max="11779" width="17.28515625" style="83" customWidth="1"/>
    <col min="11780" max="12033" width="9.140625" style="83"/>
    <col min="12034" max="12034" width="26.85546875" style="83" customWidth="1"/>
    <col min="12035" max="12035" width="17.28515625" style="83" customWidth="1"/>
    <col min="12036" max="12289" width="9.140625" style="83"/>
    <col min="12290" max="12290" width="26.85546875" style="83" customWidth="1"/>
    <col min="12291" max="12291" width="17.28515625" style="83" customWidth="1"/>
    <col min="12292" max="12545" width="9.140625" style="83"/>
    <col min="12546" max="12546" width="26.85546875" style="83" customWidth="1"/>
    <col min="12547" max="12547" width="17.28515625" style="83" customWidth="1"/>
    <col min="12548" max="12801" width="9.140625" style="83"/>
    <col min="12802" max="12802" width="26.85546875" style="83" customWidth="1"/>
    <col min="12803" max="12803" width="17.28515625" style="83" customWidth="1"/>
    <col min="12804" max="13057" width="9.140625" style="83"/>
    <col min="13058" max="13058" width="26.85546875" style="83" customWidth="1"/>
    <col min="13059" max="13059" width="17.28515625" style="83" customWidth="1"/>
    <col min="13060" max="13313" width="9.140625" style="83"/>
    <col min="13314" max="13314" width="26.85546875" style="83" customWidth="1"/>
    <col min="13315" max="13315" width="17.28515625" style="83" customWidth="1"/>
    <col min="13316" max="13569" width="9.140625" style="83"/>
    <col min="13570" max="13570" width="26.85546875" style="83" customWidth="1"/>
    <col min="13571" max="13571" width="17.28515625" style="83" customWidth="1"/>
    <col min="13572" max="13825" width="9.140625" style="83"/>
    <col min="13826" max="13826" width="26.85546875" style="83" customWidth="1"/>
    <col min="13827" max="13827" width="17.28515625" style="83" customWidth="1"/>
    <col min="13828" max="14081" width="9.140625" style="83"/>
    <col min="14082" max="14082" width="26.85546875" style="83" customWidth="1"/>
    <col min="14083" max="14083" width="17.28515625" style="83" customWidth="1"/>
    <col min="14084" max="14337" width="9.140625" style="83"/>
    <col min="14338" max="14338" width="26.85546875" style="83" customWidth="1"/>
    <col min="14339" max="14339" width="17.28515625" style="83" customWidth="1"/>
    <col min="14340" max="14593" width="9.140625" style="83"/>
    <col min="14594" max="14594" width="26.85546875" style="83" customWidth="1"/>
    <col min="14595" max="14595" width="17.28515625" style="83" customWidth="1"/>
    <col min="14596" max="14849" width="9.140625" style="83"/>
    <col min="14850" max="14850" width="26.85546875" style="83" customWidth="1"/>
    <col min="14851" max="14851" width="17.28515625" style="83" customWidth="1"/>
    <col min="14852" max="15105" width="9.140625" style="83"/>
    <col min="15106" max="15106" width="26.85546875" style="83" customWidth="1"/>
    <col min="15107" max="15107" width="17.28515625" style="83" customWidth="1"/>
    <col min="15108" max="15361" width="9.140625" style="83"/>
    <col min="15362" max="15362" width="26.85546875" style="83" customWidth="1"/>
    <col min="15363" max="15363" width="17.28515625" style="83" customWidth="1"/>
    <col min="15364" max="15617" width="9.140625" style="83"/>
    <col min="15618" max="15618" width="26.85546875" style="83" customWidth="1"/>
    <col min="15619" max="15619" width="17.28515625" style="83" customWidth="1"/>
    <col min="15620" max="15873" width="9.140625" style="83"/>
    <col min="15874" max="15874" width="26.85546875" style="83" customWidth="1"/>
    <col min="15875" max="15875" width="17.28515625" style="83" customWidth="1"/>
    <col min="15876" max="16129" width="9.140625" style="83"/>
    <col min="16130" max="16130" width="26.85546875" style="83" customWidth="1"/>
    <col min="16131" max="16131" width="17.28515625" style="83" customWidth="1"/>
    <col min="16132" max="16384" width="9.140625" style="83"/>
  </cols>
  <sheetData>
    <row r="2" spans="1:8">
      <c r="A2" s="83" t="s">
        <v>0</v>
      </c>
      <c r="B2" s="956" t="s">
        <v>1150</v>
      </c>
      <c r="C2" s="956"/>
      <c r="D2" s="957"/>
      <c r="E2" s="957"/>
      <c r="F2" s="957"/>
      <c r="G2" s="957"/>
      <c r="H2" s="957"/>
    </row>
    <row r="3" spans="1:8">
      <c r="B3" s="722"/>
      <c r="C3" s="722"/>
    </row>
    <row r="4" spans="1:8">
      <c r="B4" s="722"/>
      <c r="C4" s="722"/>
    </row>
    <row r="5" spans="1:8" ht="38.25">
      <c r="B5" s="723" t="s">
        <v>308</v>
      </c>
      <c r="C5" s="724" t="s">
        <v>309</v>
      </c>
    </row>
    <row r="6" spans="1:8">
      <c r="B6" s="725" t="s">
        <v>1207</v>
      </c>
      <c r="C6" s="726" t="s">
        <v>310</v>
      </c>
    </row>
    <row r="7" spans="1:8">
      <c r="B7" s="725" t="s">
        <v>136</v>
      </c>
      <c r="C7" s="726" t="s">
        <v>311</v>
      </c>
    </row>
    <row r="8" spans="1:8">
      <c r="B8" s="958" t="s">
        <v>312</v>
      </c>
      <c r="C8" s="958"/>
    </row>
    <row r="10" spans="1:8">
      <c r="B10" s="731" t="s">
        <v>10</v>
      </c>
    </row>
  </sheetData>
  <mergeCells count="2">
    <mergeCell ref="B2:H2"/>
    <mergeCell ref="B8:C8"/>
  </mergeCells>
  <hyperlinks>
    <hyperlink ref="B10" location="Содержание!B89" display="к содержанию"/>
  </hyperlinks>
  <pageMargins left="0.75" right="0.75" top="1" bottom="1" header="0.5" footer="0.5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workbookViewId="0">
      <selection activeCell="B38" sqref="B38"/>
    </sheetView>
  </sheetViews>
  <sheetFormatPr defaultRowHeight="12.75"/>
  <cols>
    <col min="1" max="2" width="9.140625" style="83"/>
    <col min="3" max="3" width="17" style="83" customWidth="1"/>
    <col min="4" max="4" width="14.140625" style="83" customWidth="1"/>
    <col min="5" max="5" width="14.85546875" style="83" customWidth="1"/>
    <col min="6" max="6" width="12.140625" style="83" customWidth="1"/>
    <col min="7" max="258" width="9.140625" style="83"/>
    <col min="259" max="259" width="17" style="83" customWidth="1"/>
    <col min="260" max="260" width="14.140625" style="83" customWidth="1"/>
    <col min="261" max="261" width="14.85546875" style="83" customWidth="1"/>
    <col min="262" max="262" width="12.140625" style="83" customWidth="1"/>
    <col min="263" max="514" width="9.140625" style="83"/>
    <col min="515" max="515" width="17" style="83" customWidth="1"/>
    <col min="516" max="516" width="14.140625" style="83" customWidth="1"/>
    <col min="517" max="517" width="14.85546875" style="83" customWidth="1"/>
    <col min="518" max="518" width="12.140625" style="83" customWidth="1"/>
    <col min="519" max="770" width="9.140625" style="83"/>
    <col min="771" max="771" width="17" style="83" customWidth="1"/>
    <col min="772" max="772" width="14.140625" style="83" customWidth="1"/>
    <col min="773" max="773" width="14.85546875" style="83" customWidth="1"/>
    <col min="774" max="774" width="12.140625" style="83" customWidth="1"/>
    <col min="775" max="1026" width="9.140625" style="83"/>
    <col min="1027" max="1027" width="17" style="83" customWidth="1"/>
    <col min="1028" max="1028" width="14.140625" style="83" customWidth="1"/>
    <col min="1029" max="1029" width="14.85546875" style="83" customWidth="1"/>
    <col min="1030" max="1030" width="12.140625" style="83" customWidth="1"/>
    <col min="1031" max="1282" width="9.140625" style="83"/>
    <col min="1283" max="1283" width="17" style="83" customWidth="1"/>
    <col min="1284" max="1284" width="14.140625" style="83" customWidth="1"/>
    <col min="1285" max="1285" width="14.85546875" style="83" customWidth="1"/>
    <col min="1286" max="1286" width="12.140625" style="83" customWidth="1"/>
    <col min="1287" max="1538" width="9.140625" style="83"/>
    <col min="1539" max="1539" width="17" style="83" customWidth="1"/>
    <col min="1540" max="1540" width="14.140625" style="83" customWidth="1"/>
    <col min="1541" max="1541" width="14.85546875" style="83" customWidth="1"/>
    <col min="1542" max="1542" width="12.140625" style="83" customWidth="1"/>
    <col min="1543" max="1794" width="9.140625" style="83"/>
    <col min="1795" max="1795" width="17" style="83" customWidth="1"/>
    <col min="1796" max="1796" width="14.140625" style="83" customWidth="1"/>
    <col min="1797" max="1797" width="14.85546875" style="83" customWidth="1"/>
    <col min="1798" max="1798" width="12.140625" style="83" customWidth="1"/>
    <col min="1799" max="2050" width="9.140625" style="83"/>
    <col min="2051" max="2051" width="17" style="83" customWidth="1"/>
    <col min="2052" max="2052" width="14.140625" style="83" customWidth="1"/>
    <col min="2053" max="2053" width="14.85546875" style="83" customWidth="1"/>
    <col min="2054" max="2054" width="12.140625" style="83" customWidth="1"/>
    <col min="2055" max="2306" width="9.140625" style="83"/>
    <col min="2307" max="2307" width="17" style="83" customWidth="1"/>
    <col min="2308" max="2308" width="14.140625" style="83" customWidth="1"/>
    <col min="2309" max="2309" width="14.85546875" style="83" customWidth="1"/>
    <col min="2310" max="2310" width="12.140625" style="83" customWidth="1"/>
    <col min="2311" max="2562" width="9.140625" style="83"/>
    <col min="2563" max="2563" width="17" style="83" customWidth="1"/>
    <col min="2564" max="2564" width="14.140625" style="83" customWidth="1"/>
    <col min="2565" max="2565" width="14.85546875" style="83" customWidth="1"/>
    <col min="2566" max="2566" width="12.140625" style="83" customWidth="1"/>
    <col min="2567" max="2818" width="9.140625" style="83"/>
    <col min="2819" max="2819" width="17" style="83" customWidth="1"/>
    <col min="2820" max="2820" width="14.140625" style="83" customWidth="1"/>
    <col min="2821" max="2821" width="14.85546875" style="83" customWidth="1"/>
    <col min="2822" max="2822" width="12.140625" style="83" customWidth="1"/>
    <col min="2823" max="3074" width="9.140625" style="83"/>
    <col min="3075" max="3075" width="17" style="83" customWidth="1"/>
    <col min="3076" max="3076" width="14.140625" style="83" customWidth="1"/>
    <col min="3077" max="3077" width="14.85546875" style="83" customWidth="1"/>
    <col min="3078" max="3078" width="12.140625" style="83" customWidth="1"/>
    <col min="3079" max="3330" width="9.140625" style="83"/>
    <col min="3331" max="3331" width="17" style="83" customWidth="1"/>
    <col min="3332" max="3332" width="14.140625" style="83" customWidth="1"/>
    <col min="3333" max="3333" width="14.85546875" style="83" customWidth="1"/>
    <col min="3334" max="3334" width="12.140625" style="83" customWidth="1"/>
    <col min="3335" max="3586" width="9.140625" style="83"/>
    <col min="3587" max="3587" width="17" style="83" customWidth="1"/>
    <col min="3588" max="3588" width="14.140625" style="83" customWidth="1"/>
    <col min="3589" max="3589" width="14.85546875" style="83" customWidth="1"/>
    <col min="3590" max="3590" width="12.140625" style="83" customWidth="1"/>
    <col min="3591" max="3842" width="9.140625" style="83"/>
    <col min="3843" max="3843" width="17" style="83" customWidth="1"/>
    <col min="3844" max="3844" width="14.140625" style="83" customWidth="1"/>
    <col min="3845" max="3845" width="14.85546875" style="83" customWidth="1"/>
    <col min="3846" max="3846" width="12.140625" style="83" customWidth="1"/>
    <col min="3847" max="4098" width="9.140625" style="83"/>
    <col min="4099" max="4099" width="17" style="83" customWidth="1"/>
    <col min="4100" max="4100" width="14.140625" style="83" customWidth="1"/>
    <col min="4101" max="4101" width="14.85546875" style="83" customWidth="1"/>
    <col min="4102" max="4102" width="12.140625" style="83" customWidth="1"/>
    <col min="4103" max="4354" width="9.140625" style="83"/>
    <col min="4355" max="4355" width="17" style="83" customWidth="1"/>
    <col min="4356" max="4356" width="14.140625" style="83" customWidth="1"/>
    <col min="4357" max="4357" width="14.85546875" style="83" customWidth="1"/>
    <col min="4358" max="4358" width="12.140625" style="83" customWidth="1"/>
    <col min="4359" max="4610" width="9.140625" style="83"/>
    <col min="4611" max="4611" width="17" style="83" customWidth="1"/>
    <col min="4612" max="4612" width="14.140625" style="83" customWidth="1"/>
    <col min="4613" max="4613" width="14.85546875" style="83" customWidth="1"/>
    <col min="4614" max="4614" width="12.140625" style="83" customWidth="1"/>
    <col min="4615" max="4866" width="9.140625" style="83"/>
    <col min="4867" max="4867" width="17" style="83" customWidth="1"/>
    <col min="4868" max="4868" width="14.140625" style="83" customWidth="1"/>
    <col min="4869" max="4869" width="14.85546875" style="83" customWidth="1"/>
    <col min="4870" max="4870" width="12.140625" style="83" customWidth="1"/>
    <col min="4871" max="5122" width="9.140625" style="83"/>
    <col min="5123" max="5123" width="17" style="83" customWidth="1"/>
    <col min="5124" max="5124" width="14.140625" style="83" customWidth="1"/>
    <col min="5125" max="5125" width="14.85546875" style="83" customWidth="1"/>
    <col min="5126" max="5126" width="12.140625" style="83" customWidth="1"/>
    <col min="5127" max="5378" width="9.140625" style="83"/>
    <col min="5379" max="5379" width="17" style="83" customWidth="1"/>
    <col min="5380" max="5380" width="14.140625" style="83" customWidth="1"/>
    <col min="5381" max="5381" width="14.85546875" style="83" customWidth="1"/>
    <col min="5382" max="5382" width="12.140625" style="83" customWidth="1"/>
    <col min="5383" max="5634" width="9.140625" style="83"/>
    <col min="5635" max="5635" width="17" style="83" customWidth="1"/>
    <col min="5636" max="5636" width="14.140625" style="83" customWidth="1"/>
    <col min="5637" max="5637" width="14.85546875" style="83" customWidth="1"/>
    <col min="5638" max="5638" width="12.140625" style="83" customWidth="1"/>
    <col min="5639" max="5890" width="9.140625" style="83"/>
    <col min="5891" max="5891" width="17" style="83" customWidth="1"/>
    <col min="5892" max="5892" width="14.140625" style="83" customWidth="1"/>
    <col min="5893" max="5893" width="14.85546875" style="83" customWidth="1"/>
    <col min="5894" max="5894" width="12.140625" style="83" customWidth="1"/>
    <col min="5895" max="6146" width="9.140625" style="83"/>
    <col min="6147" max="6147" width="17" style="83" customWidth="1"/>
    <col min="6148" max="6148" width="14.140625" style="83" customWidth="1"/>
    <col min="6149" max="6149" width="14.85546875" style="83" customWidth="1"/>
    <col min="6150" max="6150" width="12.140625" style="83" customWidth="1"/>
    <col min="6151" max="6402" width="9.140625" style="83"/>
    <col min="6403" max="6403" width="17" style="83" customWidth="1"/>
    <col min="6404" max="6404" width="14.140625" style="83" customWidth="1"/>
    <col min="6405" max="6405" width="14.85546875" style="83" customWidth="1"/>
    <col min="6406" max="6406" width="12.140625" style="83" customWidth="1"/>
    <col min="6407" max="6658" width="9.140625" style="83"/>
    <col min="6659" max="6659" width="17" style="83" customWidth="1"/>
    <col min="6660" max="6660" width="14.140625" style="83" customWidth="1"/>
    <col min="6661" max="6661" width="14.85546875" style="83" customWidth="1"/>
    <col min="6662" max="6662" width="12.140625" style="83" customWidth="1"/>
    <col min="6663" max="6914" width="9.140625" style="83"/>
    <col min="6915" max="6915" width="17" style="83" customWidth="1"/>
    <col min="6916" max="6916" width="14.140625" style="83" customWidth="1"/>
    <col min="6917" max="6917" width="14.85546875" style="83" customWidth="1"/>
    <col min="6918" max="6918" width="12.140625" style="83" customWidth="1"/>
    <col min="6919" max="7170" width="9.140625" style="83"/>
    <col min="7171" max="7171" width="17" style="83" customWidth="1"/>
    <col min="7172" max="7172" width="14.140625" style="83" customWidth="1"/>
    <col min="7173" max="7173" width="14.85546875" style="83" customWidth="1"/>
    <col min="7174" max="7174" width="12.140625" style="83" customWidth="1"/>
    <col min="7175" max="7426" width="9.140625" style="83"/>
    <col min="7427" max="7427" width="17" style="83" customWidth="1"/>
    <col min="7428" max="7428" width="14.140625" style="83" customWidth="1"/>
    <col min="7429" max="7429" width="14.85546875" style="83" customWidth="1"/>
    <col min="7430" max="7430" width="12.140625" style="83" customWidth="1"/>
    <col min="7431" max="7682" width="9.140625" style="83"/>
    <col min="7683" max="7683" width="17" style="83" customWidth="1"/>
    <col min="7684" max="7684" width="14.140625" style="83" customWidth="1"/>
    <col min="7685" max="7685" width="14.85546875" style="83" customWidth="1"/>
    <col min="7686" max="7686" width="12.140625" style="83" customWidth="1"/>
    <col min="7687" max="7938" width="9.140625" style="83"/>
    <col min="7939" max="7939" width="17" style="83" customWidth="1"/>
    <col min="7940" max="7940" width="14.140625" style="83" customWidth="1"/>
    <col min="7941" max="7941" width="14.85546875" style="83" customWidth="1"/>
    <col min="7942" max="7942" width="12.140625" style="83" customWidth="1"/>
    <col min="7943" max="8194" width="9.140625" style="83"/>
    <col min="8195" max="8195" width="17" style="83" customWidth="1"/>
    <col min="8196" max="8196" width="14.140625" style="83" customWidth="1"/>
    <col min="8197" max="8197" width="14.85546875" style="83" customWidth="1"/>
    <col min="8198" max="8198" width="12.140625" style="83" customWidth="1"/>
    <col min="8199" max="8450" width="9.140625" style="83"/>
    <col min="8451" max="8451" width="17" style="83" customWidth="1"/>
    <col min="8452" max="8452" width="14.140625" style="83" customWidth="1"/>
    <col min="8453" max="8453" width="14.85546875" style="83" customWidth="1"/>
    <col min="8454" max="8454" width="12.140625" style="83" customWidth="1"/>
    <col min="8455" max="8706" width="9.140625" style="83"/>
    <col min="8707" max="8707" width="17" style="83" customWidth="1"/>
    <col min="8708" max="8708" width="14.140625" style="83" customWidth="1"/>
    <col min="8709" max="8709" width="14.85546875" style="83" customWidth="1"/>
    <col min="8710" max="8710" width="12.140625" style="83" customWidth="1"/>
    <col min="8711" max="8962" width="9.140625" style="83"/>
    <col min="8963" max="8963" width="17" style="83" customWidth="1"/>
    <col min="8964" max="8964" width="14.140625" style="83" customWidth="1"/>
    <col min="8965" max="8965" width="14.85546875" style="83" customWidth="1"/>
    <col min="8966" max="8966" width="12.140625" style="83" customWidth="1"/>
    <col min="8967" max="9218" width="9.140625" style="83"/>
    <col min="9219" max="9219" width="17" style="83" customWidth="1"/>
    <col min="9220" max="9220" width="14.140625" style="83" customWidth="1"/>
    <col min="9221" max="9221" width="14.85546875" style="83" customWidth="1"/>
    <col min="9222" max="9222" width="12.140625" style="83" customWidth="1"/>
    <col min="9223" max="9474" width="9.140625" style="83"/>
    <col min="9475" max="9475" width="17" style="83" customWidth="1"/>
    <col min="9476" max="9476" width="14.140625" style="83" customWidth="1"/>
    <col min="9477" max="9477" width="14.85546875" style="83" customWidth="1"/>
    <col min="9478" max="9478" width="12.140625" style="83" customWidth="1"/>
    <col min="9479" max="9730" width="9.140625" style="83"/>
    <col min="9731" max="9731" width="17" style="83" customWidth="1"/>
    <col min="9732" max="9732" width="14.140625" style="83" customWidth="1"/>
    <col min="9733" max="9733" width="14.85546875" style="83" customWidth="1"/>
    <col min="9734" max="9734" width="12.140625" style="83" customWidth="1"/>
    <col min="9735" max="9986" width="9.140625" style="83"/>
    <col min="9987" max="9987" width="17" style="83" customWidth="1"/>
    <col min="9988" max="9988" width="14.140625" style="83" customWidth="1"/>
    <col min="9989" max="9989" width="14.85546875" style="83" customWidth="1"/>
    <col min="9990" max="9990" width="12.140625" style="83" customWidth="1"/>
    <col min="9991" max="10242" width="9.140625" style="83"/>
    <col min="10243" max="10243" width="17" style="83" customWidth="1"/>
    <col min="10244" max="10244" width="14.140625" style="83" customWidth="1"/>
    <col min="10245" max="10245" width="14.85546875" style="83" customWidth="1"/>
    <col min="10246" max="10246" width="12.140625" style="83" customWidth="1"/>
    <col min="10247" max="10498" width="9.140625" style="83"/>
    <col min="10499" max="10499" width="17" style="83" customWidth="1"/>
    <col min="10500" max="10500" width="14.140625" style="83" customWidth="1"/>
    <col min="10501" max="10501" width="14.85546875" style="83" customWidth="1"/>
    <col min="10502" max="10502" width="12.140625" style="83" customWidth="1"/>
    <col min="10503" max="10754" width="9.140625" style="83"/>
    <col min="10755" max="10755" width="17" style="83" customWidth="1"/>
    <col min="10756" max="10756" width="14.140625" style="83" customWidth="1"/>
    <col min="10757" max="10757" width="14.85546875" style="83" customWidth="1"/>
    <col min="10758" max="10758" width="12.140625" style="83" customWidth="1"/>
    <col min="10759" max="11010" width="9.140625" style="83"/>
    <col min="11011" max="11011" width="17" style="83" customWidth="1"/>
    <col min="11012" max="11012" width="14.140625" style="83" customWidth="1"/>
    <col min="11013" max="11013" width="14.85546875" style="83" customWidth="1"/>
    <col min="11014" max="11014" width="12.140625" style="83" customWidth="1"/>
    <col min="11015" max="11266" width="9.140625" style="83"/>
    <col min="11267" max="11267" width="17" style="83" customWidth="1"/>
    <col min="11268" max="11268" width="14.140625" style="83" customWidth="1"/>
    <col min="11269" max="11269" width="14.85546875" style="83" customWidth="1"/>
    <col min="11270" max="11270" width="12.140625" style="83" customWidth="1"/>
    <col min="11271" max="11522" width="9.140625" style="83"/>
    <col min="11523" max="11523" width="17" style="83" customWidth="1"/>
    <col min="11524" max="11524" width="14.140625" style="83" customWidth="1"/>
    <col min="11525" max="11525" width="14.85546875" style="83" customWidth="1"/>
    <col min="11526" max="11526" width="12.140625" style="83" customWidth="1"/>
    <col min="11527" max="11778" width="9.140625" style="83"/>
    <col min="11779" max="11779" width="17" style="83" customWidth="1"/>
    <col min="11780" max="11780" width="14.140625" style="83" customWidth="1"/>
    <col min="11781" max="11781" width="14.85546875" style="83" customWidth="1"/>
    <col min="11782" max="11782" width="12.140625" style="83" customWidth="1"/>
    <col min="11783" max="12034" width="9.140625" style="83"/>
    <col min="12035" max="12035" width="17" style="83" customWidth="1"/>
    <col min="12036" max="12036" width="14.140625" style="83" customWidth="1"/>
    <col min="12037" max="12037" width="14.85546875" style="83" customWidth="1"/>
    <col min="12038" max="12038" width="12.140625" style="83" customWidth="1"/>
    <col min="12039" max="12290" width="9.140625" style="83"/>
    <col min="12291" max="12291" width="17" style="83" customWidth="1"/>
    <col min="12292" max="12292" width="14.140625" style="83" customWidth="1"/>
    <col min="12293" max="12293" width="14.85546875" style="83" customWidth="1"/>
    <col min="12294" max="12294" width="12.140625" style="83" customWidth="1"/>
    <col min="12295" max="12546" width="9.140625" style="83"/>
    <col min="12547" max="12547" width="17" style="83" customWidth="1"/>
    <col min="12548" max="12548" width="14.140625" style="83" customWidth="1"/>
    <col min="12549" max="12549" width="14.85546875" style="83" customWidth="1"/>
    <col min="12550" max="12550" width="12.140625" style="83" customWidth="1"/>
    <col min="12551" max="12802" width="9.140625" style="83"/>
    <col min="12803" max="12803" width="17" style="83" customWidth="1"/>
    <col min="12804" max="12804" width="14.140625" style="83" customWidth="1"/>
    <col min="12805" max="12805" width="14.85546875" style="83" customWidth="1"/>
    <col min="12806" max="12806" width="12.140625" style="83" customWidth="1"/>
    <col min="12807" max="13058" width="9.140625" style="83"/>
    <col min="13059" max="13059" width="17" style="83" customWidth="1"/>
    <col min="13060" max="13060" width="14.140625" style="83" customWidth="1"/>
    <col min="13061" max="13061" width="14.85546875" style="83" customWidth="1"/>
    <col min="13062" max="13062" width="12.140625" style="83" customWidth="1"/>
    <col min="13063" max="13314" width="9.140625" style="83"/>
    <col min="13315" max="13315" width="17" style="83" customWidth="1"/>
    <col min="13316" max="13316" width="14.140625" style="83" customWidth="1"/>
    <col min="13317" max="13317" width="14.85546875" style="83" customWidth="1"/>
    <col min="13318" max="13318" width="12.140625" style="83" customWidth="1"/>
    <col min="13319" max="13570" width="9.140625" style="83"/>
    <col min="13571" max="13571" width="17" style="83" customWidth="1"/>
    <col min="13572" max="13572" width="14.140625" style="83" customWidth="1"/>
    <col min="13573" max="13573" width="14.85546875" style="83" customWidth="1"/>
    <col min="13574" max="13574" width="12.140625" style="83" customWidth="1"/>
    <col min="13575" max="13826" width="9.140625" style="83"/>
    <col min="13827" max="13827" width="17" style="83" customWidth="1"/>
    <col min="13828" max="13828" width="14.140625" style="83" customWidth="1"/>
    <col min="13829" max="13829" width="14.85546875" style="83" customWidth="1"/>
    <col min="13830" max="13830" width="12.140625" style="83" customWidth="1"/>
    <col min="13831" max="14082" width="9.140625" style="83"/>
    <col min="14083" max="14083" width="17" style="83" customWidth="1"/>
    <col min="14084" max="14084" width="14.140625" style="83" customWidth="1"/>
    <col min="14085" max="14085" width="14.85546875" style="83" customWidth="1"/>
    <col min="14086" max="14086" width="12.140625" style="83" customWidth="1"/>
    <col min="14087" max="14338" width="9.140625" style="83"/>
    <col min="14339" max="14339" width="17" style="83" customWidth="1"/>
    <col min="14340" max="14340" width="14.140625" style="83" customWidth="1"/>
    <col min="14341" max="14341" width="14.85546875" style="83" customWidth="1"/>
    <col min="14342" max="14342" width="12.140625" style="83" customWidth="1"/>
    <col min="14343" max="14594" width="9.140625" style="83"/>
    <col min="14595" max="14595" width="17" style="83" customWidth="1"/>
    <col min="14596" max="14596" width="14.140625" style="83" customWidth="1"/>
    <col min="14597" max="14597" width="14.85546875" style="83" customWidth="1"/>
    <col min="14598" max="14598" width="12.140625" style="83" customWidth="1"/>
    <col min="14599" max="14850" width="9.140625" style="83"/>
    <col min="14851" max="14851" width="17" style="83" customWidth="1"/>
    <col min="14852" max="14852" width="14.140625" style="83" customWidth="1"/>
    <col min="14853" max="14853" width="14.85546875" style="83" customWidth="1"/>
    <col min="14854" max="14854" width="12.140625" style="83" customWidth="1"/>
    <col min="14855" max="15106" width="9.140625" style="83"/>
    <col min="15107" max="15107" width="17" style="83" customWidth="1"/>
    <col min="15108" max="15108" width="14.140625" style="83" customWidth="1"/>
    <col min="15109" max="15109" width="14.85546875" style="83" customWidth="1"/>
    <col min="15110" max="15110" width="12.140625" style="83" customWidth="1"/>
    <col min="15111" max="15362" width="9.140625" style="83"/>
    <col min="15363" max="15363" width="17" style="83" customWidth="1"/>
    <col min="15364" max="15364" width="14.140625" style="83" customWidth="1"/>
    <col min="15365" max="15365" width="14.85546875" style="83" customWidth="1"/>
    <col min="15366" max="15366" width="12.140625" style="83" customWidth="1"/>
    <col min="15367" max="15618" width="9.140625" style="83"/>
    <col min="15619" max="15619" width="17" style="83" customWidth="1"/>
    <col min="15620" max="15620" width="14.140625" style="83" customWidth="1"/>
    <col min="15621" max="15621" width="14.85546875" style="83" customWidth="1"/>
    <col min="15622" max="15622" width="12.140625" style="83" customWidth="1"/>
    <col min="15623" max="15874" width="9.140625" style="83"/>
    <col min="15875" max="15875" width="17" style="83" customWidth="1"/>
    <col min="15876" max="15876" width="14.140625" style="83" customWidth="1"/>
    <col min="15877" max="15877" width="14.85546875" style="83" customWidth="1"/>
    <col min="15878" max="15878" width="12.140625" style="83" customWidth="1"/>
    <col min="15879" max="16130" width="9.140625" style="83"/>
    <col min="16131" max="16131" width="17" style="83" customWidth="1"/>
    <col min="16132" max="16132" width="14.140625" style="83" customWidth="1"/>
    <col min="16133" max="16133" width="14.85546875" style="83" customWidth="1"/>
    <col min="16134" max="16134" width="12.140625" style="83" customWidth="1"/>
    <col min="16135" max="16384" width="9.140625" style="83"/>
  </cols>
  <sheetData>
    <row r="2" spans="1:6">
      <c r="A2" s="83" t="s">
        <v>0</v>
      </c>
      <c r="B2" s="94" t="s">
        <v>1151</v>
      </c>
    </row>
    <row r="4" spans="1:6" ht="54" customHeight="1">
      <c r="B4" s="114" t="s">
        <v>79</v>
      </c>
      <c r="C4" s="114" t="s">
        <v>314</v>
      </c>
      <c r="D4" s="114" t="s">
        <v>315</v>
      </c>
      <c r="E4" s="114" t="s">
        <v>1237</v>
      </c>
      <c r="F4" s="114" t="s">
        <v>923</v>
      </c>
    </row>
    <row r="5" spans="1:6">
      <c r="B5" s="84"/>
      <c r="C5" s="780"/>
      <c r="D5" s="780"/>
      <c r="E5" s="780"/>
      <c r="F5" s="780"/>
    </row>
    <row r="6" spans="1:6">
      <c r="B6" s="603">
        <v>40179</v>
      </c>
      <c r="C6" s="645">
        <v>-10.656397025174035</v>
      </c>
      <c r="D6" s="645">
        <v>0.99461415795546393</v>
      </c>
      <c r="E6" s="780">
        <v>12.5</v>
      </c>
      <c r="F6" s="780">
        <v>30</v>
      </c>
    </row>
    <row r="7" spans="1:6">
      <c r="B7" s="603">
        <v>40544</v>
      </c>
      <c r="C7" s="645">
        <v>75.629318311797903</v>
      </c>
      <c r="D7" s="645">
        <v>-1.5563618947568536</v>
      </c>
      <c r="E7" s="780">
        <v>12.5</v>
      </c>
      <c r="F7" s="780">
        <v>30</v>
      </c>
    </row>
    <row r="8" spans="1:6">
      <c r="B8" s="603">
        <v>40909</v>
      </c>
      <c r="C8" s="645">
        <v>10.584972853529608</v>
      </c>
      <c r="D8" s="645">
        <v>0.1759866481944273</v>
      </c>
      <c r="E8" s="780">
        <v>12.5</v>
      </c>
      <c r="F8" s="780">
        <v>30</v>
      </c>
    </row>
    <row r="9" spans="1:6">
      <c r="B9" s="603">
        <v>41000</v>
      </c>
      <c r="C9" s="645">
        <v>-1.7386598919185554</v>
      </c>
      <c r="D9" s="645">
        <v>-1.9098185103058078</v>
      </c>
      <c r="E9" s="780">
        <v>12.5</v>
      </c>
      <c r="F9" s="780">
        <v>30</v>
      </c>
    </row>
    <row r="10" spans="1:6">
      <c r="B10" s="603">
        <v>41091</v>
      </c>
      <c r="C10" s="645">
        <v>18.926911658378366</v>
      </c>
      <c r="D10" s="645">
        <v>-0.48408634518765509</v>
      </c>
      <c r="E10" s="780">
        <v>12.5</v>
      </c>
      <c r="F10" s="780">
        <v>30</v>
      </c>
    </row>
    <row r="11" spans="1:6">
      <c r="B11" s="287" t="s">
        <v>316</v>
      </c>
      <c r="C11" s="645">
        <v>9.6113331918705569</v>
      </c>
      <c r="D11" s="645">
        <v>-4.3298095687639613</v>
      </c>
      <c r="E11" s="780">
        <v>12.5</v>
      </c>
      <c r="F11" s="780">
        <v>30</v>
      </c>
    </row>
    <row r="14" spans="1:6">
      <c r="B14" s="94" t="s">
        <v>313</v>
      </c>
    </row>
    <row r="36" spans="2:3" ht="24" customHeight="1">
      <c r="B36" s="959" t="s">
        <v>77</v>
      </c>
      <c r="C36" s="959"/>
    </row>
    <row r="38" spans="2:3" ht="11.25" customHeight="1">
      <c r="B38" s="731" t="s">
        <v>10</v>
      </c>
    </row>
  </sheetData>
  <mergeCells count="1">
    <mergeCell ref="B36:C36"/>
  </mergeCells>
  <hyperlinks>
    <hyperlink ref="B38" location="Содержание!B90" display="к содержанию"/>
  </hyperlinks>
  <pageMargins left="0.75" right="0.75" top="1" bottom="1" header="0.5" footer="0.5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>
      <selection activeCell="B32" sqref="B32"/>
    </sheetView>
  </sheetViews>
  <sheetFormatPr defaultRowHeight="12.75"/>
  <cols>
    <col min="1" max="2" width="9.140625" style="83"/>
    <col min="3" max="3" width="13.28515625" style="83" customWidth="1"/>
    <col min="4" max="4" width="14" style="83" customWidth="1"/>
    <col min="5" max="5" width="10.7109375" style="83" customWidth="1"/>
    <col min="6" max="6" width="11.28515625" style="83" customWidth="1"/>
    <col min="7" max="7" width="10.7109375" style="83" customWidth="1"/>
    <col min="8" max="8" width="14.5703125" style="83" customWidth="1"/>
    <col min="9" max="9" width="9.5703125" style="83" bestFit="1" customWidth="1"/>
    <col min="10" max="10" width="9.28515625" style="83" bestFit="1" customWidth="1"/>
    <col min="11" max="258" width="9.140625" style="83"/>
    <col min="259" max="259" width="13.28515625" style="83" customWidth="1"/>
    <col min="260" max="260" width="14" style="83" customWidth="1"/>
    <col min="261" max="261" width="10.7109375" style="83" customWidth="1"/>
    <col min="262" max="262" width="11.28515625" style="83" customWidth="1"/>
    <col min="263" max="263" width="10.7109375" style="83" customWidth="1"/>
    <col min="264" max="264" width="14.5703125" style="83" customWidth="1"/>
    <col min="265" max="265" width="9.5703125" style="83" bestFit="1" customWidth="1"/>
    <col min="266" max="266" width="9.28515625" style="83" bestFit="1" customWidth="1"/>
    <col min="267" max="514" width="9.140625" style="83"/>
    <col min="515" max="515" width="13.28515625" style="83" customWidth="1"/>
    <col min="516" max="516" width="14" style="83" customWidth="1"/>
    <col min="517" max="517" width="10.7109375" style="83" customWidth="1"/>
    <col min="518" max="518" width="11.28515625" style="83" customWidth="1"/>
    <col min="519" max="519" width="10.7109375" style="83" customWidth="1"/>
    <col min="520" max="520" width="14.5703125" style="83" customWidth="1"/>
    <col min="521" max="521" width="9.5703125" style="83" bestFit="1" customWidth="1"/>
    <col min="522" max="522" width="9.28515625" style="83" bestFit="1" customWidth="1"/>
    <col min="523" max="770" width="9.140625" style="83"/>
    <col min="771" max="771" width="13.28515625" style="83" customWidth="1"/>
    <col min="772" max="772" width="14" style="83" customWidth="1"/>
    <col min="773" max="773" width="10.7109375" style="83" customWidth="1"/>
    <col min="774" max="774" width="11.28515625" style="83" customWidth="1"/>
    <col min="775" max="775" width="10.7109375" style="83" customWidth="1"/>
    <col min="776" max="776" width="14.5703125" style="83" customWidth="1"/>
    <col min="777" max="777" width="9.5703125" style="83" bestFit="1" customWidth="1"/>
    <col min="778" max="778" width="9.28515625" style="83" bestFit="1" customWidth="1"/>
    <col min="779" max="1026" width="9.140625" style="83"/>
    <col min="1027" max="1027" width="13.28515625" style="83" customWidth="1"/>
    <col min="1028" max="1028" width="14" style="83" customWidth="1"/>
    <col min="1029" max="1029" width="10.7109375" style="83" customWidth="1"/>
    <col min="1030" max="1030" width="11.28515625" style="83" customWidth="1"/>
    <col min="1031" max="1031" width="10.7109375" style="83" customWidth="1"/>
    <col min="1032" max="1032" width="14.5703125" style="83" customWidth="1"/>
    <col min="1033" max="1033" width="9.5703125" style="83" bestFit="1" customWidth="1"/>
    <col min="1034" max="1034" width="9.28515625" style="83" bestFit="1" customWidth="1"/>
    <col min="1035" max="1282" width="9.140625" style="83"/>
    <col min="1283" max="1283" width="13.28515625" style="83" customWidth="1"/>
    <col min="1284" max="1284" width="14" style="83" customWidth="1"/>
    <col min="1285" max="1285" width="10.7109375" style="83" customWidth="1"/>
    <col min="1286" max="1286" width="11.28515625" style="83" customWidth="1"/>
    <col min="1287" max="1287" width="10.7109375" style="83" customWidth="1"/>
    <col min="1288" max="1288" width="14.5703125" style="83" customWidth="1"/>
    <col min="1289" max="1289" width="9.5703125" style="83" bestFit="1" customWidth="1"/>
    <col min="1290" max="1290" width="9.28515625" style="83" bestFit="1" customWidth="1"/>
    <col min="1291" max="1538" width="9.140625" style="83"/>
    <col min="1539" max="1539" width="13.28515625" style="83" customWidth="1"/>
    <col min="1540" max="1540" width="14" style="83" customWidth="1"/>
    <col min="1541" max="1541" width="10.7109375" style="83" customWidth="1"/>
    <col min="1542" max="1542" width="11.28515625" style="83" customWidth="1"/>
    <col min="1543" max="1543" width="10.7109375" style="83" customWidth="1"/>
    <col min="1544" max="1544" width="14.5703125" style="83" customWidth="1"/>
    <col min="1545" max="1545" width="9.5703125" style="83" bestFit="1" customWidth="1"/>
    <col min="1546" max="1546" width="9.28515625" style="83" bestFit="1" customWidth="1"/>
    <col min="1547" max="1794" width="9.140625" style="83"/>
    <col min="1795" max="1795" width="13.28515625" style="83" customWidth="1"/>
    <col min="1796" max="1796" width="14" style="83" customWidth="1"/>
    <col min="1797" max="1797" width="10.7109375" style="83" customWidth="1"/>
    <col min="1798" max="1798" width="11.28515625" style="83" customWidth="1"/>
    <col min="1799" max="1799" width="10.7109375" style="83" customWidth="1"/>
    <col min="1800" max="1800" width="14.5703125" style="83" customWidth="1"/>
    <col min="1801" max="1801" width="9.5703125" style="83" bestFit="1" customWidth="1"/>
    <col min="1802" max="1802" width="9.28515625" style="83" bestFit="1" customWidth="1"/>
    <col min="1803" max="2050" width="9.140625" style="83"/>
    <col min="2051" max="2051" width="13.28515625" style="83" customWidth="1"/>
    <col min="2052" max="2052" width="14" style="83" customWidth="1"/>
    <col min="2053" max="2053" width="10.7109375" style="83" customWidth="1"/>
    <col min="2054" max="2054" width="11.28515625" style="83" customWidth="1"/>
    <col min="2055" max="2055" width="10.7109375" style="83" customWidth="1"/>
    <col min="2056" max="2056" width="14.5703125" style="83" customWidth="1"/>
    <col min="2057" max="2057" width="9.5703125" style="83" bestFit="1" customWidth="1"/>
    <col min="2058" max="2058" width="9.28515625" style="83" bestFit="1" customWidth="1"/>
    <col min="2059" max="2306" width="9.140625" style="83"/>
    <col min="2307" max="2307" width="13.28515625" style="83" customWidth="1"/>
    <col min="2308" max="2308" width="14" style="83" customWidth="1"/>
    <col min="2309" max="2309" width="10.7109375" style="83" customWidth="1"/>
    <col min="2310" max="2310" width="11.28515625" style="83" customWidth="1"/>
    <col min="2311" max="2311" width="10.7109375" style="83" customWidth="1"/>
    <col min="2312" max="2312" width="14.5703125" style="83" customWidth="1"/>
    <col min="2313" max="2313" width="9.5703125" style="83" bestFit="1" customWidth="1"/>
    <col min="2314" max="2314" width="9.28515625" style="83" bestFit="1" customWidth="1"/>
    <col min="2315" max="2562" width="9.140625" style="83"/>
    <col min="2563" max="2563" width="13.28515625" style="83" customWidth="1"/>
    <col min="2564" max="2564" width="14" style="83" customWidth="1"/>
    <col min="2565" max="2565" width="10.7109375" style="83" customWidth="1"/>
    <col min="2566" max="2566" width="11.28515625" style="83" customWidth="1"/>
    <col min="2567" max="2567" width="10.7109375" style="83" customWidth="1"/>
    <col min="2568" max="2568" width="14.5703125" style="83" customWidth="1"/>
    <col min="2569" max="2569" width="9.5703125" style="83" bestFit="1" customWidth="1"/>
    <col min="2570" max="2570" width="9.28515625" style="83" bestFit="1" customWidth="1"/>
    <col min="2571" max="2818" width="9.140625" style="83"/>
    <col min="2819" max="2819" width="13.28515625" style="83" customWidth="1"/>
    <col min="2820" max="2820" width="14" style="83" customWidth="1"/>
    <col min="2821" max="2821" width="10.7109375" style="83" customWidth="1"/>
    <col min="2822" max="2822" width="11.28515625" style="83" customWidth="1"/>
    <col min="2823" max="2823" width="10.7109375" style="83" customWidth="1"/>
    <col min="2824" max="2824" width="14.5703125" style="83" customWidth="1"/>
    <col min="2825" max="2825" width="9.5703125" style="83" bestFit="1" customWidth="1"/>
    <col min="2826" max="2826" width="9.28515625" style="83" bestFit="1" customWidth="1"/>
    <col min="2827" max="3074" width="9.140625" style="83"/>
    <col min="3075" max="3075" width="13.28515625" style="83" customWidth="1"/>
    <col min="3076" max="3076" width="14" style="83" customWidth="1"/>
    <col min="3077" max="3077" width="10.7109375" style="83" customWidth="1"/>
    <col min="3078" max="3078" width="11.28515625" style="83" customWidth="1"/>
    <col min="3079" max="3079" width="10.7109375" style="83" customWidth="1"/>
    <col min="3080" max="3080" width="14.5703125" style="83" customWidth="1"/>
    <col min="3081" max="3081" width="9.5703125" style="83" bestFit="1" customWidth="1"/>
    <col min="3082" max="3082" width="9.28515625" style="83" bestFit="1" customWidth="1"/>
    <col min="3083" max="3330" width="9.140625" style="83"/>
    <col min="3331" max="3331" width="13.28515625" style="83" customWidth="1"/>
    <col min="3332" max="3332" width="14" style="83" customWidth="1"/>
    <col min="3333" max="3333" width="10.7109375" style="83" customWidth="1"/>
    <col min="3334" max="3334" width="11.28515625" style="83" customWidth="1"/>
    <col min="3335" max="3335" width="10.7109375" style="83" customWidth="1"/>
    <col min="3336" max="3336" width="14.5703125" style="83" customWidth="1"/>
    <col min="3337" max="3337" width="9.5703125" style="83" bestFit="1" customWidth="1"/>
    <col min="3338" max="3338" width="9.28515625" style="83" bestFit="1" customWidth="1"/>
    <col min="3339" max="3586" width="9.140625" style="83"/>
    <col min="3587" max="3587" width="13.28515625" style="83" customWidth="1"/>
    <col min="3588" max="3588" width="14" style="83" customWidth="1"/>
    <col min="3589" max="3589" width="10.7109375" style="83" customWidth="1"/>
    <col min="3590" max="3590" width="11.28515625" style="83" customWidth="1"/>
    <col min="3591" max="3591" width="10.7109375" style="83" customWidth="1"/>
    <col min="3592" max="3592" width="14.5703125" style="83" customWidth="1"/>
    <col min="3593" max="3593" width="9.5703125" style="83" bestFit="1" customWidth="1"/>
    <col min="3594" max="3594" width="9.28515625" style="83" bestFit="1" customWidth="1"/>
    <col min="3595" max="3842" width="9.140625" style="83"/>
    <col min="3843" max="3843" width="13.28515625" style="83" customWidth="1"/>
    <col min="3844" max="3844" width="14" style="83" customWidth="1"/>
    <col min="3845" max="3845" width="10.7109375" style="83" customWidth="1"/>
    <col min="3846" max="3846" width="11.28515625" style="83" customWidth="1"/>
    <col min="3847" max="3847" width="10.7109375" style="83" customWidth="1"/>
    <col min="3848" max="3848" width="14.5703125" style="83" customWidth="1"/>
    <col min="3849" max="3849" width="9.5703125" style="83" bestFit="1" customWidth="1"/>
    <col min="3850" max="3850" width="9.28515625" style="83" bestFit="1" customWidth="1"/>
    <col min="3851" max="4098" width="9.140625" style="83"/>
    <col min="4099" max="4099" width="13.28515625" style="83" customWidth="1"/>
    <col min="4100" max="4100" width="14" style="83" customWidth="1"/>
    <col min="4101" max="4101" width="10.7109375" style="83" customWidth="1"/>
    <col min="4102" max="4102" width="11.28515625" style="83" customWidth="1"/>
    <col min="4103" max="4103" width="10.7109375" style="83" customWidth="1"/>
    <col min="4104" max="4104" width="14.5703125" style="83" customWidth="1"/>
    <col min="4105" max="4105" width="9.5703125" style="83" bestFit="1" customWidth="1"/>
    <col min="4106" max="4106" width="9.28515625" style="83" bestFit="1" customWidth="1"/>
    <col min="4107" max="4354" width="9.140625" style="83"/>
    <col min="4355" max="4355" width="13.28515625" style="83" customWidth="1"/>
    <col min="4356" max="4356" width="14" style="83" customWidth="1"/>
    <col min="4357" max="4357" width="10.7109375" style="83" customWidth="1"/>
    <col min="4358" max="4358" width="11.28515625" style="83" customWidth="1"/>
    <col min="4359" max="4359" width="10.7109375" style="83" customWidth="1"/>
    <col min="4360" max="4360" width="14.5703125" style="83" customWidth="1"/>
    <col min="4361" max="4361" width="9.5703125" style="83" bestFit="1" customWidth="1"/>
    <col min="4362" max="4362" width="9.28515625" style="83" bestFit="1" customWidth="1"/>
    <col min="4363" max="4610" width="9.140625" style="83"/>
    <col min="4611" max="4611" width="13.28515625" style="83" customWidth="1"/>
    <col min="4612" max="4612" width="14" style="83" customWidth="1"/>
    <col min="4613" max="4613" width="10.7109375" style="83" customWidth="1"/>
    <col min="4614" max="4614" width="11.28515625" style="83" customWidth="1"/>
    <col min="4615" max="4615" width="10.7109375" style="83" customWidth="1"/>
    <col min="4616" max="4616" width="14.5703125" style="83" customWidth="1"/>
    <col min="4617" max="4617" width="9.5703125" style="83" bestFit="1" customWidth="1"/>
    <col min="4618" max="4618" width="9.28515625" style="83" bestFit="1" customWidth="1"/>
    <col min="4619" max="4866" width="9.140625" style="83"/>
    <col min="4867" max="4867" width="13.28515625" style="83" customWidth="1"/>
    <col min="4868" max="4868" width="14" style="83" customWidth="1"/>
    <col min="4869" max="4869" width="10.7109375" style="83" customWidth="1"/>
    <col min="4870" max="4870" width="11.28515625" style="83" customWidth="1"/>
    <col min="4871" max="4871" width="10.7109375" style="83" customWidth="1"/>
    <col min="4872" max="4872" width="14.5703125" style="83" customWidth="1"/>
    <col min="4873" max="4873" width="9.5703125" style="83" bestFit="1" customWidth="1"/>
    <col min="4874" max="4874" width="9.28515625" style="83" bestFit="1" customWidth="1"/>
    <col min="4875" max="5122" width="9.140625" style="83"/>
    <col min="5123" max="5123" width="13.28515625" style="83" customWidth="1"/>
    <col min="5124" max="5124" width="14" style="83" customWidth="1"/>
    <col min="5125" max="5125" width="10.7109375" style="83" customWidth="1"/>
    <col min="5126" max="5126" width="11.28515625" style="83" customWidth="1"/>
    <col min="5127" max="5127" width="10.7109375" style="83" customWidth="1"/>
    <col min="5128" max="5128" width="14.5703125" style="83" customWidth="1"/>
    <col min="5129" max="5129" width="9.5703125" style="83" bestFit="1" customWidth="1"/>
    <col min="5130" max="5130" width="9.28515625" style="83" bestFit="1" customWidth="1"/>
    <col min="5131" max="5378" width="9.140625" style="83"/>
    <col min="5379" max="5379" width="13.28515625" style="83" customWidth="1"/>
    <col min="5380" max="5380" width="14" style="83" customWidth="1"/>
    <col min="5381" max="5381" width="10.7109375" style="83" customWidth="1"/>
    <col min="5382" max="5382" width="11.28515625" style="83" customWidth="1"/>
    <col min="5383" max="5383" width="10.7109375" style="83" customWidth="1"/>
    <col min="5384" max="5384" width="14.5703125" style="83" customWidth="1"/>
    <col min="5385" max="5385" width="9.5703125" style="83" bestFit="1" customWidth="1"/>
    <col min="5386" max="5386" width="9.28515625" style="83" bestFit="1" customWidth="1"/>
    <col min="5387" max="5634" width="9.140625" style="83"/>
    <col min="5635" max="5635" width="13.28515625" style="83" customWidth="1"/>
    <col min="5636" max="5636" width="14" style="83" customWidth="1"/>
    <col min="5637" max="5637" width="10.7109375" style="83" customWidth="1"/>
    <col min="5638" max="5638" width="11.28515625" style="83" customWidth="1"/>
    <col min="5639" max="5639" width="10.7109375" style="83" customWidth="1"/>
    <col min="5640" max="5640" width="14.5703125" style="83" customWidth="1"/>
    <col min="5641" max="5641" width="9.5703125" style="83" bestFit="1" customWidth="1"/>
    <col min="5642" max="5642" width="9.28515625" style="83" bestFit="1" customWidth="1"/>
    <col min="5643" max="5890" width="9.140625" style="83"/>
    <col min="5891" max="5891" width="13.28515625" style="83" customWidth="1"/>
    <col min="5892" max="5892" width="14" style="83" customWidth="1"/>
    <col min="5893" max="5893" width="10.7109375" style="83" customWidth="1"/>
    <col min="5894" max="5894" width="11.28515625" style="83" customWidth="1"/>
    <col min="5895" max="5895" width="10.7109375" style="83" customWidth="1"/>
    <col min="5896" max="5896" width="14.5703125" style="83" customWidth="1"/>
    <col min="5897" max="5897" width="9.5703125" style="83" bestFit="1" customWidth="1"/>
    <col min="5898" max="5898" width="9.28515625" style="83" bestFit="1" customWidth="1"/>
    <col min="5899" max="6146" width="9.140625" style="83"/>
    <col min="6147" max="6147" width="13.28515625" style="83" customWidth="1"/>
    <col min="6148" max="6148" width="14" style="83" customWidth="1"/>
    <col min="6149" max="6149" width="10.7109375" style="83" customWidth="1"/>
    <col min="6150" max="6150" width="11.28515625" style="83" customWidth="1"/>
    <col min="6151" max="6151" width="10.7109375" style="83" customWidth="1"/>
    <col min="6152" max="6152" width="14.5703125" style="83" customWidth="1"/>
    <col min="6153" max="6153" width="9.5703125" style="83" bestFit="1" customWidth="1"/>
    <col min="6154" max="6154" width="9.28515625" style="83" bestFit="1" customWidth="1"/>
    <col min="6155" max="6402" width="9.140625" style="83"/>
    <col min="6403" max="6403" width="13.28515625" style="83" customWidth="1"/>
    <col min="6404" max="6404" width="14" style="83" customWidth="1"/>
    <col min="6405" max="6405" width="10.7109375" style="83" customWidth="1"/>
    <col min="6406" max="6406" width="11.28515625" style="83" customWidth="1"/>
    <col min="6407" max="6407" width="10.7109375" style="83" customWidth="1"/>
    <col min="6408" max="6408" width="14.5703125" style="83" customWidth="1"/>
    <col min="6409" max="6409" width="9.5703125" style="83" bestFit="1" customWidth="1"/>
    <col min="6410" max="6410" width="9.28515625" style="83" bestFit="1" customWidth="1"/>
    <col min="6411" max="6658" width="9.140625" style="83"/>
    <col min="6659" max="6659" width="13.28515625" style="83" customWidth="1"/>
    <col min="6660" max="6660" width="14" style="83" customWidth="1"/>
    <col min="6661" max="6661" width="10.7109375" style="83" customWidth="1"/>
    <col min="6662" max="6662" width="11.28515625" style="83" customWidth="1"/>
    <col min="6663" max="6663" width="10.7109375" style="83" customWidth="1"/>
    <col min="6664" max="6664" width="14.5703125" style="83" customWidth="1"/>
    <col min="6665" max="6665" width="9.5703125" style="83" bestFit="1" customWidth="1"/>
    <col min="6666" max="6666" width="9.28515625" style="83" bestFit="1" customWidth="1"/>
    <col min="6667" max="6914" width="9.140625" style="83"/>
    <col min="6915" max="6915" width="13.28515625" style="83" customWidth="1"/>
    <col min="6916" max="6916" width="14" style="83" customWidth="1"/>
    <col min="6917" max="6917" width="10.7109375" style="83" customWidth="1"/>
    <col min="6918" max="6918" width="11.28515625" style="83" customWidth="1"/>
    <col min="6919" max="6919" width="10.7109375" style="83" customWidth="1"/>
    <col min="6920" max="6920" width="14.5703125" style="83" customWidth="1"/>
    <col min="6921" max="6921" width="9.5703125" style="83" bestFit="1" customWidth="1"/>
    <col min="6922" max="6922" width="9.28515625" style="83" bestFit="1" customWidth="1"/>
    <col min="6923" max="7170" width="9.140625" style="83"/>
    <col min="7171" max="7171" width="13.28515625" style="83" customWidth="1"/>
    <col min="7172" max="7172" width="14" style="83" customWidth="1"/>
    <col min="7173" max="7173" width="10.7109375" style="83" customWidth="1"/>
    <col min="7174" max="7174" width="11.28515625" style="83" customWidth="1"/>
    <col min="7175" max="7175" width="10.7109375" style="83" customWidth="1"/>
    <col min="7176" max="7176" width="14.5703125" style="83" customWidth="1"/>
    <col min="7177" max="7177" width="9.5703125" style="83" bestFit="1" customWidth="1"/>
    <col min="7178" max="7178" width="9.28515625" style="83" bestFit="1" customWidth="1"/>
    <col min="7179" max="7426" width="9.140625" style="83"/>
    <col min="7427" max="7427" width="13.28515625" style="83" customWidth="1"/>
    <col min="7428" max="7428" width="14" style="83" customWidth="1"/>
    <col min="7429" max="7429" width="10.7109375" style="83" customWidth="1"/>
    <col min="7430" max="7430" width="11.28515625" style="83" customWidth="1"/>
    <col min="7431" max="7431" width="10.7109375" style="83" customWidth="1"/>
    <col min="7432" max="7432" width="14.5703125" style="83" customWidth="1"/>
    <col min="7433" max="7433" width="9.5703125" style="83" bestFit="1" customWidth="1"/>
    <col min="7434" max="7434" width="9.28515625" style="83" bestFit="1" customWidth="1"/>
    <col min="7435" max="7682" width="9.140625" style="83"/>
    <col min="7683" max="7683" width="13.28515625" style="83" customWidth="1"/>
    <col min="7684" max="7684" width="14" style="83" customWidth="1"/>
    <col min="7685" max="7685" width="10.7109375" style="83" customWidth="1"/>
    <col min="7686" max="7686" width="11.28515625" style="83" customWidth="1"/>
    <col min="7687" max="7687" width="10.7109375" style="83" customWidth="1"/>
    <col min="7688" max="7688" width="14.5703125" style="83" customWidth="1"/>
    <col min="7689" max="7689" width="9.5703125" style="83" bestFit="1" customWidth="1"/>
    <col min="7690" max="7690" width="9.28515625" style="83" bestFit="1" customWidth="1"/>
    <col min="7691" max="7938" width="9.140625" style="83"/>
    <col min="7939" max="7939" width="13.28515625" style="83" customWidth="1"/>
    <col min="7940" max="7940" width="14" style="83" customWidth="1"/>
    <col min="7941" max="7941" width="10.7109375" style="83" customWidth="1"/>
    <col min="7942" max="7942" width="11.28515625" style="83" customWidth="1"/>
    <col min="7943" max="7943" width="10.7109375" style="83" customWidth="1"/>
    <col min="7944" max="7944" width="14.5703125" style="83" customWidth="1"/>
    <col min="7945" max="7945" width="9.5703125" style="83" bestFit="1" customWidth="1"/>
    <col min="7946" max="7946" width="9.28515625" style="83" bestFit="1" customWidth="1"/>
    <col min="7947" max="8194" width="9.140625" style="83"/>
    <col min="8195" max="8195" width="13.28515625" style="83" customWidth="1"/>
    <col min="8196" max="8196" width="14" style="83" customWidth="1"/>
    <col min="8197" max="8197" width="10.7109375" style="83" customWidth="1"/>
    <col min="8198" max="8198" width="11.28515625" style="83" customWidth="1"/>
    <col min="8199" max="8199" width="10.7109375" style="83" customWidth="1"/>
    <col min="8200" max="8200" width="14.5703125" style="83" customWidth="1"/>
    <col min="8201" max="8201" width="9.5703125" style="83" bestFit="1" customWidth="1"/>
    <col min="8202" max="8202" width="9.28515625" style="83" bestFit="1" customWidth="1"/>
    <col min="8203" max="8450" width="9.140625" style="83"/>
    <col min="8451" max="8451" width="13.28515625" style="83" customWidth="1"/>
    <col min="8452" max="8452" width="14" style="83" customWidth="1"/>
    <col min="8453" max="8453" width="10.7109375" style="83" customWidth="1"/>
    <col min="8454" max="8454" width="11.28515625" style="83" customWidth="1"/>
    <col min="8455" max="8455" width="10.7109375" style="83" customWidth="1"/>
    <col min="8456" max="8456" width="14.5703125" style="83" customWidth="1"/>
    <col min="8457" max="8457" width="9.5703125" style="83" bestFit="1" customWidth="1"/>
    <col min="8458" max="8458" width="9.28515625" style="83" bestFit="1" customWidth="1"/>
    <col min="8459" max="8706" width="9.140625" style="83"/>
    <col min="8707" max="8707" width="13.28515625" style="83" customWidth="1"/>
    <col min="8708" max="8708" width="14" style="83" customWidth="1"/>
    <col min="8709" max="8709" width="10.7109375" style="83" customWidth="1"/>
    <col min="8710" max="8710" width="11.28515625" style="83" customWidth="1"/>
    <col min="8711" max="8711" width="10.7109375" style="83" customWidth="1"/>
    <col min="8712" max="8712" width="14.5703125" style="83" customWidth="1"/>
    <col min="8713" max="8713" width="9.5703125" style="83" bestFit="1" customWidth="1"/>
    <col min="8714" max="8714" width="9.28515625" style="83" bestFit="1" customWidth="1"/>
    <col min="8715" max="8962" width="9.140625" style="83"/>
    <col min="8963" max="8963" width="13.28515625" style="83" customWidth="1"/>
    <col min="8964" max="8964" width="14" style="83" customWidth="1"/>
    <col min="8965" max="8965" width="10.7109375" style="83" customWidth="1"/>
    <col min="8966" max="8966" width="11.28515625" style="83" customWidth="1"/>
    <col min="8967" max="8967" width="10.7109375" style="83" customWidth="1"/>
    <col min="8968" max="8968" width="14.5703125" style="83" customWidth="1"/>
    <col min="8969" max="8969" width="9.5703125" style="83" bestFit="1" customWidth="1"/>
    <col min="8970" max="8970" width="9.28515625" style="83" bestFit="1" customWidth="1"/>
    <col min="8971" max="9218" width="9.140625" style="83"/>
    <col min="9219" max="9219" width="13.28515625" style="83" customWidth="1"/>
    <col min="9220" max="9220" width="14" style="83" customWidth="1"/>
    <col min="9221" max="9221" width="10.7109375" style="83" customWidth="1"/>
    <col min="9222" max="9222" width="11.28515625" style="83" customWidth="1"/>
    <col min="9223" max="9223" width="10.7109375" style="83" customWidth="1"/>
    <col min="9224" max="9224" width="14.5703125" style="83" customWidth="1"/>
    <col min="9225" max="9225" width="9.5703125" style="83" bestFit="1" customWidth="1"/>
    <col min="9226" max="9226" width="9.28515625" style="83" bestFit="1" customWidth="1"/>
    <col min="9227" max="9474" width="9.140625" style="83"/>
    <col min="9475" max="9475" width="13.28515625" style="83" customWidth="1"/>
    <col min="9476" max="9476" width="14" style="83" customWidth="1"/>
    <col min="9477" max="9477" width="10.7109375" style="83" customWidth="1"/>
    <col min="9478" max="9478" width="11.28515625" style="83" customWidth="1"/>
    <col min="9479" max="9479" width="10.7109375" style="83" customWidth="1"/>
    <col min="9480" max="9480" width="14.5703125" style="83" customWidth="1"/>
    <col min="9481" max="9481" width="9.5703125" style="83" bestFit="1" customWidth="1"/>
    <col min="9482" max="9482" width="9.28515625" style="83" bestFit="1" customWidth="1"/>
    <col min="9483" max="9730" width="9.140625" style="83"/>
    <col min="9731" max="9731" width="13.28515625" style="83" customWidth="1"/>
    <col min="9732" max="9732" width="14" style="83" customWidth="1"/>
    <col min="9733" max="9733" width="10.7109375" style="83" customWidth="1"/>
    <col min="9734" max="9734" width="11.28515625" style="83" customWidth="1"/>
    <col min="9735" max="9735" width="10.7109375" style="83" customWidth="1"/>
    <col min="9736" max="9736" width="14.5703125" style="83" customWidth="1"/>
    <col min="9737" max="9737" width="9.5703125" style="83" bestFit="1" customWidth="1"/>
    <col min="9738" max="9738" width="9.28515625" style="83" bestFit="1" customWidth="1"/>
    <col min="9739" max="9986" width="9.140625" style="83"/>
    <col min="9987" max="9987" width="13.28515625" style="83" customWidth="1"/>
    <col min="9988" max="9988" width="14" style="83" customWidth="1"/>
    <col min="9989" max="9989" width="10.7109375" style="83" customWidth="1"/>
    <col min="9990" max="9990" width="11.28515625" style="83" customWidth="1"/>
    <col min="9991" max="9991" width="10.7109375" style="83" customWidth="1"/>
    <col min="9992" max="9992" width="14.5703125" style="83" customWidth="1"/>
    <col min="9993" max="9993" width="9.5703125" style="83" bestFit="1" customWidth="1"/>
    <col min="9994" max="9994" width="9.28515625" style="83" bestFit="1" customWidth="1"/>
    <col min="9995" max="10242" width="9.140625" style="83"/>
    <col min="10243" max="10243" width="13.28515625" style="83" customWidth="1"/>
    <col min="10244" max="10244" width="14" style="83" customWidth="1"/>
    <col min="10245" max="10245" width="10.7109375" style="83" customWidth="1"/>
    <col min="10246" max="10246" width="11.28515625" style="83" customWidth="1"/>
    <col min="10247" max="10247" width="10.7109375" style="83" customWidth="1"/>
    <col min="10248" max="10248" width="14.5703125" style="83" customWidth="1"/>
    <col min="10249" max="10249" width="9.5703125" style="83" bestFit="1" customWidth="1"/>
    <col min="10250" max="10250" width="9.28515625" style="83" bestFit="1" customWidth="1"/>
    <col min="10251" max="10498" width="9.140625" style="83"/>
    <col min="10499" max="10499" width="13.28515625" style="83" customWidth="1"/>
    <col min="10500" max="10500" width="14" style="83" customWidth="1"/>
    <col min="10501" max="10501" width="10.7109375" style="83" customWidth="1"/>
    <col min="10502" max="10502" width="11.28515625" style="83" customWidth="1"/>
    <col min="10503" max="10503" width="10.7109375" style="83" customWidth="1"/>
    <col min="10504" max="10504" width="14.5703125" style="83" customWidth="1"/>
    <col min="10505" max="10505" width="9.5703125" style="83" bestFit="1" customWidth="1"/>
    <col min="10506" max="10506" width="9.28515625" style="83" bestFit="1" customWidth="1"/>
    <col min="10507" max="10754" width="9.140625" style="83"/>
    <col min="10755" max="10755" width="13.28515625" style="83" customWidth="1"/>
    <col min="10756" max="10756" width="14" style="83" customWidth="1"/>
    <col min="10757" max="10757" width="10.7109375" style="83" customWidth="1"/>
    <col min="10758" max="10758" width="11.28515625" style="83" customWidth="1"/>
    <col min="10759" max="10759" width="10.7109375" style="83" customWidth="1"/>
    <col min="10760" max="10760" width="14.5703125" style="83" customWidth="1"/>
    <col min="10761" max="10761" width="9.5703125" style="83" bestFit="1" customWidth="1"/>
    <col min="10762" max="10762" width="9.28515625" style="83" bestFit="1" customWidth="1"/>
    <col min="10763" max="11010" width="9.140625" style="83"/>
    <col min="11011" max="11011" width="13.28515625" style="83" customWidth="1"/>
    <col min="11012" max="11012" width="14" style="83" customWidth="1"/>
    <col min="11013" max="11013" width="10.7109375" style="83" customWidth="1"/>
    <col min="11014" max="11014" width="11.28515625" style="83" customWidth="1"/>
    <col min="11015" max="11015" width="10.7109375" style="83" customWidth="1"/>
    <col min="11016" max="11016" width="14.5703125" style="83" customWidth="1"/>
    <col min="11017" max="11017" width="9.5703125" style="83" bestFit="1" customWidth="1"/>
    <col min="11018" max="11018" width="9.28515625" style="83" bestFit="1" customWidth="1"/>
    <col min="11019" max="11266" width="9.140625" style="83"/>
    <col min="11267" max="11267" width="13.28515625" style="83" customWidth="1"/>
    <col min="11268" max="11268" width="14" style="83" customWidth="1"/>
    <col min="11269" max="11269" width="10.7109375" style="83" customWidth="1"/>
    <col min="11270" max="11270" width="11.28515625" style="83" customWidth="1"/>
    <col min="11271" max="11271" width="10.7109375" style="83" customWidth="1"/>
    <col min="11272" max="11272" width="14.5703125" style="83" customWidth="1"/>
    <col min="11273" max="11273" width="9.5703125" style="83" bestFit="1" customWidth="1"/>
    <col min="11274" max="11274" width="9.28515625" style="83" bestFit="1" customWidth="1"/>
    <col min="11275" max="11522" width="9.140625" style="83"/>
    <col min="11523" max="11523" width="13.28515625" style="83" customWidth="1"/>
    <col min="11524" max="11524" width="14" style="83" customWidth="1"/>
    <col min="11525" max="11525" width="10.7109375" style="83" customWidth="1"/>
    <col min="11526" max="11526" width="11.28515625" style="83" customWidth="1"/>
    <col min="11527" max="11527" width="10.7109375" style="83" customWidth="1"/>
    <col min="11528" max="11528" width="14.5703125" style="83" customWidth="1"/>
    <col min="11529" max="11529" width="9.5703125" style="83" bestFit="1" customWidth="1"/>
    <col min="11530" max="11530" width="9.28515625" style="83" bestFit="1" customWidth="1"/>
    <col min="11531" max="11778" width="9.140625" style="83"/>
    <col min="11779" max="11779" width="13.28515625" style="83" customWidth="1"/>
    <col min="11780" max="11780" width="14" style="83" customWidth="1"/>
    <col min="11781" max="11781" width="10.7109375" style="83" customWidth="1"/>
    <col min="11782" max="11782" width="11.28515625" style="83" customWidth="1"/>
    <col min="11783" max="11783" width="10.7109375" style="83" customWidth="1"/>
    <col min="11784" max="11784" width="14.5703125" style="83" customWidth="1"/>
    <col min="11785" max="11785" width="9.5703125" style="83" bestFit="1" customWidth="1"/>
    <col min="11786" max="11786" width="9.28515625" style="83" bestFit="1" customWidth="1"/>
    <col min="11787" max="12034" width="9.140625" style="83"/>
    <col min="12035" max="12035" width="13.28515625" style="83" customWidth="1"/>
    <col min="12036" max="12036" width="14" style="83" customWidth="1"/>
    <col min="12037" max="12037" width="10.7109375" style="83" customWidth="1"/>
    <col min="12038" max="12038" width="11.28515625" style="83" customWidth="1"/>
    <col min="12039" max="12039" width="10.7109375" style="83" customWidth="1"/>
    <col min="12040" max="12040" width="14.5703125" style="83" customWidth="1"/>
    <col min="12041" max="12041" width="9.5703125" style="83" bestFit="1" customWidth="1"/>
    <col min="12042" max="12042" width="9.28515625" style="83" bestFit="1" customWidth="1"/>
    <col min="12043" max="12290" width="9.140625" style="83"/>
    <col min="12291" max="12291" width="13.28515625" style="83" customWidth="1"/>
    <col min="12292" max="12292" width="14" style="83" customWidth="1"/>
    <col min="12293" max="12293" width="10.7109375" style="83" customWidth="1"/>
    <col min="12294" max="12294" width="11.28515625" style="83" customWidth="1"/>
    <col min="12295" max="12295" width="10.7109375" style="83" customWidth="1"/>
    <col min="12296" max="12296" width="14.5703125" style="83" customWidth="1"/>
    <col min="12297" max="12297" width="9.5703125" style="83" bestFit="1" customWidth="1"/>
    <col min="12298" max="12298" width="9.28515625" style="83" bestFit="1" customWidth="1"/>
    <col min="12299" max="12546" width="9.140625" style="83"/>
    <col min="12547" max="12547" width="13.28515625" style="83" customWidth="1"/>
    <col min="12548" max="12548" width="14" style="83" customWidth="1"/>
    <col min="12549" max="12549" width="10.7109375" style="83" customWidth="1"/>
    <col min="12550" max="12550" width="11.28515625" style="83" customWidth="1"/>
    <col min="12551" max="12551" width="10.7109375" style="83" customWidth="1"/>
    <col min="12552" max="12552" width="14.5703125" style="83" customWidth="1"/>
    <col min="12553" max="12553" width="9.5703125" style="83" bestFit="1" customWidth="1"/>
    <col min="12554" max="12554" width="9.28515625" style="83" bestFit="1" customWidth="1"/>
    <col min="12555" max="12802" width="9.140625" style="83"/>
    <col min="12803" max="12803" width="13.28515625" style="83" customWidth="1"/>
    <col min="12804" max="12804" width="14" style="83" customWidth="1"/>
    <col min="12805" max="12805" width="10.7109375" style="83" customWidth="1"/>
    <col min="12806" max="12806" width="11.28515625" style="83" customWidth="1"/>
    <col min="12807" max="12807" width="10.7109375" style="83" customWidth="1"/>
    <col min="12808" max="12808" width="14.5703125" style="83" customWidth="1"/>
    <col min="12809" max="12809" width="9.5703125" style="83" bestFit="1" customWidth="1"/>
    <col min="12810" max="12810" width="9.28515625" style="83" bestFit="1" customWidth="1"/>
    <col min="12811" max="13058" width="9.140625" style="83"/>
    <col min="13059" max="13059" width="13.28515625" style="83" customWidth="1"/>
    <col min="13060" max="13060" width="14" style="83" customWidth="1"/>
    <col min="13061" max="13061" width="10.7109375" style="83" customWidth="1"/>
    <col min="13062" max="13062" width="11.28515625" style="83" customWidth="1"/>
    <col min="13063" max="13063" width="10.7109375" style="83" customWidth="1"/>
    <col min="13064" max="13064" width="14.5703125" style="83" customWidth="1"/>
    <col min="13065" max="13065" width="9.5703125" style="83" bestFit="1" customWidth="1"/>
    <col min="13066" max="13066" width="9.28515625" style="83" bestFit="1" customWidth="1"/>
    <col min="13067" max="13314" width="9.140625" style="83"/>
    <col min="13315" max="13315" width="13.28515625" style="83" customWidth="1"/>
    <col min="13316" max="13316" width="14" style="83" customWidth="1"/>
    <col min="13317" max="13317" width="10.7109375" style="83" customWidth="1"/>
    <col min="13318" max="13318" width="11.28515625" style="83" customWidth="1"/>
    <col min="13319" max="13319" width="10.7109375" style="83" customWidth="1"/>
    <col min="13320" max="13320" width="14.5703125" style="83" customWidth="1"/>
    <col min="13321" max="13321" width="9.5703125" style="83" bestFit="1" customWidth="1"/>
    <col min="13322" max="13322" width="9.28515625" style="83" bestFit="1" customWidth="1"/>
    <col min="13323" max="13570" width="9.140625" style="83"/>
    <col min="13571" max="13571" width="13.28515625" style="83" customWidth="1"/>
    <col min="13572" max="13572" width="14" style="83" customWidth="1"/>
    <col min="13573" max="13573" width="10.7109375" style="83" customWidth="1"/>
    <col min="13574" max="13574" width="11.28515625" style="83" customWidth="1"/>
    <col min="13575" max="13575" width="10.7109375" style="83" customWidth="1"/>
    <col min="13576" max="13576" width="14.5703125" style="83" customWidth="1"/>
    <col min="13577" max="13577" width="9.5703125" style="83" bestFit="1" customWidth="1"/>
    <col min="13578" max="13578" width="9.28515625" style="83" bestFit="1" customWidth="1"/>
    <col min="13579" max="13826" width="9.140625" style="83"/>
    <col min="13827" max="13827" width="13.28515625" style="83" customWidth="1"/>
    <col min="13828" max="13828" width="14" style="83" customWidth="1"/>
    <col min="13829" max="13829" width="10.7109375" style="83" customWidth="1"/>
    <col min="13830" max="13830" width="11.28515625" style="83" customWidth="1"/>
    <col min="13831" max="13831" width="10.7109375" style="83" customWidth="1"/>
    <col min="13832" max="13832" width="14.5703125" style="83" customWidth="1"/>
    <col min="13833" max="13833" width="9.5703125" style="83" bestFit="1" customWidth="1"/>
    <col min="13834" max="13834" width="9.28515625" style="83" bestFit="1" customWidth="1"/>
    <col min="13835" max="14082" width="9.140625" style="83"/>
    <col min="14083" max="14083" width="13.28515625" style="83" customWidth="1"/>
    <col min="14084" max="14084" width="14" style="83" customWidth="1"/>
    <col min="14085" max="14085" width="10.7109375" style="83" customWidth="1"/>
    <col min="14086" max="14086" width="11.28515625" style="83" customWidth="1"/>
    <col min="14087" max="14087" width="10.7109375" style="83" customWidth="1"/>
    <col min="14088" max="14088" width="14.5703125" style="83" customWidth="1"/>
    <col min="14089" max="14089" width="9.5703125" style="83" bestFit="1" customWidth="1"/>
    <col min="14090" max="14090" width="9.28515625" style="83" bestFit="1" customWidth="1"/>
    <col min="14091" max="14338" width="9.140625" style="83"/>
    <col min="14339" max="14339" width="13.28515625" style="83" customWidth="1"/>
    <col min="14340" max="14340" width="14" style="83" customWidth="1"/>
    <col min="14341" max="14341" width="10.7109375" style="83" customWidth="1"/>
    <col min="14342" max="14342" width="11.28515625" style="83" customWidth="1"/>
    <col min="14343" max="14343" width="10.7109375" style="83" customWidth="1"/>
    <col min="14344" max="14344" width="14.5703125" style="83" customWidth="1"/>
    <col min="14345" max="14345" width="9.5703125" style="83" bestFit="1" customWidth="1"/>
    <col min="14346" max="14346" width="9.28515625" style="83" bestFit="1" customWidth="1"/>
    <col min="14347" max="14594" width="9.140625" style="83"/>
    <col min="14595" max="14595" width="13.28515625" style="83" customWidth="1"/>
    <col min="14596" max="14596" width="14" style="83" customWidth="1"/>
    <col min="14597" max="14597" width="10.7109375" style="83" customWidth="1"/>
    <col min="14598" max="14598" width="11.28515625" style="83" customWidth="1"/>
    <col min="14599" max="14599" width="10.7109375" style="83" customWidth="1"/>
    <col min="14600" max="14600" width="14.5703125" style="83" customWidth="1"/>
    <col min="14601" max="14601" width="9.5703125" style="83" bestFit="1" customWidth="1"/>
    <col min="14602" max="14602" width="9.28515625" style="83" bestFit="1" customWidth="1"/>
    <col min="14603" max="14850" width="9.140625" style="83"/>
    <col min="14851" max="14851" width="13.28515625" style="83" customWidth="1"/>
    <col min="14852" max="14852" width="14" style="83" customWidth="1"/>
    <col min="14853" max="14853" width="10.7109375" style="83" customWidth="1"/>
    <col min="14854" max="14854" width="11.28515625" style="83" customWidth="1"/>
    <col min="14855" max="14855" width="10.7109375" style="83" customWidth="1"/>
    <col min="14856" max="14856" width="14.5703125" style="83" customWidth="1"/>
    <col min="14857" max="14857" width="9.5703125" style="83" bestFit="1" customWidth="1"/>
    <col min="14858" max="14858" width="9.28515625" style="83" bestFit="1" customWidth="1"/>
    <col min="14859" max="15106" width="9.140625" style="83"/>
    <col min="15107" max="15107" width="13.28515625" style="83" customWidth="1"/>
    <col min="15108" max="15108" width="14" style="83" customWidth="1"/>
    <col min="15109" max="15109" width="10.7109375" style="83" customWidth="1"/>
    <col min="15110" max="15110" width="11.28515625" style="83" customWidth="1"/>
    <col min="15111" max="15111" width="10.7109375" style="83" customWidth="1"/>
    <col min="15112" max="15112" width="14.5703125" style="83" customWidth="1"/>
    <col min="15113" max="15113" width="9.5703125" style="83" bestFit="1" customWidth="1"/>
    <col min="15114" max="15114" width="9.28515625" style="83" bestFit="1" customWidth="1"/>
    <col min="15115" max="15362" width="9.140625" style="83"/>
    <col min="15363" max="15363" width="13.28515625" style="83" customWidth="1"/>
    <col min="15364" max="15364" width="14" style="83" customWidth="1"/>
    <col min="15365" max="15365" width="10.7109375" style="83" customWidth="1"/>
    <col min="15366" max="15366" width="11.28515625" style="83" customWidth="1"/>
    <col min="15367" max="15367" width="10.7109375" style="83" customWidth="1"/>
    <col min="15368" max="15368" width="14.5703125" style="83" customWidth="1"/>
    <col min="15369" max="15369" width="9.5703125" style="83" bestFit="1" customWidth="1"/>
    <col min="15370" max="15370" width="9.28515625" style="83" bestFit="1" customWidth="1"/>
    <col min="15371" max="15618" width="9.140625" style="83"/>
    <col min="15619" max="15619" width="13.28515625" style="83" customWidth="1"/>
    <col min="15620" max="15620" width="14" style="83" customWidth="1"/>
    <col min="15621" max="15621" width="10.7109375" style="83" customWidth="1"/>
    <col min="15622" max="15622" width="11.28515625" style="83" customWidth="1"/>
    <col min="15623" max="15623" width="10.7109375" style="83" customWidth="1"/>
    <col min="15624" max="15624" width="14.5703125" style="83" customWidth="1"/>
    <col min="15625" max="15625" width="9.5703125" style="83" bestFit="1" customWidth="1"/>
    <col min="15626" max="15626" width="9.28515625" style="83" bestFit="1" customWidth="1"/>
    <col min="15627" max="15874" width="9.140625" style="83"/>
    <col min="15875" max="15875" width="13.28515625" style="83" customWidth="1"/>
    <col min="15876" max="15876" width="14" style="83" customWidth="1"/>
    <col min="15877" max="15877" width="10.7109375" style="83" customWidth="1"/>
    <col min="15878" max="15878" width="11.28515625" style="83" customWidth="1"/>
    <col min="15879" max="15879" width="10.7109375" style="83" customWidth="1"/>
    <col min="15880" max="15880" width="14.5703125" style="83" customWidth="1"/>
    <col min="15881" max="15881" width="9.5703125" style="83" bestFit="1" customWidth="1"/>
    <col min="15882" max="15882" width="9.28515625" style="83" bestFit="1" customWidth="1"/>
    <col min="15883" max="16130" width="9.140625" style="83"/>
    <col min="16131" max="16131" width="13.28515625" style="83" customWidth="1"/>
    <col min="16132" max="16132" width="14" style="83" customWidth="1"/>
    <col min="16133" max="16133" width="10.7109375" style="83" customWidth="1"/>
    <col min="16134" max="16134" width="11.28515625" style="83" customWidth="1"/>
    <col min="16135" max="16135" width="10.7109375" style="83" customWidth="1"/>
    <col min="16136" max="16136" width="14.5703125" style="83" customWidth="1"/>
    <col min="16137" max="16137" width="9.5703125" style="83" bestFit="1" customWidth="1"/>
    <col min="16138" max="16138" width="9.28515625" style="83" bestFit="1" customWidth="1"/>
    <col min="16139" max="16384" width="9.140625" style="83"/>
  </cols>
  <sheetData>
    <row r="2" spans="1:10">
      <c r="A2" s="70" t="s">
        <v>0</v>
      </c>
      <c r="B2" s="283" t="s">
        <v>1152</v>
      </c>
    </row>
    <row r="4" spans="1:10" ht="36" customHeight="1">
      <c r="B4" s="84"/>
      <c r="C4" s="114" t="s">
        <v>318</v>
      </c>
      <c r="D4" s="114" t="s">
        <v>319</v>
      </c>
      <c r="E4" s="114" t="s">
        <v>320</v>
      </c>
      <c r="F4" s="114" t="s">
        <v>321</v>
      </c>
      <c r="G4" s="114" t="s">
        <v>322</v>
      </c>
      <c r="H4" s="114" t="s">
        <v>323</v>
      </c>
      <c r="I4" s="114" t="s">
        <v>324</v>
      </c>
      <c r="J4" s="114" t="s">
        <v>325</v>
      </c>
    </row>
    <row r="5" spans="1:10">
      <c r="B5" s="84" t="s">
        <v>326</v>
      </c>
      <c r="C5" s="227">
        <v>0</v>
      </c>
      <c r="D5" s="227">
        <v>130458134</v>
      </c>
      <c r="E5" s="227">
        <v>1147154</v>
      </c>
      <c r="F5" s="227">
        <v>0</v>
      </c>
      <c r="G5" s="227">
        <v>539082</v>
      </c>
      <c r="H5" s="227">
        <v>38570429</v>
      </c>
      <c r="I5" s="227">
        <v>461726289</v>
      </c>
      <c r="J5" s="227">
        <v>61319602</v>
      </c>
    </row>
    <row r="6" spans="1:10">
      <c r="B6" s="84" t="s">
        <v>327</v>
      </c>
      <c r="C6" s="227">
        <v>10278034</v>
      </c>
      <c r="D6" s="227">
        <v>338161494</v>
      </c>
      <c r="E6" s="227">
        <v>0</v>
      </c>
      <c r="F6" s="227">
        <v>0</v>
      </c>
      <c r="G6" s="227">
        <v>0</v>
      </c>
      <c r="H6" s="227">
        <v>0</v>
      </c>
      <c r="I6" s="227">
        <v>0</v>
      </c>
      <c r="J6" s="227">
        <v>27363609</v>
      </c>
    </row>
    <row r="7" spans="1:10">
      <c r="B7" s="84" t="s">
        <v>328</v>
      </c>
      <c r="C7" s="227">
        <v>71132873</v>
      </c>
      <c r="D7" s="227">
        <v>3368566</v>
      </c>
      <c r="E7" s="227">
        <v>4448125</v>
      </c>
      <c r="F7" s="227">
        <v>22016409</v>
      </c>
      <c r="G7" s="227">
        <v>0</v>
      </c>
      <c r="H7" s="227">
        <v>0</v>
      </c>
      <c r="I7" s="227">
        <v>0</v>
      </c>
      <c r="J7" s="227">
        <v>34845067</v>
      </c>
    </row>
    <row r="9" spans="1:10">
      <c r="C9" s="285"/>
    </row>
    <row r="10" spans="1:10">
      <c r="B10" s="94" t="s">
        <v>317</v>
      </c>
    </row>
    <row r="30" spans="2:2">
      <c r="B30" s="93" t="s">
        <v>77</v>
      </c>
    </row>
    <row r="32" spans="2:2">
      <c r="B32" s="731" t="s">
        <v>10</v>
      </c>
    </row>
  </sheetData>
  <hyperlinks>
    <hyperlink ref="B32" location="Содержание!B9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B17" sqref="B17"/>
    </sheetView>
  </sheetViews>
  <sheetFormatPr defaultRowHeight="15"/>
  <cols>
    <col min="1" max="1" width="9.140625" style="34"/>
    <col min="2" max="2" width="49.28515625" style="34" customWidth="1"/>
    <col min="3" max="4" width="27.28515625" style="34" customWidth="1"/>
    <col min="5" max="16384" width="9.140625" style="34"/>
  </cols>
  <sheetData>
    <row r="2" spans="1:4">
      <c r="A2" s="3" t="s">
        <v>0</v>
      </c>
      <c r="B2" s="519" t="s">
        <v>689</v>
      </c>
      <c r="C2" s="423"/>
      <c r="D2" s="423"/>
    </row>
    <row r="3" spans="1:4">
      <c r="C3" s="517"/>
      <c r="D3" s="517"/>
    </row>
    <row r="4" spans="1:4">
      <c r="B4" s="767" t="s">
        <v>536</v>
      </c>
      <c r="C4" s="767" t="s">
        <v>690</v>
      </c>
      <c r="D4" s="767" t="s">
        <v>691</v>
      </c>
    </row>
    <row r="5" spans="1:4" ht="38.25">
      <c r="B5" s="426" t="s">
        <v>692</v>
      </c>
      <c r="C5" s="426" t="s">
        <v>1212</v>
      </c>
      <c r="D5" s="426" t="s">
        <v>1213</v>
      </c>
    </row>
    <row r="6" spans="1:4">
      <c r="B6" s="426" t="s">
        <v>710</v>
      </c>
      <c r="C6" s="426" t="s">
        <v>693</v>
      </c>
      <c r="D6" s="426" t="s">
        <v>694</v>
      </c>
    </row>
    <row r="7" spans="1:4">
      <c r="B7" s="426" t="s">
        <v>695</v>
      </c>
      <c r="C7" s="426" t="s">
        <v>696</v>
      </c>
      <c r="D7" s="426" t="s">
        <v>697</v>
      </c>
    </row>
    <row r="8" spans="1:4">
      <c r="B8" s="426" t="s">
        <v>1208</v>
      </c>
      <c r="C8" s="426" t="s">
        <v>698</v>
      </c>
      <c r="D8" s="426" t="s">
        <v>699</v>
      </c>
    </row>
    <row r="9" spans="1:4" ht="25.5">
      <c r="B9" s="426" t="s">
        <v>700</v>
      </c>
      <c r="C9" s="426" t="s">
        <v>701</v>
      </c>
      <c r="D9" s="426" t="s">
        <v>702</v>
      </c>
    </row>
    <row r="10" spans="1:4" ht="25.5">
      <c r="B10" s="426" t="s">
        <v>1211</v>
      </c>
      <c r="C10" s="727" t="s">
        <v>703</v>
      </c>
      <c r="D10" s="727" t="s">
        <v>704</v>
      </c>
    </row>
    <row r="11" spans="1:4">
      <c r="B11" s="518" t="s">
        <v>1209</v>
      </c>
      <c r="C11" s="426" t="s">
        <v>705</v>
      </c>
      <c r="D11" s="518" t="s">
        <v>706</v>
      </c>
    </row>
    <row r="12" spans="1:4">
      <c r="B12" s="518" t="s">
        <v>1210</v>
      </c>
      <c r="C12" s="426" t="s">
        <v>707</v>
      </c>
      <c r="D12" s="518" t="s">
        <v>708</v>
      </c>
    </row>
    <row r="13" spans="1:4">
      <c r="B13" s="515" t="s">
        <v>1096</v>
      </c>
      <c r="C13" s="516"/>
      <c r="D13" s="516"/>
    </row>
    <row r="14" spans="1:4">
      <c r="B14" s="515" t="s">
        <v>709</v>
      </c>
      <c r="C14" s="514"/>
      <c r="D14" s="514"/>
    </row>
    <row r="15" spans="1:4">
      <c r="B15" s="516" t="s">
        <v>77</v>
      </c>
    </row>
    <row r="17" spans="2:2">
      <c r="B17" s="731" t="s">
        <v>10</v>
      </c>
    </row>
  </sheetData>
  <hyperlinks>
    <hyperlink ref="C5" location="_ftn1" display="_ftn1"/>
    <hyperlink ref="B6" location="_ftn2" display="_ftn2"/>
    <hyperlink ref="B13" location="_ftnref1" display="_ftnref1"/>
    <hyperlink ref="B14" location="_ftnref2" display="_ftnref2"/>
    <hyperlink ref="B17" location="Содержание!B94" display="к содержанию"/>
  </hyperlink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workbookViewId="0">
      <selection activeCell="B28" sqref="B28"/>
    </sheetView>
  </sheetViews>
  <sheetFormatPr defaultRowHeight="15"/>
  <cols>
    <col min="1" max="2" width="9.140625" style="871"/>
    <col min="3" max="3" width="12.5703125" style="871" customWidth="1"/>
    <col min="4" max="4" width="9.140625" style="871" customWidth="1"/>
    <col min="5" max="16384" width="9.140625" style="871"/>
  </cols>
  <sheetData>
    <row r="2" spans="1:13">
      <c r="A2" s="291" t="s">
        <v>0</v>
      </c>
      <c r="B2" s="292" t="s">
        <v>329</v>
      </c>
    </row>
    <row r="3" spans="1:13">
      <c r="A3" s="291"/>
      <c r="B3" s="293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</row>
    <row r="4" spans="1:13">
      <c r="B4" s="294"/>
      <c r="C4" s="295">
        <v>40816</v>
      </c>
      <c r="D4" s="295">
        <v>40908</v>
      </c>
      <c r="E4" s="295">
        <v>40999</v>
      </c>
      <c r="F4" s="295">
        <v>41090</v>
      </c>
      <c r="G4" s="295">
        <v>41182</v>
      </c>
      <c r="H4" s="295">
        <v>41274</v>
      </c>
      <c r="I4" s="295">
        <v>41364</v>
      </c>
      <c r="J4" s="295">
        <v>41455</v>
      </c>
      <c r="K4" s="295">
        <v>41547</v>
      </c>
    </row>
    <row r="5" spans="1:13" ht="39">
      <c r="B5" s="296" t="s">
        <v>330</v>
      </c>
      <c r="C5" s="297">
        <v>0.16255615252789737</v>
      </c>
      <c r="D5" s="297">
        <v>0.1570379426476618</v>
      </c>
      <c r="E5" s="297">
        <v>0.15989968838745439</v>
      </c>
      <c r="F5" s="297">
        <v>0.15603736485574776</v>
      </c>
      <c r="G5" s="297">
        <v>0.15676278027045687</v>
      </c>
      <c r="H5" s="297">
        <v>0.15329659762335918</v>
      </c>
      <c r="I5" s="297">
        <v>0.1494245410846593</v>
      </c>
      <c r="J5" s="297">
        <v>0.14739835960676134</v>
      </c>
      <c r="K5" s="297">
        <v>0.1441516951118646</v>
      </c>
    </row>
    <row r="6" spans="1:13" ht="26.25">
      <c r="B6" s="296" t="s">
        <v>331</v>
      </c>
      <c r="C6" s="297">
        <v>0.16255615252789737</v>
      </c>
      <c r="D6" s="297">
        <v>0.1570379426476618</v>
      </c>
      <c r="E6" s="297">
        <v>0.15989968838745439</v>
      </c>
      <c r="F6" s="297">
        <v>0.15603736485574776</v>
      </c>
      <c r="G6" s="297">
        <v>0.15676278027045687</v>
      </c>
      <c r="H6" s="297">
        <v>0.14969943186340115</v>
      </c>
      <c r="I6" s="297">
        <v>0.14307231414174984</v>
      </c>
      <c r="J6" s="297">
        <v>0.13482835704862994</v>
      </c>
      <c r="K6" s="297">
        <v>0.12200751268114753</v>
      </c>
    </row>
    <row r="7" spans="1:13" ht="39">
      <c r="B7" s="296" t="s">
        <v>1214</v>
      </c>
      <c r="C7" s="297">
        <v>0.11807373354666954</v>
      </c>
      <c r="D7" s="297">
        <v>0.11192717409493845</v>
      </c>
      <c r="E7" s="297">
        <v>0.12108796509116009</v>
      </c>
      <c r="F7" s="297">
        <v>0.11541920792506048</v>
      </c>
      <c r="G7" s="297">
        <v>0.11284198590837453</v>
      </c>
      <c r="H7" s="297">
        <v>0.10937580326127685</v>
      </c>
      <c r="I7" s="297">
        <v>0.10550374672257698</v>
      </c>
      <c r="J7" s="297">
        <v>0.10347756524467903</v>
      </c>
      <c r="K7" s="297">
        <v>0.10023090074978228</v>
      </c>
    </row>
    <row r="8" spans="1:13" ht="39">
      <c r="B8" s="296" t="s">
        <v>1215</v>
      </c>
      <c r="C8" s="297">
        <v>0.11807373354666954</v>
      </c>
      <c r="D8" s="297">
        <v>0.11192717409493845</v>
      </c>
      <c r="E8" s="297">
        <v>0.12108796509116009</v>
      </c>
      <c r="F8" s="297">
        <v>0.11541920792506048</v>
      </c>
      <c r="G8" s="297">
        <v>0.11284198590837453</v>
      </c>
      <c r="H8" s="297">
        <v>0.10577863750131883</v>
      </c>
      <c r="I8" s="297">
        <v>9.9151519779667532E-2</v>
      </c>
      <c r="J8" s="297">
        <v>9.0907562686547649E-2</v>
      </c>
      <c r="K8" s="297">
        <v>7.8086718319065218E-2</v>
      </c>
    </row>
    <row r="9" spans="1:13">
      <c r="B9" s="646"/>
      <c r="C9" s="647"/>
      <c r="D9" s="647"/>
      <c r="E9" s="647"/>
      <c r="F9" s="647"/>
      <c r="G9" s="647"/>
      <c r="H9" s="647"/>
      <c r="I9" s="647"/>
      <c r="J9" s="647"/>
      <c r="K9" s="647"/>
    </row>
    <row r="11" spans="1:13">
      <c r="B11" s="292" t="s">
        <v>332</v>
      </c>
      <c r="K11" s="292" t="s">
        <v>334</v>
      </c>
    </row>
    <row r="25" spans="2:11">
      <c r="B25" s="298" t="s">
        <v>333</v>
      </c>
      <c r="K25" s="298" t="s">
        <v>333</v>
      </c>
    </row>
    <row r="26" spans="2:11">
      <c r="B26" s="298" t="s">
        <v>77</v>
      </c>
      <c r="K26" s="298" t="s">
        <v>77</v>
      </c>
    </row>
    <row r="28" spans="2:11">
      <c r="B28" s="731" t="s">
        <v>10</v>
      </c>
    </row>
  </sheetData>
  <hyperlinks>
    <hyperlink ref="B28" location="Содержание!B9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workbookViewId="0">
      <selection activeCell="B35" sqref="B35"/>
    </sheetView>
  </sheetViews>
  <sheetFormatPr defaultRowHeight="15"/>
  <cols>
    <col min="1" max="1" width="9.140625" style="34"/>
    <col min="2" max="2" width="19.7109375" style="34" customWidth="1"/>
    <col min="3" max="16384" width="9.140625" style="34"/>
  </cols>
  <sheetData>
    <row r="2" spans="1:10">
      <c r="A2" s="1" t="s">
        <v>0</v>
      </c>
      <c r="B2" s="2" t="s">
        <v>1115</v>
      </c>
    </row>
    <row r="3" spans="1:10">
      <c r="A3" s="1"/>
      <c r="B3" s="2"/>
    </row>
    <row r="4" spans="1:10">
      <c r="B4" s="4"/>
      <c r="C4" s="4">
        <v>2008</v>
      </c>
      <c r="D4" s="4">
        <v>2009</v>
      </c>
      <c r="E4" s="4">
        <v>2010</v>
      </c>
      <c r="F4" s="4">
        <v>2011</v>
      </c>
      <c r="G4" s="4"/>
      <c r="H4" s="5">
        <v>40422</v>
      </c>
      <c r="I4" s="5">
        <v>40787</v>
      </c>
      <c r="J4" s="5">
        <v>41153</v>
      </c>
    </row>
    <row r="5" spans="1:10">
      <c r="B5" s="29" t="s">
        <v>895</v>
      </c>
      <c r="C5" s="30">
        <v>3.4141885369893274</v>
      </c>
      <c r="D5" s="30">
        <v>-9.971519262311821</v>
      </c>
      <c r="E5" s="30">
        <v>10.123413313580819</v>
      </c>
      <c r="F5" s="30">
        <v>9.3304939605969377</v>
      </c>
      <c r="G5" s="30"/>
      <c r="H5" s="30">
        <v>8.8030882617128583</v>
      </c>
      <c r="I5" s="30">
        <v>11.10410088862359</v>
      </c>
      <c r="J5" s="30">
        <v>0.92624798948589926</v>
      </c>
    </row>
    <row r="6" spans="1:10" ht="26.25">
      <c r="B6" s="29" t="s">
        <v>896</v>
      </c>
      <c r="C6" s="30">
        <v>-1.230967712245187</v>
      </c>
      <c r="D6" s="30">
        <v>-0.42170836967003833</v>
      </c>
      <c r="E6" s="30">
        <v>1.8428242663992764</v>
      </c>
      <c r="F6" s="30">
        <v>2.4871649903211002</v>
      </c>
      <c r="G6" s="30"/>
      <c r="H6" s="30">
        <v>1.9523853505688513</v>
      </c>
      <c r="I6" s="30">
        <v>2.3805044294546858</v>
      </c>
      <c r="J6" s="30">
        <v>2.0733377895637961</v>
      </c>
    </row>
    <row r="7" spans="1:10">
      <c r="B7" s="29" t="s">
        <v>45</v>
      </c>
      <c r="C7" s="30">
        <v>13.865588495536841</v>
      </c>
      <c r="D7" s="30">
        <v>-4.2514870198615915</v>
      </c>
      <c r="E7" s="30">
        <v>8.157287603427319</v>
      </c>
      <c r="F7" s="30">
        <v>12.56533700531938</v>
      </c>
      <c r="G7" s="30"/>
      <c r="H7" s="30">
        <v>5.026632728751439</v>
      </c>
      <c r="I7" s="30">
        <v>16.568602480453247</v>
      </c>
      <c r="J7" s="30">
        <v>-1.8639102642599201</v>
      </c>
    </row>
    <row r="8" spans="1:10" ht="26.25">
      <c r="B8" s="29" t="s">
        <v>46</v>
      </c>
      <c r="C8" s="30">
        <v>-3.309096418442464</v>
      </c>
      <c r="D8" s="30">
        <v>1.2550938589254343</v>
      </c>
      <c r="E8" s="30">
        <v>-0.90653854575225434</v>
      </c>
      <c r="F8" s="30">
        <v>0.79547183206662275</v>
      </c>
      <c r="G8" s="30"/>
      <c r="H8" s="30">
        <v>-0.47063132673990105</v>
      </c>
      <c r="I8" s="30">
        <v>1.0476484969750512</v>
      </c>
      <c r="J8" s="30">
        <v>3.9017882505328609</v>
      </c>
    </row>
    <row r="9" spans="1:10" ht="39">
      <c r="B9" s="29" t="s">
        <v>47</v>
      </c>
      <c r="C9" s="30">
        <v>-1.2378067762483242</v>
      </c>
      <c r="D9" s="30">
        <v>-0.52181564184960894</v>
      </c>
      <c r="E9" s="30">
        <v>0.70651825174913685</v>
      </c>
      <c r="F9" s="30">
        <v>-0.25032572448907625</v>
      </c>
      <c r="G9" s="30"/>
      <c r="H9" s="30">
        <v>0.4811864514820553</v>
      </c>
      <c r="I9" s="30">
        <v>-0.1817623877192667</v>
      </c>
      <c r="J9" s="30">
        <v>-0.23414517616824354</v>
      </c>
    </row>
    <row r="10" spans="1:10" ht="26.25">
      <c r="B10" s="29" t="s">
        <v>48</v>
      </c>
      <c r="C10" s="30">
        <v>28.199845849475878</v>
      </c>
      <c r="D10" s="30">
        <v>0.7976051815901124</v>
      </c>
      <c r="E10" s="30">
        <v>2.7215583154938274</v>
      </c>
      <c r="F10" s="30">
        <v>0</v>
      </c>
      <c r="G10" s="30"/>
      <c r="H10" s="30">
        <v>0.4076714035142851</v>
      </c>
      <c r="I10" s="30">
        <v>2.0047712598594112</v>
      </c>
      <c r="J10" s="30">
        <v>9.803366139197017</v>
      </c>
    </row>
    <row r="13" spans="1:10">
      <c r="B13" s="2" t="s">
        <v>44</v>
      </c>
    </row>
    <row r="31" spans="2:2">
      <c r="B31" s="12" t="s">
        <v>897</v>
      </c>
    </row>
    <row r="32" spans="2:2">
      <c r="B32" s="12" t="s">
        <v>898</v>
      </c>
    </row>
    <row r="33" spans="2:2">
      <c r="B33" s="12" t="s">
        <v>49</v>
      </c>
    </row>
    <row r="35" spans="2:2">
      <c r="B35" s="731" t="s">
        <v>10</v>
      </c>
    </row>
  </sheetData>
  <hyperlinks>
    <hyperlink ref="B35" location="Содержание!B1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B13" sqref="B13"/>
    </sheetView>
  </sheetViews>
  <sheetFormatPr defaultRowHeight="15"/>
  <cols>
    <col min="1" max="2" width="9.140625" style="34"/>
    <col min="3" max="3" width="36.42578125" style="34" customWidth="1"/>
    <col min="4" max="4" width="11.42578125" style="34" customWidth="1"/>
    <col min="5" max="5" width="10.28515625" style="34" customWidth="1"/>
    <col min="6" max="16384" width="9.140625" style="34"/>
  </cols>
  <sheetData>
    <row r="2" spans="1:7">
      <c r="A2" s="1" t="s">
        <v>0</v>
      </c>
      <c r="B2" s="2" t="s">
        <v>1216</v>
      </c>
      <c r="C2" s="873"/>
    </row>
    <row r="4" spans="1:7" ht="25.5">
      <c r="B4" s="46"/>
      <c r="C4" s="46"/>
      <c r="D4" s="522" t="s">
        <v>711</v>
      </c>
      <c r="E4" s="522" t="s">
        <v>712</v>
      </c>
      <c r="F4" s="522" t="s">
        <v>713</v>
      </c>
      <c r="G4" s="522" t="s">
        <v>714</v>
      </c>
    </row>
    <row r="5" spans="1:7">
      <c r="B5" s="960" t="s">
        <v>715</v>
      </c>
      <c r="C5" s="523" t="s">
        <v>1217</v>
      </c>
      <c r="D5" s="524">
        <v>0</v>
      </c>
      <c r="E5" s="524">
        <v>0</v>
      </c>
      <c r="F5" s="524">
        <v>8.3000000000000007</v>
      </c>
      <c r="G5" s="524">
        <v>68.8</v>
      </c>
    </row>
    <row r="6" spans="1:7">
      <c r="B6" s="960"/>
      <c r="C6" s="523" t="s">
        <v>1218</v>
      </c>
      <c r="D6" s="524">
        <v>466.3</v>
      </c>
      <c r="E6" s="524">
        <v>403</v>
      </c>
      <c r="F6" s="524">
        <v>324.3</v>
      </c>
      <c r="G6" s="524">
        <v>202</v>
      </c>
    </row>
    <row r="7" spans="1:7" ht="25.5">
      <c r="B7" s="960"/>
      <c r="C7" s="523" t="s">
        <v>1219</v>
      </c>
      <c r="D7" s="524">
        <v>466.3</v>
      </c>
      <c r="E7" s="524">
        <v>403</v>
      </c>
      <c r="F7" s="524">
        <v>316</v>
      </c>
      <c r="G7" s="524">
        <v>133.19999999999999</v>
      </c>
    </row>
    <row r="8" spans="1:7">
      <c r="B8" s="960" t="s">
        <v>716</v>
      </c>
      <c r="C8" s="523" t="s">
        <v>1217</v>
      </c>
      <c r="D8" s="524">
        <v>0</v>
      </c>
      <c r="E8" s="524">
        <v>0</v>
      </c>
      <c r="F8" s="524">
        <v>0</v>
      </c>
      <c r="G8" s="524">
        <v>16.7</v>
      </c>
    </row>
    <row r="9" spans="1:7">
      <c r="B9" s="960"/>
      <c r="C9" s="523" t="s">
        <v>1218</v>
      </c>
      <c r="D9" s="524">
        <v>530.29999999999995</v>
      </c>
      <c r="E9" s="524">
        <v>467.1</v>
      </c>
      <c r="F9" s="524">
        <v>388.4</v>
      </c>
      <c r="G9" s="524">
        <v>266.10000000000002</v>
      </c>
    </row>
    <row r="10" spans="1:7" ht="25.5">
      <c r="B10" s="960"/>
      <c r="C10" s="523" t="s">
        <v>1220</v>
      </c>
      <c r="D10" s="524">
        <v>30.3</v>
      </c>
      <c r="E10" s="524">
        <v>46.1</v>
      </c>
      <c r="F10" s="524">
        <v>388.4</v>
      </c>
      <c r="G10" s="524">
        <v>249.4</v>
      </c>
    </row>
    <row r="11" spans="1:7">
      <c r="B11" s="961" t="s">
        <v>77</v>
      </c>
      <c r="C11" s="961"/>
    </row>
    <row r="13" spans="1:7">
      <c r="B13" s="731" t="s">
        <v>10</v>
      </c>
    </row>
  </sheetData>
  <mergeCells count="3">
    <mergeCell ref="B5:B7"/>
    <mergeCell ref="B8:B10"/>
    <mergeCell ref="B11:C11"/>
  </mergeCells>
  <hyperlinks>
    <hyperlink ref="B13" location="Содержание!B96" display="к содержанию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workbookViewId="0">
      <selection activeCell="B29" sqref="B29"/>
    </sheetView>
  </sheetViews>
  <sheetFormatPr defaultRowHeight="15"/>
  <cols>
    <col min="1" max="1" width="9.140625" style="871"/>
    <col min="2" max="2" width="42.85546875" style="871" customWidth="1"/>
    <col min="3" max="6" width="9.140625" style="871"/>
    <col min="7" max="7" width="8.140625" style="871" customWidth="1"/>
    <col min="8" max="8" width="10.7109375" style="871" customWidth="1"/>
    <col min="9" max="257" width="9.140625" style="871"/>
    <col min="258" max="258" width="42.85546875" style="871" customWidth="1"/>
    <col min="259" max="513" width="9.140625" style="871"/>
    <col min="514" max="514" width="42.85546875" style="871" customWidth="1"/>
    <col min="515" max="769" width="9.140625" style="871"/>
    <col min="770" max="770" width="42.85546875" style="871" customWidth="1"/>
    <col min="771" max="1025" width="9.140625" style="871"/>
    <col min="1026" max="1026" width="42.85546875" style="871" customWidth="1"/>
    <col min="1027" max="1281" width="9.140625" style="871"/>
    <col min="1282" max="1282" width="42.85546875" style="871" customWidth="1"/>
    <col min="1283" max="1537" width="9.140625" style="871"/>
    <col min="1538" max="1538" width="42.85546875" style="871" customWidth="1"/>
    <col min="1539" max="1793" width="9.140625" style="871"/>
    <col min="1794" max="1794" width="42.85546875" style="871" customWidth="1"/>
    <col min="1795" max="2049" width="9.140625" style="871"/>
    <col min="2050" max="2050" width="42.85546875" style="871" customWidth="1"/>
    <col min="2051" max="2305" width="9.140625" style="871"/>
    <col min="2306" max="2306" width="42.85546875" style="871" customWidth="1"/>
    <col min="2307" max="2561" width="9.140625" style="871"/>
    <col min="2562" max="2562" width="42.85546875" style="871" customWidth="1"/>
    <col min="2563" max="2817" width="9.140625" style="871"/>
    <col min="2818" max="2818" width="42.85546875" style="871" customWidth="1"/>
    <col min="2819" max="3073" width="9.140625" style="871"/>
    <col min="3074" max="3074" width="42.85546875" style="871" customWidth="1"/>
    <col min="3075" max="3329" width="9.140625" style="871"/>
    <col min="3330" max="3330" width="42.85546875" style="871" customWidth="1"/>
    <col min="3331" max="3585" width="9.140625" style="871"/>
    <col min="3586" max="3586" width="42.85546875" style="871" customWidth="1"/>
    <col min="3587" max="3841" width="9.140625" style="871"/>
    <col min="3842" max="3842" width="42.85546875" style="871" customWidth="1"/>
    <col min="3843" max="4097" width="9.140625" style="871"/>
    <col min="4098" max="4098" width="42.85546875" style="871" customWidth="1"/>
    <col min="4099" max="4353" width="9.140625" style="871"/>
    <col min="4354" max="4354" width="42.85546875" style="871" customWidth="1"/>
    <col min="4355" max="4609" width="9.140625" style="871"/>
    <col min="4610" max="4610" width="42.85546875" style="871" customWidth="1"/>
    <col min="4611" max="4865" width="9.140625" style="871"/>
    <col min="4866" max="4866" width="42.85546875" style="871" customWidth="1"/>
    <col min="4867" max="5121" width="9.140625" style="871"/>
    <col min="5122" max="5122" width="42.85546875" style="871" customWidth="1"/>
    <col min="5123" max="5377" width="9.140625" style="871"/>
    <col min="5378" max="5378" width="42.85546875" style="871" customWidth="1"/>
    <col min="5379" max="5633" width="9.140625" style="871"/>
    <col min="5634" max="5634" width="42.85546875" style="871" customWidth="1"/>
    <col min="5635" max="5889" width="9.140625" style="871"/>
    <col min="5890" max="5890" width="42.85546875" style="871" customWidth="1"/>
    <col min="5891" max="6145" width="9.140625" style="871"/>
    <col min="6146" max="6146" width="42.85546875" style="871" customWidth="1"/>
    <col min="6147" max="6401" width="9.140625" style="871"/>
    <col min="6402" max="6402" width="42.85546875" style="871" customWidth="1"/>
    <col min="6403" max="6657" width="9.140625" style="871"/>
    <col min="6658" max="6658" width="42.85546875" style="871" customWidth="1"/>
    <col min="6659" max="6913" width="9.140625" style="871"/>
    <col min="6914" max="6914" width="42.85546875" style="871" customWidth="1"/>
    <col min="6915" max="7169" width="9.140625" style="871"/>
    <col min="7170" max="7170" width="42.85546875" style="871" customWidth="1"/>
    <col min="7171" max="7425" width="9.140625" style="871"/>
    <col min="7426" max="7426" width="42.85546875" style="871" customWidth="1"/>
    <col min="7427" max="7681" width="9.140625" style="871"/>
    <col min="7682" max="7682" width="42.85546875" style="871" customWidth="1"/>
    <col min="7683" max="7937" width="9.140625" style="871"/>
    <col min="7938" max="7938" width="42.85546875" style="871" customWidth="1"/>
    <col min="7939" max="8193" width="9.140625" style="871"/>
    <col min="8194" max="8194" width="42.85546875" style="871" customWidth="1"/>
    <col min="8195" max="8449" width="9.140625" style="871"/>
    <col min="8450" max="8450" width="42.85546875" style="871" customWidth="1"/>
    <col min="8451" max="8705" width="9.140625" style="871"/>
    <col min="8706" max="8706" width="42.85546875" style="871" customWidth="1"/>
    <col min="8707" max="8961" width="9.140625" style="871"/>
    <col min="8962" max="8962" width="42.85546875" style="871" customWidth="1"/>
    <col min="8963" max="9217" width="9.140625" style="871"/>
    <col min="9218" max="9218" width="42.85546875" style="871" customWidth="1"/>
    <col min="9219" max="9473" width="9.140625" style="871"/>
    <col min="9474" max="9474" width="42.85546875" style="871" customWidth="1"/>
    <col min="9475" max="9729" width="9.140625" style="871"/>
    <col min="9730" max="9730" width="42.85546875" style="871" customWidth="1"/>
    <col min="9731" max="9985" width="9.140625" style="871"/>
    <col min="9986" max="9986" width="42.85546875" style="871" customWidth="1"/>
    <col min="9987" max="10241" width="9.140625" style="871"/>
    <col min="10242" max="10242" width="42.85546875" style="871" customWidth="1"/>
    <col min="10243" max="10497" width="9.140625" style="871"/>
    <col min="10498" max="10498" width="42.85546875" style="871" customWidth="1"/>
    <col min="10499" max="10753" width="9.140625" style="871"/>
    <col min="10754" max="10754" width="42.85546875" style="871" customWidth="1"/>
    <col min="10755" max="11009" width="9.140625" style="871"/>
    <col min="11010" max="11010" width="42.85546875" style="871" customWidth="1"/>
    <col min="11011" max="11265" width="9.140625" style="871"/>
    <col min="11266" max="11266" width="42.85546875" style="871" customWidth="1"/>
    <col min="11267" max="11521" width="9.140625" style="871"/>
    <col min="11522" max="11522" width="42.85546875" style="871" customWidth="1"/>
    <col min="11523" max="11777" width="9.140625" style="871"/>
    <col min="11778" max="11778" width="42.85546875" style="871" customWidth="1"/>
    <col min="11779" max="12033" width="9.140625" style="871"/>
    <col min="12034" max="12034" width="42.85546875" style="871" customWidth="1"/>
    <col min="12035" max="12289" width="9.140625" style="871"/>
    <col min="12290" max="12290" width="42.85546875" style="871" customWidth="1"/>
    <col min="12291" max="12545" width="9.140625" style="871"/>
    <col min="12546" max="12546" width="42.85546875" style="871" customWidth="1"/>
    <col min="12547" max="12801" width="9.140625" style="871"/>
    <col min="12802" max="12802" width="42.85546875" style="871" customWidth="1"/>
    <col min="12803" max="13057" width="9.140625" style="871"/>
    <col min="13058" max="13058" width="42.85546875" style="871" customWidth="1"/>
    <col min="13059" max="13313" width="9.140625" style="871"/>
    <col min="13314" max="13314" width="42.85546875" style="871" customWidth="1"/>
    <col min="13315" max="13569" width="9.140625" style="871"/>
    <col min="13570" max="13570" width="42.85546875" style="871" customWidth="1"/>
    <col min="13571" max="13825" width="9.140625" style="871"/>
    <col min="13826" max="13826" width="42.85546875" style="871" customWidth="1"/>
    <col min="13827" max="14081" width="9.140625" style="871"/>
    <col min="14082" max="14082" width="42.85546875" style="871" customWidth="1"/>
    <col min="14083" max="14337" width="9.140625" style="871"/>
    <col min="14338" max="14338" width="42.85546875" style="871" customWidth="1"/>
    <col min="14339" max="14593" width="9.140625" style="871"/>
    <col min="14594" max="14594" width="42.85546875" style="871" customWidth="1"/>
    <col min="14595" max="14849" width="9.140625" style="871"/>
    <col min="14850" max="14850" width="42.85546875" style="871" customWidth="1"/>
    <col min="14851" max="15105" width="9.140625" style="871"/>
    <col min="15106" max="15106" width="42.85546875" style="871" customWidth="1"/>
    <col min="15107" max="15361" width="9.140625" style="871"/>
    <col min="15362" max="15362" width="42.85546875" style="871" customWidth="1"/>
    <col min="15363" max="15617" width="9.140625" style="871"/>
    <col min="15618" max="15618" width="42.85546875" style="871" customWidth="1"/>
    <col min="15619" max="15873" width="9.140625" style="871"/>
    <col min="15874" max="15874" width="42.85546875" style="871" customWidth="1"/>
    <col min="15875" max="16129" width="9.140625" style="871"/>
    <col min="16130" max="16130" width="42.85546875" style="871" customWidth="1"/>
    <col min="16131" max="16384" width="9.140625" style="871"/>
  </cols>
  <sheetData>
    <row r="2" spans="1:10">
      <c r="A2" s="291" t="s">
        <v>0</v>
      </c>
      <c r="B2" s="292" t="s">
        <v>335</v>
      </c>
      <c r="J2" s="874"/>
    </row>
    <row r="3" spans="1:10">
      <c r="J3" s="874"/>
    </row>
    <row r="4" spans="1:10">
      <c r="B4" s="749" t="s">
        <v>496</v>
      </c>
      <c r="C4" s="698">
        <v>40787</v>
      </c>
      <c r="D4" s="698">
        <v>40969</v>
      </c>
      <c r="E4" s="698">
        <v>41153</v>
      </c>
      <c r="J4" s="875"/>
    </row>
    <row r="5" spans="1:10" ht="18.75" customHeight="1">
      <c r="B5" s="299" t="s">
        <v>336</v>
      </c>
      <c r="C5" s="300">
        <v>0.33984164414045526</v>
      </c>
      <c r="D5" s="300">
        <v>0.28745704141023093</v>
      </c>
      <c r="E5" s="300">
        <v>0.22170611882072627</v>
      </c>
    </row>
    <row r="6" spans="1:10" ht="26.25">
      <c r="B6" s="301" t="s">
        <v>1222</v>
      </c>
      <c r="C6" s="302">
        <v>9.1999999999999998E-2</v>
      </c>
      <c r="D6" s="300">
        <v>3.3664606421846613E-2</v>
      </c>
      <c r="E6" s="300">
        <v>2.3389073969182998E-2</v>
      </c>
    </row>
    <row r="7" spans="1:10" ht="15" customHeight="1">
      <c r="B7" s="301" t="s">
        <v>1221</v>
      </c>
      <c r="C7" s="299">
        <v>3</v>
      </c>
      <c r="D7" s="299">
        <v>3</v>
      </c>
      <c r="E7" s="299">
        <v>3</v>
      </c>
    </row>
    <row r="8" spans="1:10">
      <c r="C8" s="876"/>
      <c r="D8" s="876"/>
      <c r="E8" s="876"/>
    </row>
    <row r="9" spans="1:10">
      <c r="C9" s="876"/>
      <c r="D9" s="876"/>
      <c r="E9" s="876"/>
    </row>
    <row r="10" spans="1:10">
      <c r="B10" s="292" t="s">
        <v>335</v>
      </c>
    </row>
    <row r="11" spans="1:10">
      <c r="C11" s="877"/>
      <c r="D11" s="877"/>
      <c r="E11" s="878"/>
    </row>
    <row r="12" spans="1:10">
      <c r="C12" s="875"/>
      <c r="D12" s="879"/>
      <c r="E12" s="879"/>
    </row>
    <row r="16" spans="1:10" ht="15" customHeight="1"/>
    <row r="25" spans="2:2">
      <c r="B25" s="303" t="s">
        <v>1153</v>
      </c>
    </row>
    <row r="26" spans="2:2">
      <c r="B26" s="304" t="s">
        <v>337</v>
      </c>
    </row>
    <row r="27" spans="2:2">
      <c r="B27" s="304" t="s">
        <v>77</v>
      </c>
    </row>
    <row r="29" spans="2:2">
      <c r="B29" s="731" t="s">
        <v>10</v>
      </c>
    </row>
  </sheetData>
  <hyperlinks>
    <hyperlink ref="B29" location="Содержание!B9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workbookViewId="0">
      <selection activeCell="L26" sqref="L26"/>
    </sheetView>
  </sheetViews>
  <sheetFormatPr defaultRowHeight="15"/>
  <cols>
    <col min="1" max="1" width="9.140625" style="34"/>
    <col min="2" max="2" width="27.140625" style="34" customWidth="1"/>
    <col min="3" max="16384" width="9.140625" style="34"/>
  </cols>
  <sheetData>
    <row r="2" spans="1:12">
      <c r="A2" s="291" t="s">
        <v>0</v>
      </c>
      <c r="B2" s="962" t="s">
        <v>717</v>
      </c>
      <c r="C2" s="962"/>
      <c r="D2" s="962"/>
      <c r="E2" s="962"/>
      <c r="F2" s="962"/>
      <c r="G2" s="962"/>
      <c r="H2" s="962"/>
      <c r="I2" s="962"/>
      <c r="J2" s="962"/>
      <c r="K2" s="962"/>
      <c r="L2" s="962"/>
    </row>
    <row r="3" spans="1:12" ht="15.75" thickBot="1">
      <c r="B3" s="2"/>
    </row>
    <row r="4" spans="1:12" ht="15.75" thickBot="1">
      <c r="B4" s="527"/>
      <c r="C4" s="528">
        <v>1</v>
      </c>
      <c r="D4" s="528">
        <v>2</v>
      </c>
      <c r="E4" s="528">
        <v>3</v>
      </c>
      <c r="F4" s="528">
        <v>4</v>
      </c>
      <c r="G4" s="529">
        <v>5</v>
      </c>
      <c r="H4" s="520">
        <v>6</v>
      </c>
    </row>
    <row r="5" spans="1:12">
      <c r="B5" s="530" t="s">
        <v>763</v>
      </c>
      <c r="C5" s="531" t="s">
        <v>718</v>
      </c>
      <c r="D5" s="531" t="s">
        <v>719</v>
      </c>
      <c r="E5" s="531" t="s">
        <v>720</v>
      </c>
      <c r="F5" s="531" t="s">
        <v>721</v>
      </c>
      <c r="G5" s="532" t="s">
        <v>722</v>
      </c>
      <c r="H5" s="533" t="s">
        <v>723</v>
      </c>
    </row>
    <row r="6" spans="1:12" ht="15.75" thickBot="1">
      <c r="B6" s="534" t="s">
        <v>724</v>
      </c>
      <c r="C6" s="535" t="s">
        <v>725</v>
      </c>
      <c r="D6" s="535" t="s">
        <v>726</v>
      </c>
      <c r="E6" s="535" t="s">
        <v>727</v>
      </c>
      <c r="F6" s="535" t="s">
        <v>728</v>
      </c>
      <c r="G6" s="779" t="s">
        <v>729</v>
      </c>
      <c r="H6" s="536" t="s">
        <v>730</v>
      </c>
    </row>
    <row r="7" spans="1:12" ht="15.75" thickTop="1">
      <c r="B7" s="537" t="s">
        <v>764</v>
      </c>
      <c r="C7" s="525"/>
      <c r="D7" s="531" t="s">
        <v>731</v>
      </c>
      <c r="E7" s="531" t="s">
        <v>732</v>
      </c>
      <c r="F7" s="531" t="s">
        <v>733</v>
      </c>
      <c r="G7" s="532" t="s">
        <v>734</v>
      </c>
      <c r="H7" s="533" t="s">
        <v>735</v>
      </c>
    </row>
    <row r="8" spans="1:12">
      <c r="B8" s="538" t="s">
        <v>724</v>
      </c>
      <c r="C8" s="525"/>
      <c r="D8" s="531"/>
      <c r="E8" s="531">
        <v>0</v>
      </c>
      <c r="F8" s="531">
        <v>0</v>
      </c>
      <c r="G8" s="532" t="s">
        <v>736</v>
      </c>
      <c r="H8" s="533">
        <v>0</v>
      </c>
    </row>
    <row r="9" spans="1:12" ht="15.75" thickBot="1">
      <c r="B9" s="539"/>
      <c r="C9" s="778"/>
      <c r="D9" s="535" t="s">
        <v>737</v>
      </c>
      <c r="E9" s="535" t="s">
        <v>738</v>
      </c>
      <c r="F9" s="535" t="s">
        <v>739</v>
      </c>
      <c r="G9" s="779" t="s">
        <v>739</v>
      </c>
      <c r="H9" s="536" t="s">
        <v>739</v>
      </c>
    </row>
    <row r="10" spans="1:12" ht="15.75" thickTop="1">
      <c r="B10" s="537" t="s">
        <v>765</v>
      </c>
      <c r="C10" s="525"/>
      <c r="D10" s="525"/>
      <c r="E10" s="525"/>
      <c r="F10" s="525"/>
      <c r="G10" s="532" t="s">
        <v>740</v>
      </c>
      <c r="H10" s="533" t="s">
        <v>741</v>
      </c>
    </row>
    <row r="11" spans="1:12" ht="15.75" thickBot="1">
      <c r="B11" s="534" t="s">
        <v>724</v>
      </c>
      <c r="C11" s="778"/>
      <c r="D11" s="778"/>
      <c r="E11" s="778"/>
      <c r="F11" s="778"/>
      <c r="G11" s="779">
        <v>0</v>
      </c>
      <c r="H11" s="536">
        <v>0</v>
      </c>
    </row>
    <row r="12" spans="1:12" ht="15.75" thickTop="1">
      <c r="B12" s="537" t="s">
        <v>742</v>
      </c>
      <c r="C12" s="525"/>
      <c r="D12" s="525"/>
      <c r="E12" s="525"/>
      <c r="F12" s="525"/>
      <c r="G12" s="532" t="s">
        <v>743</v>
      </c>
      <c r="H12" s="533" t="s">
        <v>150</v>
      </c>
    </row>
    <row r="13" spans="1:12" ht="15.75" thickBot="1">
      <c r="B13" s="534" t="s">
        <v>724</v>
      </c>
      <c r="C13" s="778"/>
      <c r="D13" s="778"/>
      <c r="E13" s="778"/>
      <c r="F13" s="778"/>
      <c r="G13" s="779" t="s">
        <v>744</v>
      </c>
      <c r="H13" s="536"/>
    </row>
    <row r="14" spans="1:12" ht="15.75" thickTop="1">
      <c r="B14" s="530" t="s">
        <v>766</v>
      </c>
      <c r="C14" s="963"/>
      <c r="D14" s="963"/>
      <c r="E14" s="963"/>
      <c r="F14" s="963"/>
      <c r="G14" s="965" t="s">
        <v>150</v>
      </c>
      <c r="H14" s="533" t="s">
        <v>745</v>
      </c>
    </row>
    <row r="15" spans="1:12" ht="15.75" thickBot="1">
      <c r="B15" s="534" t="s">
        <v>724</v>
      </c>
      <c r="C15" s="964"/>
      <c r="D15" s="964"/>
      <c r="E15" s="964"/>
      <c r="F15" s="964"/>
      <c r="G15" s="966"/>
      <c r="H15" s="536" t="s">
        <v>746</v>
      </c>
    </row>
    <row r="16" spans="1:12" ht="15.75" thickTop="1">
      <c r="B16" s="537" t="s">
        <v>747</v>
      </c>
      <c r="C16" s="525"/>
      <c r="D16" s="525"/>
      <c r="E16" s="525"/>
      <c r="F16" s="525"/>
      <c r="G16" s="532" t="s">
        <v>748</v>
      </c>
      <c r="H16" s="533" t="s">
        <v>749</v>
      </c>
    </row>
    <row r="17" spans="2:8" ht="15.75" thickBot="1">
      <c r="B17" s="534" t="s">
        <v>724</v>
      </c>
      <c r="C17" s="778"/>
      <c r="D17" s="778"/>
      <c r="E17" s="778"/>
      <c r="F17" s="778"/>
      <c r="G17" s="779" t="s">
        <v>750</v>
      </c>
      <c r="H17" s="536" t="s">
        <v>751</v>
      </c>
    </row>
    <row r="18" spans="2:8" ht="15.75" thickTop="1">
      <c r="B18" s="537" t="s">
        <v>752</v>
      </c>
      <c r="C18" s="525"/>
      <c r="D18" s="525"/>
      <c r="E18" s="525"/>
      <c r="F18" s="525"/>
      <c r="G18" s="532" t="s">
        <v>753</v>
      </c>
      <c r="H18" s="533" t="s">
        <v>754</v>
      </c>
    </row>
    <row r="19" spans="2:8" ht="15.75" thickBot="1">
      <c r="B19" s="534" t="s">
        <v>724</v>
      </c>
      <c r="C19" s="778"/>
      <c r="D19" s="778"/>
      <c r="E19" s="778"/>
      <c r="F19" s="778"/>
      <c r="G19" s="779">
        <v>0</v>
      </c>
      <c r="H19" s="536">
        <v>0</v>
      </c>
    </row>
    <row r="20" spans="2:8" ht="15.75" thickTop="1">
      <c r="B20" s="537" t="s">
        <v>755</v>
      </c>
      <c r="C20" s="525"/>
      <c r="D20" s="525"/>
      <c r="E20" s="525"/>
      <c r="F20" s="525"/>
      <c r="G20" s="532" t="s">
        <v>756</v>
      </c>
      <c r="H20" s="533" t="s">
        <v>757</v>
      </c>
    </row>
    <row r="21" spans="2:8" ht="15.75" thickBot="1">
      <c r="B21" s="534" t="s">
        <v>724</v>
      </c>
      <c r="C21" s="778"/>
      <c r="D21" s="778"/>
      <c r="E21" s="778"/>
      <c r="F21" s="778"/>
      <c r="G21" s="779" t="s">
        <v>758</v>
      </c>
      <c r="H21" s="536" t="s">
        <v>759</v>
      </c>
    </row>
    <row r="22" spans="2:8" ht="15.75" thickTop="1">
      <c r="B22" s="537" t="s">
        <v>767</v>
      </c>
      <c r="C22" s="525"/>
      <c r="D22" s="525"/>
      <c r="E22" s="525"/>
      <c r="F22" s="525"/>
      <c r="G22" s="532">
        <v>0.49490000000000001</v>
      </c>
      <c r="H22" s="533" t="s">
        <v>760</v>
      </c>
    </row>
    <row r="23" spans="2:8" ht="15.75" thickBot="1">
      <c r="B23" s="534" t="s">
        <v>724</v>
      </c>
      <c r="C23" s="778"/>
      <c r="D23" s="778"/>
      <c r="E23" s="778"/>
      <c r="F23" s="778"/>
      <c r="G23" s="779">
        <v>2.9999999999999997E-4</v>
      </c>
      <c r="H23" s="536">
        <v>0</v>
      </c>
    </row>
    <row r="24" spans="2:8" ht="15.75" thickTop="1">
      <c r="B24" s="537" t="s">
        <v>768</v>
      </c>
      <c r="C24" s="525"/>
      <c r="D24" s="525"/>
      <c r="E24" s="525"/>
      <c r="F24" s="525"/>
      <c r="G24" s="532">
        <v>-0.15160000000000001</v>
      </c>
      <c r="H24" s="533" t="s">
        <v>761</v>
      </c>
    </row>
    <row r="25" spans="2:8" ht="15.75" thickBot="1">
      <c r="B25" s="540" t="s">
        <v>724</v>
      </c>
      <c r="C25" s="526"/>
      <c r="D25" s="526"/>
      <c r="E25" s="526"/>
      <c r="F25" s="526"/>
      <c r="G25" s="541">
        <v>2.0199999999999999E-2</v>
      </c>
      <c r="H25" s="542" t="s">
        <v>762</v>
      </c>
    </row>
    <row r="26" spans="2:8">
      <c r="B26" s="304" t="s">
        <v>77</v>
      </c>
    </row>
    <row r="28" spans="2:8">
      <c r="B28" s="731" t="s">
        <v>10</v>
      </c>
    </row>
  </sheetData>
  <mergeCells count="6">
    <mergeCell ref="B2:L2"/>
    <mergeCell ref="C14:C15"/>
    <mergeCell ref="D14:D15"/>
    <mergeCell ref="E14:E15"/>
    <mergeCell ref="F14:F15"/>
    <mergeCell ref="G14:G15"/>
  </mergeCells>
  <hyperlinks>
    <hyperlink ref="B28" location="Содержание!B98" display="к содержанию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N30" sqref="N30"/>
    </sheetView>
  </sheetViews>
  <sheetFormatPr defaultColWidth="11" defaultRowHeight="12.75"/>
  <cols>
    <col min="1" max="3" width="11" style="3"/>
    <col min="4" max="4" width="13.28515625" style="3" customWidth="1"/>
    <col min="5" max="8" width="11" style="3"/>
    <col min="9" max="9" width="14" style="3" customWidth="1"/>
    <col min="10" max="16384" width="11" style="3"/>
  </cols>
  <sheetData>
    <row r="2" spans="1:11">
      <c r="A2" s="291" t="s">
        <v>0</v>
      </c>
      <c r="B2" s="2" t="s">
        <v>769</v>
      </c>
    </row>
    <row r="3" spans="1:11" ht="13.5" thickBot="1"/>
    <row r="4" spans="1:11" ht="41.25" customHeight="1" thickBot="1">
      <c r="B4" s="967" t="s">
        <v>770</v>
      </c>
      <c r="C4" s="971" t="s">
        <v>771</v>
      </c>
      <c r="D4" s="972"/>
      <c r="E4" s="967" t="s">
        <v>771</v>
      </c>
      <c r="F4" s="967" t="s">
        <v>1223</v>
      </c>
      <c r="G4" s="969" t="s">
        <v>772</v>
      </c>
      <c r="H4" s="967" t="s">
        <v>340</v>
      </c>
      <c r="I4" s="969" t="s">
        <v>773</v>
      </c>
      <c r="J4" s="967" t="s">
        <v>342</v>
      </c>
      <c r="K4" s="967" t="s">
        <v>774</v>
      </c>
    </row>
    <row r="5" spans="1:11" ht="26.25" thickBot="1">
      <c r="B5" s="968"/>
      <c r="C5" s="750" t="s">
        <v>775</v>
      </c>
      <c r="D5" s="750" t="s">
        <v>776</v>
      </c>
      <c r="E5" s="968"/>
      <c r="F5" s="968"/>
      <c r="G5" s="970"/>
      <c r="H5" s="968"/>
      <c r="I5" s="970"/>
      <c r="J5" s="968"/>
      <c r="K5" s="968"/>
    </row>
    <row r="6" spans="1:11" ht="51.75" thickBot="1">
      <c r="B6" s="751" t="s">
        <v>777</v>
      </c>
      <c r="C6" s="750">
        <v>7</v>
      </c>
      <c r="D6" s="750">
        <v>2</v>
      </c>
      <c r="E6" s="752">
        <v>9</v>
      </c>
      <c r="F6" s="752">
        <v>3</v>
      </c>
      <c r="G6" s="753">
        <v>12</v>
      </c>
      <c r="H6" s="752">
        <v>3</v>
      </c>
      <c r="I6" s="753">
        <v>15</v>
      </c>
      <c r="J6" s="752" t="s">
        <v>778</v>
      </c>
      <c r="K6" s="752">
        <v>1</v>
      </c>
    </row>
    <row r="7" spans="1:11">
      <c r="B7" s="754" t="s">
        <v>77</v>
      </c>
    </row>
    <row r="9" spans="1:11">
      <c r="B9" s="731" t="s">
        <v>10</v>
      </c>
    </row>
  </sheetData>
  <mergeCells count="9">
    <mergeCell ref="B4:B5"/>
    <mergeCell ref="K4:K5"/>
    <mergeCell ref="I4:I5"/>
    <mergeCell ref="J4:J5"/>
    <mergeCell ref="C4:D4"/>
    <mergeCell ref="E4:E5"/>
    <mergeCell ref="F4:F5"/>
    <mergeCell ref="G4:G5"/>
    <mergeCell ref="H4:H5"/>
  </mergeCells>
  <hyperlinks>
    <hyperlink ref="B9" location="Содержание!B99" display="к содержанию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workbookViewId="0">
      <selection activeCell="B14" sqref="B14"/>
    </sheetView>
  </sheetViews>
  <sheetFormatPr defaultRowHeight="12.75"/>
  <cols>
    <col min="1" max="1" width="9.140625" style="3"/>
    <col min="2" max="2" width="27.42578125" style="3" customWidth="1"/>
    <col min="3" max="3" width="12" style="3" customWidth="1"/>
    <col min="4" max="16384" width="9.140625" style="3"/>
  </cols>
  <sheetData>
    <row r="2" spans="1:5">
      <c r="A2" s="291" t="s">
        <v>0</v>
      </c>
      <c r="B2" s="519" t="s">
        <v>1189</v>
      </c>
      <c r="C2" s="519"/>
      <c r="D2" s="519"/>
      <c r="E2" s="519"/>
    </row>
    <row r="3" spans="1:5" ht="13.5" thickBot="1">
      <c r="B3" s="543"/>
      <c r="C3" s="513"/>
      <c r="D3" s="543"/>
      <c r="E3" s="543"/>
    </row>
    <row r="4" spans="1:5">
      <c r="B4" s="967" t="s">
        <v>780</v>
      </c>
      <c r="C4" s="755" t="s">
        <v>781</v>
      </c>
      <c r="D4" s="975" t="s">
        <v>783</v>
      </c>
      <c r="E4" s="975" t="s">
        <v>784</v>
      </c>
    </row>
    <row r="5" spans="1:5" ht="26.25" thickBot="1">
      <c r="B5" s="968"/>
      <c r="C5" s="756" t="s">
        <v>782</v>
      </c>
      <c r="D5" s="976"/>
      <c r="E5" s="976"/>
    </row>
    <row r="6" spans="1:5">
      <c r="B6" s="757" t="s">
        <v>785</v>
      </c>
      <c r="C6" s="977" t="s">
        <v>1063</v>
      </c>
      <c r="D6" s="979" t="s">
        <v>1064</v>
      </c>
      <c r="E6" s="979" t="s">
        <v>1065</v>
      </c>
    </row>
    <row r="7" spans="1:5" ht="26.25" thickBot="1">
      <c r="B7" s="758" t="s">
        <v>786</v>
      </c>
      <c r="C7" s="978"/>
      <c r="D7" s="980"/>
      <c r="E7" s="980"/>
    </row>
    <row r="8" spans="1:5" ht="39" thickBot="1">
      <c r="B8" s="758" t="s">
        <v>787</v>
      </c>
      <c r="C8" s="759" t="s">
        <v>1066</v>
      </c>
      <c r="D8" s="760" t="s">
        <v>1064</v>
      </c>
      <c r="E8" s="760" t="s">
        <v>1067</v>
      </c>
    </row>
    <row r="9" spans="1:5" ht="39" thickBot="1">
      <c r="B9" s="758" t="s">
        <v>788</v>
      </c>
      <c r="C9" s="761" t="s">
        <v>1068</v>
      </c>
      <c r="D9" s="760" t="s">
        <v>1064</v>
      </c>
      <c r="E9" s="760" t="s">
        <v>1069</v>
      </c>
    </row>
    <row r="10" spans="1:5" ht="26.25" thickBot="1">
      <c r="B10" s="758" t="s">
        <v>789</v>
      </c>
      <c r="C10" s="761" t="s">
        <v>1070</v>
      </c>
      <c r="D10" s="760" t="s">
        <v>1064</v>
      </c>
      <c r="E10" s="760" t="s">
        <v>1065</v>
      </c>
    </row>
    <row r="11" spans="1:5" ht="24" customHeight="1">
      <c r="B11" s="973" t="s">
        <v>790</v>
      </c>
      <c r="C11" s="973"/>
      <c r="D11" s="973"/>
      <c r="E11" s="973"/>
    </row>
    <row r="12" spans="1:5">
      <c r="B12" s="974" t="s">
        <v>77</v>
      </c>
      <c r="C12" s="974"/>
      <c r="D12" s="974"/>
      <c r="E12" s="974"/>
    </row>
    <row r="14" spans="1:5">
      <c r="B14" s="731" t="s">
        <v>10</v>
      </c>
    </row>
  </sheetData>
  <mergeCells count="8">
    <mergeCell ref="B11:E11"/>
    <mergeCell ref="B12:E12"/>
    <mergeCell ref="B4:B5"/>
    <mergeCell ref="D4:D5"/>
    <mergeCell ref="E4:E5"/>
    <mergeCell ref="C6:C7"/>
    <mergeCell ref="D6:D7"/>
    <mergeCell ref="E6:E7"/>
  </mergeCells>
  <hyperlinks>
    <hyperlink ref="B14" location="Содержание!B100" display="к содержанию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B11" sqref="B11"/>
    </sheetView>
  </sheetViews>
  <sheetFormatPr defaultRowHeight="15"/>
  <cols>
    <col min="1" max="1" width="9.140625" style="34"/>
    <col min="2" max="2" width="18.28515625" style="34" customWidth="1"/>
    <col min="3" max="3" width="9.140625" style="34"/>
    <col min="4" max="4" width="11.7109375" style="34" customWidth="1"/>
    <col min="5" max="16384" width="9.140625" style="34"/>
  </cols>
  <sheetData>
    <row r="2" spans="1:6">
      <c r="A2" s="291" t="s">
        <v>0</v>
      </c>
      <c r="B2" s="544" t="s">
        <v>791</v>
      </c>
    </row>
    <row r="4" spans="1:6" ht="51">
      <c r="B4" s="522" t="s">
        <v>792</v>
      </c>
      <c r="C4" s="522" t="s">
        <v>793</v>
      </c>
      <c r="D4" s="522" t="s">
        <v>794</v>
      </c>
      <c r="E4" s="522" t="s">
        <v>795</v>
      </c>
    </row>
    <row r="5" spans="1:6">
      <c r="B5" s="426" t="s">
        <v>796</v>
      </c>
      <c r="C5" s="545" t="s">
        <v>1071</v>
      </c>
      <c r="D5" s="545" t="s">
        <v>1072</v>
      </c>
      <c r="E5" s="546" t="s">
        <v>1073</v>
      </c>
    </row>
    <row r="6" spans="1:6">
      <c r="B6" s="426" t="s">
        <v>797</v>
      </c>
      <c r="C6" s="545" t="s">
        <v>1074</v>
      </c>
      <c r="D6" s="545" t="s">
        <v>1075</v>
      </c>
      <c r="E6" s="545" t="s">
        <v>1076</v>
      </c>
    </row>
    <row r="7" spans="1:6" ht="25.5">
      <c r="B7" s="426" t="s">
        <v>798</v>
      </c>
      <c r="C7" s="545" t="s">
        <v>1077</v>
      </c>
      <c r="D7" s="545" t="s">
        <v>1078</v>
      </c>
      <c r="E7" s="545" t="s">
        <v>1079</v>
      </c>
    </row>
    <row r="8" spans="1:6" ht="25.5">
      <c r="B8" s="426" t="s">
        <v>799</v>
      </c>
      <c r="C8" s="545" t="s">
        <v>1080</v>
      </c>
      <c r="D8" s="545" t="s">
        <v>1081</v>
      </c>
      <c r="E8" s="545" t="s">
        <v>1082</v>
      </c>
    </row>
    <row r="9" spans="1:6">
      <c r="B9" s="430" t="s">
        <v>77</v>
      </c>
    </row>
    <row r="10" spans="1:6">
      <c r="C10" s="762"/>
      <c r="D10" s="762"/>
      <c r="E10" s="762"/>
      <c r="F10" s="762"/>
    </row>
    <row r="11" spans="1:6">
      <c r="B11" s="731" t="s">
        <v>10</v>
      </c>
      <c r="C11" s="430"/>
      <c r="D11" s="430"/>
      <c r="E11" s="430"/>
    </row>
  </sheetData>
  <hyperlinks>
    <hyperlink ref="B11" location="Содержание!B101" display="к содержанию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zoomScaleNormal="100" workbookViewId="0">
      <selection activeCell="J14" sqref="J14"/>
    </sheetView>
  </sheetViews>
  <sheetFormatPr defaultRowHeight="15"/>
  <cols>
    <col min="1" max="1" width="12.42578125" style="871" customWidth="1"/>
    <col min="2" max="2" width="13.85546875" style="871" customWidth="1"/>
    <col min="3" max="3" width="11.28515625" style="871" customWidth="1"/>
    <col min="4" max="4" width="11.140625" style="871" customWidth="1"/>
    <col min="5" max="5" width="12.42578125" style="871" customWidth="1"/>
    <col min="6" max="6" width="10.28515625" style="871" customWidth="1"/>
    <col min="7" max="7" width="10.5703125" style="871" customWidth="1"/>
    <col min="8" max="256" width="9.140625" style="871"/>
    <col min="257" max="257" width="12.42578125" style="871" customWidth="1"/>
    <col min="258" max="258" width="13.85546875" style="871" customWidth="1"/>
    <col min="259" max="259" width="11.28515625" style="871" customWidth="1"/>
    <col min="260" max="260" width="11.140625" style="871" customWidth="1"/>
    <col min="261" max="261" width="12.42578125" style="871" customWidth="1"/>
    <col min="262" max="262" width="10.28515625" style="871" customWidth="1"/>
    <col min="263" max="263" width="10.5703125" style="871" customWidth="1"/>
    <col min="264" max="512" width="9.140625" style="871"/>
    <col min="513" max="513" width="12.42578125" style="871" customWidth="1"/>
    <col min="514" max="514" width="13.85546875" style="871" customWidth="1"/>
    <col min="515" max="515" width="11.28515625" style="871" customWidth="1"/>
    <col min="516" max="516" width="11.140625" style="871" customWidth="1"/>
    <col min="517" max="517" width="12.42578125" style="871" customWidth="1"/>
    <col min="518" max="518" width="10.28515625" style="871" customWidth="1"/>
    <col min="519" max="519" width="10.5703125" style="871" customWidth="1"/>
    <col min="520" max="768" width="9.140625" style="871"/>
    <col min="769" max="769" width="12.42578125" style="871" customWidth="1"/>
    <col min="770" max="770" width="13.85546875" style="871" customWidth="1"/>
    <col min="771" max="771" width="11.28515625" style="871" customWidth="1"/>
    <col min="772" max="772" width="11.140625" style="871" customWidth="1"/>
    <col min="773" max="773" width="12.42578125" style="871" customWidth="1"/>
    <col min="774" max="774" width="10.28515625" style="871" customWidth="1"/>
    <col min="775" max="775" width="10.5703125" style="871" customWidth="1"/>
    <col min="776" max="1024" width="9.140625" style="871"/>
    <col min="1025" max="1025" width="12.42578125" style="871" customWidth="1"/>
    <col min="1026" max="1026" width="13.85546875" style="871" customWidth="1"/>
    <col min="1027" max="1027" width="11.28515625" style="871" customWidth="1"/>
    <col min="1028" max="1028" width="11.140625" style="871" customWidth="1"/>
    <col min="1029" max="1029" width="12.42578125" style="871" customWidth="1"/>
    <col min="1030" max="1030" width="10.28515625" style="871" customWidth="1"/>
    <col min="1031" max="1031" width="10.5703125" style="871" customWidth="1"/>
    <col min="1032" max="1280" width="9.140625" style="871"/>
    <col min="1281" max="1281" width="12.42578125" style="871" customWidth="1"/>
    <col min="1282" max="1282" width="13.85546875" style="871" customWidth="1"/>
    <col min="1283" max="1283" width="11.28515625" style="871" customWidth="1"/>
    <col min="1284" max="1284" width="11.140625" style="871" customWidth="1"/>
    <col min="1285" max="1285" width="12.42578125" style="871" customWidth="1"/>
    <col min="1286" max="1286" width="10.28515625" style="871" customWidth="1"/>
    <col min="1287" max="1287" width="10.5703125" style="871" customWidth="1"/>
    <col min="1288" max="1536" width="9.140625" style="871"/>
    <col min="1537" max="1537" width="12.42578125" style="871" customWidth="1"/>
    <col min="1538" max="1538" width="13.85546875" style="871" customWidth="1"/>
    <col min="1539" max="1539" width="11.28515625" style="871" customWidth="1"/>
    <col min="1540" max="1540" width="11.140625" style="871" customWidth="1"/>
    <col min="1541" max="1541" width="12.42578125" style="871" customWidth="1"/>
    <col min="1542" max="1542" width="10.28515625" style="871" customWidth="1"/>
    <col min="1543" max="1543" width="10.5703125" style="871" customWidth="1"/>
    <col min="1544" max="1792" width="9.140625" style="871"/>
    <col min="1793" max="1793" width="12.42578125" style="871" customWidth="1"/>
    <col min="1794" max="1794" width="13.85546875" style="871" customWidth="1"/>
    <col min="1795" max="1795" width="11.28515625" style="871" customWidth="1"/>
    <col min="1796" max="1796" width="11.140625" style="871" customWidth="1"/>
    <col min="1797" max="1797" width="12.42578125" style="871" customWidth="1"/>
    <col min="1798" max="1798" width="10.28515625" style="871" customWidth="1"/>
    <col min="1799" max="1799" width="10.5703125" style="871" customWidth="1"/>
    <col min="1800" max="2048" width="9.140625" style="871"/>
    <col min="2049" max="2049" width="12.42578125" style="871" customWidth="1"/>
    <col min="2050" max="2050" width="13.85546875" style="871" customWidth="1"/>
    <col min="2051" max="2051" width="11.28515625" style="871" customWidth="1"/>
    <col min="2052" max="2052" width="11.140625" style="871" customWidth="1"/>
    <col min="2053" max="2053" width="12.42578125" style="871" customWidth="1"/>
    <col min="2054" max="2054" width="10.28515625" style="871" customWidth="1"/>
    <col min="2055" max="2055" width="10.5703125" style="871" customWidth="1"/>
    <col min="2056" max="2304" width="9.140625" style="871"/>
    <col min="2305" max="2305" width="12.42578125" style="871" customWidth="1"/>
    <col min="2306" max="2306" width="13.85546875" style="871" customWidth="1"/>
    <col min="2307" max="2307" width="11.28515625" style="871" customWidth="1"/>
    <col min="2308" max="2308" width="11.140625" style="871" customWidth="1"/>
    <col min="2309" max="2309" width="12.42578125" style="871" customWidth="1"/>
    <col min="2310" max="2310" width="10.28515625" style="871" customWidth="1"/>
    <col min="2311" max="2311" width="10.5703125" style="871" customWidth="1"/>
    <col min="2312" max="2560" width="9.140625" style="871"/>
    <col min="2561" max="2561" width="12.42578125" style="871" customWidth="1"/>
    <col min="2562" max="2562" width="13.85546875" style="871" customWidth="1"/>
    <col min="2563" max="2563" width="11.28515625" style="871" customWidth="1"/>
    <col min="2564" max="2564" width="11.140625" style="871" customWidth="1"/>
    <col min="2565" max="2565" width="12.42578125" style="871" customWidth="1"/>
    <col min="2566" max="2566" width="10.28515625" style="871" customWidth="1"/>
    <col min="2567" max="2567" width="10.5703125" style="871" customWidth="1"/>
    <col min="2568" max="2816" width="9.140625" style="871"/>
    <col min="2817" max="2817" width="12.42578125" style="871" customWidth="1"/>
    <col min="2818" max="2818" width="13.85546875" style="871" customWidth="1"/>
    <col min="2819" max="2819" width="11.28515625" style="871" customWidth="1"/>
    <col min="2820" max="2820" width="11.140625" style="871" customWidth="1"/>
    <col min="2821" max="2821" width="12.42578125" style="871" customWidth="1"/>
    <col min="2822" max="2822" width="10.28515625" style="871" customWidth="1"/>
    <col min="2823" max="2823" width="10.5703125" style="871" customWidth="1"/>
    <col min="2824" max="3072" width="9.140625" style="871"/>
    <col min="3073" max="3073" width="12.42578125" style="871" customWidth="1"/>
    <col min="3074" max="3074" width="13.85546875" style="871" customWidth="1"/>
    <col min="3075" max="3075" width="11.28515625" style="871" customWidth="1"/>
    <col min="3076" max="3076" width="11.140625" style="871" customWidth="1"/>
    <col min="3077" max="3077" width="12.42578125" style="871" customWidth="1"/>
    <col min="3078" max="3078" width="10.28515625" style="871" customWidth="1"/>
    <col min="3079" max="3079" width="10.5703125" style="871" customWidth="1"/>
    <col min="3080" max="3328" width="9.140625" style="871"/>
    <col min="3329" max="3329" width="12.42578125" style="871" customWidth="1"/>
    <col min="3330" max="3330" width="13.85546875" style="871" customWidth="1"/>
    <col min="3331" max="3331" width="11.28515625" style="871" customWidth="1"/>
    <col min="3332" max="3332" width="11.140625" style="871" customWidth="1"/>
    <col min="3333" max="3333" width="12.42578125" style="871" customWidth="1"/>
    <col min="3334" max="3334" width="10.28515625" style="871" customWidth="1"/>
    <col min="3335" max="3335" width="10.5703125" style="871" customWidth="1"/>
    <col min="3336" max="3584" width="9.140625" style="871"/>
    <col min="3585" max="3585" width="12.42578125" style="871" customWidth="1"/>
    <col min="3586" max="3586" width="13.85546875" style="871" customWidth="1"/>
    <col min="3587" max="3587" width="11.28515625" style="871" customWidth="1"/>
    <col min="3588" max="3588" width="11.140625" style="871" customWidth="1"/>
    <col min="3589" max="3589" width="12.42578125" style="871" customWidth="1"/>
    <col min="3590" max="3590" width="10.28515625" style="871" customWidth="1"/>
    <col min="3591" max="3591" width="10.5703125" style="871" customWidth="1"/>
    <col min="3592" max="3840" width="9.140625" style="871"/>
    <col min="3841" max="3841" width="12.42578125" style="871" customWidth="1"/>
    <col min="3842" max="3842" width="13.85546875" style="871" customWidth="1"/>
    <col min="3843" max="3843" width="11.28515625" style="871" customWidth="1"/>
    <col min="3844" max="3844" width="11.140625" style="871" customWidth="1"/>
    <col min="3845" max="3845" width="12.42578125" style="871" customWidth="1"/>
    <col min="3846" max="3846" width="10.28515625" style="871" customWidth="1"/>
    <col min="3847" max="3847" width="10.5703125" style="871" customWidth="1"/>
    <col min="3848" max="4096" width="9.140625" style="871"/>
    <col min="4097" max="4097" width="12.42578125" style="871" customWidth="1"/>
    <col min="4098" max="4098" width="13.85546875" style="871" customWidth="1"/>
    <col min="4099" max="4099" width="11.28515625" style="871" customWidth="1"/>
    <col min="4100" max="4100" width="11.140625" style="871" customWidth="1"/>
    <col min="4101" max="4101" width="12.42578125" style="871" customWidth="1"/>
    <col min="4102" max="4102" width="10.28515625" style="871" customWidth="1"/>
    <col min="4103" max="4103" width="10.5703125" style="871" customWidth="1"/>
    <col min="4104" max="4352" width="9.140625" style="871"/>
    <col min="4353" max="4353" width="12.42578125" style="871" customWidth="1"/>
    <col min="4354" max="4354" width="13.85546875" style="871" customWidth="1"/>
    <col min="4355" max="4355" width="11.28515625" style="871" customWidth="1"/>
    <col min="4356" max="4356" width="11.140625" style="871" customWidth="1"/>
    <col min="4357" max="4357" width="12.42578125" style="871" customWidth="1"/>
    <col min="4358" max="4358" width="10.28515625" style="871" customWidth="1"/>
    <col min="4359" max="4359" width="10.5703125" style="871" customWidth="1"/>
    <col min="4360" max="4608" width="9.140625" style="871"/>
    <col min="4609" max="4609" width="12.42578125" style="871" customWidth="1"/>
    <col min="4610" max="4610" width="13.85546875" style="871" customWidth="1"/>
    <col min="4611" max="4611" width="11.28515625" style="871" customWidth="1"/>
    <col min="4612" max="4612" width="11.140625" style="871" customWidth="1"/>
    <col min="4613" max="4613" width="12.42578125" style="871" customWidth="1"/>
    <col min="4614" max="4614" width="10.28515625" style="871" customWidth="1"/>
    <col min="4615" max="4615" width="10.5703125" style="871" customWidth="1"/>
    <col min="4616" max="4864" width="9.140625" style="871"/>
    <col min="4865" max="4865" width="12.42578125" style="871" customWidth="1"/>
    <col min="4866" max="4866" width="13.85546875" style="871" customWidth="1"/>
    <col min="4867" max="4867" width="11.28515625" style="871" customWidth="1"/>
    <col min="4868" max="4868" width="11.140625" style="871" customWidth="1"/>
    <col min="4869" max="4869" width="12.42578125" style="871" customWidth="1"/>
    <col min="4870" max="4870" width="10.28515625" style="871" customWidth="1"/>
    <col min="4871" max="4871" width="10.5703125" style="871" customWidth="1"/>
    <col min="4872" max="5120" width="9.140625" style="871"/>
    <col min="5121" max="5121" width="12.42578125" style="871" customWidth="1"/>
    <col min="5122" max="5122" width="13.85546875" style="871" customWidth="1"/>
    <col min="5123" max="5123" width="11.28515625" style="871" customWidth="1"/>
    <col min="5124" max="5124" width="11.140625" style="871" customWidth="1"/>
    <col min="5125" max="5125" width="12.42578125" style="871" customWidth="1"/>
    <col min="5126" max="5126" width="10.28515625" style="871" customWidth="1"/>
    <col min="5127" max="5127" width="10.5703125" style="871" customWidth="1"/>
    <col min="5128" max="5376" width="9.140625" style="871"/>
    <col min="5377" max="5377" width="12.42578125" style="871" customWidth="1"/>
    <col min="5378" max="5378" width="13.85546875" style="871" customWidth="1"/>
    <col min="5379" max="5379" width="11.28515625" style="871" customWidth="1"/>
    <col min="5380" max="5380" width="11.140625" style="871" customWidth="1"/>
    <col min="5381" max="5381" width="12.42578125" style="871" customWidth="1"/>
    <col min="5382" max="5382" width="10.28515625" style="871" customWidth="1"/>
    <col min="5383" max="5383" width="10.5703125" style="871" customWidth="1"/>
    <col min="5384" max="5632" width="9.140625" style="871"/>
    <col min="5633" max="5633" width="12.42578125" style="871" customWidth="1"/>
    <col min="5634" max="5634" width="13.85546875" style="871" customWidth="1"/>
    <col min="5635" max="5635" width="11.28515625" style="871" customWidth="1"/>
    <col min="5636" max="5636" width="11.140625" style="871" customWidth="1"/>
    <col min="5637" max="5637" width="12.42578125" style="871" customWidth="1"/>
    <col min="5638" max="5638" width="10.28515625" style="871" customWidth="1"/>
    <col min="5639" max="5639" width="10.5703125" style="871" customWidth="1"/>
    <col min="5640" max="5888" width="9.140625" style="871"/>
    <col min="5889" max="5889" width="12.42578125" style="871" customWidth="1"/>
    <col min="5890" max="5890" width="13.85546875" style="871" customWidth="1"/>
    <col min="5891" max="5891" width="11.28515625" style="871" customWidth="1"/>
    <col min="5892" max="5892" width="11.140625" style="871" customWidth="1"/>
    <col min="5893" max="5893" width="12.42578125" style="871" customWidth="1"/>
    <col min="5894" max="5894" width="10.28515625" style="871" customWidth="1"/>
    <col min="5895" max="5895" width="10.5703125" style="871" customWidth="1"/>
    <col min="5896" max="6144" width="9.140625" style="871"/>
    <col min="6145" max="6145" width="12.42578125" style="871" customWidth="1"/>
    <col min="6146" max="6146" width="13.85546875" style="871" customWidth="1"/>
    <col min="6147" max="6147" width="11.28515625" style="871" customWidth="1"/>
    <col min="6148" max="6148" width="11.140625" style="871" customWidth="1"/>
    <col min="6149" max="6149" width="12.42578125" style="871" customWidth="1"/>
    <col min="6150" max="6150" width="10.28515625" style="871" customWidth="1"/>
    <col min="6151" max="6151" width="10.5703125" style="871" customWidth="1"/>
    <col min="6152" max="6400" width="9.140625" style="871"/>
    <col min="6401" max="6401" width="12.42578125" style="871" customWidth="1"/>
    <col min="6402" max="6402" width="13.85546875" style="871" customWidth="1"/>
    <col min="6403" max="6403" width="11.28515625" style="871" customWidth="1"/>
    <col min="6404" max="6404" width="11.140625" style="871" customWidth="1"/>
    <col min="6405" max="6405" width="12.42578125" style="871" customWidth="1"/>
    <col min="6406" max="6406" width="10.28515625" style="871" customWidth="1"/>
    <col min="6407" max="6407" width="10.5703125" style="871" customWidth="1"/>
    <col min="6408" max="6656" width="9.140625" style="871"/>
    <col min="6657" max="6657" width="12.42578125" style="871" customWidth="1"/>
    <col min="6658" max="6658" width="13.85546875" style="871" customWidth="1"/>
    <col min="6659" max="6659" width="11.28515625" style="871" customWidth="1"/>
    <col min="6660" max="6660" width="11.140625" style="871" customWidth="1"/>
    <col min="6661" max="6661" width="12.42578125" style="871" customWidth="1"/>
    <col min="6662" max="6662" width="10.28515625" style="871" customWidth="1"/>
    <col min="6663" max="6663" width="10.5703125" style="871" customWidth="1"/>
    <col min="6664" max="6912" width="9.140625" style="871"/>
    <col min="6913" max="6913" width="12.42578125" style="871" customWidth="1"/>
    <col min="6914" max="6914" width="13.85546875" style="871" customWidth="1"/>
    <col min="6915" max="6915" width="11.28515625" style="871" customWidth="1"/>
    <col min="6916" max="6916" width="11.140625" style="871" customWidth="1"/>
    <col min="6917" max="6917" width="12.42578125" style="871" customWidth="1"/>
    <col min="6918" max="6918" width="10.28515625" style="871" customWidth="1"/>
    <col min="6919" max="6919" width="10.5703125" style="871" customWidth="1"/>
    <col min="6920" max="7168" width="9.140625" style="871"/>
    <col min="7169" max="7169" width="12.42578125" style="871" customWidth="1"/>
    <col min="7170" max="7170" width="13.85546875" style="871" customWidth="1"/>
    <col min="7171" max="7171" width="11.28515625" style="871" customWidth="1"/>
    <col min="7172" max="7172" width="11.140625" style="871" customWidth="1"/>
    <col min="7173" max="7173" width="12.42578125" style="871" customWidth="1"/>
    <col min="7174" max="7174" width="10.28515625" style="871" customWidth="1"/>
    <col min="7175" max="7175" width="10.5703125" style="871" customWidth="1"/>
    <col min="7176" max="7424" width="9.140625" style="871"/>
    <col min="7425" max="7425" width="12.42578125" style="871" customWidth="1"/>
    <col min="7426" max="7426" width="13.85546875" style="871" customWidth="1"/>
    <col min="7427" max="7427" width="11.28515625" style="871" customWidth="1"/>
    <col min="7428" max="7428" width="11.140625" style="871" customWidth="1"/>
    <col min="7429" max="7429" width="12.42578125" style="871" customWidth="1"/>
    <col min="7430" max="7430" width="10.28515625" style="871" customWidth="1"/>
    <col min="7431" max="7431" width="10.5703125" style="871" customWidth="1"/>
    <col min="7432" max="7680" width="9.140625" style="871"/>
    <col min="7681" max="7681" width="12.42578125" style="871" customWidth="1"/>
    <col min="7682" max="7682" width="13.85546875" style="871" customWidth="1"/>
    <col min="7683" max="7683" width="11.28515625" style="871" customWidth="1"/>
    <col min="7684" max="7684" width="11.140625" style="871" customWidth="1"/>
    <col min="7685" max="7685" width="12.42578125" style="871" customWidth="1"/>
    <col min="7686" max="7686" width="10.28515625" style="871" customWidth="1"/>
    <col min="7687" max="7687" width="10.5703125" style="871" customWidth="1"/>
    <col min="7688" max="7936" width="9.140625" style="871"/>
    <col min="7937" max="7937" width="12.42578125" style="871" customWidth="1"/>
    <col min="7938" max="7938" width="13.85546875" style="871" customWidth="1"/>
    <col min="7939" max="7939" width="11.28515625" style="871" customWidth="1"/>
    <col min="7940" max="7940" width="11.140625" style="871" customWidth="1"/>
    <col min="7941" max="7941" width="12.42578125" style="871" customWidth="1"/>
    <col min="7942" max="7942" width="10.28515625" style="871" customWidth="1"/>
    <col min="7943" max="7943" width="10.5703125" style="871" customWidth="1"/>
    <col min="7944" max="8192" width="9.140625" style="871"/>
    <col min="8193" max="8193" width="12.42578125" style="871" customWidth="1"/>
    <col min="8194" max="8194" width="13.85546875" style="871" customWidth="1"/>
    <col min="8195" max="8195" width="11.28515625" style="871" customWidth="1"/>
    <col min="8196" max="8196" width="11.140625" style="871" customWidth="1"/>
    <col min="8197" max="8197" width="12.42578125" style="871" customWidth="1"/>
    <col min="8198" max="8198" width="10.28515625" style="871" customWidth="1"/>
    <col min="8199" max="8199" width="10.5703125" style="871" customWidth="1"/>
    <col min="8200" max="8448" width="9.140625" style="871"/>
    <col min="8449" max="8449" width="12.42578125" style="871" customWidth="1"/>
    <col min="8450" max="8450" width="13.85546875" style="871" customWidth="1"/>
    <col min="8451" max="8451" width="11.28515625" style="871" customWidth="1"/>
    <col min="8452" max="8452" width="11.140625" style="871" customWidth="1"/>
    <col min="8453" max="8453" width="12.42578125" style="871" customWidth="1"/>
    <col min="8454" max="8454" width="10.28515625" style="871" customWidth="1"/>
    <col min="8455" max="8455" width="10.5703125" style="871" customWidth="1"/>
    <col min="8456" max="8704" width="9.140625" style="871"/>
    <col min="8705" max="8705" width="12.42578125" style="871" customWidth="1"/>
    <col min="8706" max="8706" width="13.85546875" style="871" customWidth="1"/>
    <col min="8707" max="8707" width="11.28515625" style="871" customWidth="1"/>
    <col min="8708" max="8708" width="11.140625" style="871" customWidth="1"/>
    <col min="8709" max="8709" width="12.42578125" style="871" customWidth="1"/>
    <col min="8710" max="8710" width="10.28515625" style="871" customWidth="1"/>
    <col min="8711" max="8711" width="10.5703125" style="871" customWidth="1"/>
    <col min="8712" max="8960" width="9.140625" style="871"/>
    <col min="8961" max="8961" width="12.42578125" style="871" customWidth="1"/>
    <col min="8962" max="8962" width="13.85546875" style="871" customWidth="1"/>
    <col min="8963" max="8963" width="11.28515625" style="871" customWidth="1"/>
    <col min="8964" max="8964" width="11.140625" style="871" customWidth="1"/>
    <col min="8965" max="8965" width="12.42578125" style="871" customWidth="1"/>
    <col min="8966" max="8966" width="10.28515625" style="871" customWidth="1"/>
    <col min="8967" max="8967" width="10.5703125" style="871" customWidth="1"/>
    <col min="8968" max="9216" width="9.140625" style="871"/>
    <col min="9217" max="9217" width="12.42578125" style="871" customWidth="1"/>
    <col min="9218" max="9218" width="13.85546875" style="871" customWidth="1"/>
    <col min="9219" max="9219" width="11.28515625" style="871" customWidth="1"/>
    <col min="9220" max="9220" width="11.140625" style="871" customWidth="1"/>
    <col min="9221" max="9221" width="12.42578125" style="871" customWidth="1"/>
    <col min="9222" max="9222" width="10.28515625" style="871" customWidth="1"/>
    <col min="9223" max="9223" width="10.5703125" style="871" customWidth="1"/>
    <col min="9224" max="9472" width="9.140625" style="871"/>
    <col min="9473" max="9473" width="12.42578125" style="871" customWidth="1"/>
    <col min="9474" max="9474" width="13.85546875" style="871" customWidth="1"/>
    <col min="9475" max="9475" width="11.28515625" style="871" customWidth="1"/>
    <col min="9476" max="9476" width="11.140625" style="871" customWidth="1"/>
    <col min="9477" max="9477" width="12.42578125" style="871" customWidth="1"/>
    <col min="9478" max="9478" width="10.28515625" style="871" customWidth="1"/>
    <col min="9479" max="9479" width="10.5703125" style="871" customWidth="1"/>
    <col min="9480" max="9728" width="9.140625" style="871"/>
    <col min="9729" max="9729" width="12.42578125" style="871" customWidth="1"/>
    <col min="9730" max="9730" width="13.85546875" style="871" customWidth="1"/>
    <col min="9731" max="9731" width="11.28515625" style="871" customWidth="1"/>
    <col min="9732" max="9732" width="11.140625" style="871" customWidth="1"/>
    <col min="9733" max="9733" width="12.42578125" style="871" customWidth="1"/>
    <col min="9734" max="9734" width="10.28515625" style="871" customWidth="1"/>
    <col min="9735" max="9735" width="10.5703125" style="871" customWidth="1"/>
    <col min="9736" max="9984" width="9.140625" style="871"/>
    <col min="9985" max="9985" width="12.42578125" style="871" customWidth="1"/>
    <col min="9986" max="9986" width="13.85546875" style="871" customWidth="1"/>
    <col min="9987" max="9987" width="11.28515625" style="871" customWidth="1"/>
    <col min="9988" max="9988" width="11.140625" style="871" customWidth="1"/>
    <col min="9989" max="9989" width="12.42578125" style="871" customWidth="1"/>
    <col min="9990" max="9990" width="10.28515625" style="871" customWidth="1"/>
    <col min="9991" max="9991" width="10.5703125" style="871" customWidth="1"/>
    <col min="9992" max="10240" width="9.140625" style="871"/>
    <col min="10241" max="10241" width="12.42578125" style="871" customWidth="1"/>
    <col min="10242" max="10242" width="13.85546875" style="871" customWidth="1"/>
    <col min="10243" max="10243" width="11.28515625" style="871" customWidth="1"/>
    <col min="10244" max="10244" width="11.140625" style="871" customWidth="1"/>
    <col min="10245" max="10245" width="12.42578125" style="871" customWidth="1"/>
    <col min="10246" max="10246" width="10.28515625" style="871" customWidth="1"/>
    <col min="10247" max="10247" width="10.5703125" style="871" customWidth="1"/>
    <col min="10248" max="10496" width="9.140625" style="871"/>
    <col min="10497" max="10497" width="12.42578125" style="871" customWidth="1"/>
    <col min="10498" max="10498" width="13.85546875" style="871" customWidth="1"/>
    <col min="10499" max="10499" width="11.28515625" style="871" customWidth="1"/>
    <col min="10500" max="10500" width="11.140625" style="871" customWidth="1"/>
    <col min="10501" max="10501" width="12.42578125" style="871" customWidth="1"/>
    <col min="10502" max="10502" width="10.28515625" style="871" customWidth="1"/>
    <col min="10503" max="10503" width="10.5703125" style="871" customWidth="1"/>
    <col min="10504" max="10752" width="9.140625" style="871"/>
    <col min="10753" max="10753" width="12.42578125" style="871" customWidth="1"/>
    <col min="10754" max="10754" width="13.85546875" style="871" customWidth="1"/>
    <col min="10755" max="10755" width="11.28515625" style="871" customWidth="1"/>
    <col min="10756" max="10756" width="11.140625" style="871" customWidth="1"/>
    <col min="10757" max="10757" width="12.42578125" style="871" customWidth="1"/>
    <col min="10758" max="10758" width="10.28515625" style="871" customWidth="1"/>
    <col min="10759" max="10759" width="10.5703125" style="871" customWidth="1"/>
    <col min="10760" max="11008" width="9.140625" style="871"/>
    <col min="11009" max="11009" width="12.42578125" style="871" customWidth="1"/>
    <col min="11010" max="11010" width="13.85546875" style="871" customWidth="1"/>
    <col min="11011" max="11011" width="11.28515625" style="871" customWidth="1"/>
    <col min="11012" max="11012" width="11.140625" style="871" customWidth="1"/>
    <col min="11013" max="11013" width="12.42578125" style="871" customWidth="1"/>
    <col min="11014" max="11014" width="10.28515625" style="871" customWidth="1"/>
    <col min="11015" max="11015" width="10.5703125" style="871" customWidth="1"/>
    <col min="11016" max="11264" width="9.140625" style="871"/>
    <col min="11265" max="11265" width="12.42578125" style="871" customWidth="1"/>
    <col min="11266" max="11266" width="13.85546875" style="871" customWidth="1"/>
    <col min="11267" max="11267" width="11.28515625" style="871" customWidth="1"/>
    <col min="11268" max="11268" width="11.140625" style="871" customWidth="1"/>
    <col min="11269" max="11269" width="12.42578125" style="871" customWidth="1"/>
    <col min="11270" max="11270" width="10.28515625" style="871" customWidth="1"/>
    <col min="11271" max="11271" width="10.5703125" style="871" customWidth="1"/>
    <col min="11272" max="11520" width="9.140625" style="871"/>
    <col min="11521" max="11521" width="12.42578125" style="871" customWidth="1"/>
    <col min="11522" max="11522" width="13.85546875" style="871" customWidth="1"/>
    <col min="11523" max="11523" width="11.28515625" style="871" customWidth="1"/>
    <col min="11524" max="11524" width="11.140625" style="871" customWidth="1"/>
    <col min="11525" max="11525" width="12.42578125" style="871" customWidth="1"/>
    <col min="11526" max="11526" width="10.28515625" style="871" customWidth="1"/>
    <col min="11527" max="11527" width="10.5703125" style="871" customWidth="1"/>
    <col min="11528" max="11776" width="9.140625" style="871"/>
    <col min="11777" max="11777" width="12.42578125" style="871" customWidth="1"/>
    <col min="11778" max="11778" width="13.85546875" style="871" customWidth="1"/>
    <col min="11779" max="11779" width="11.28515625" style="871" customWidth="1"/>
    <col min="11780" max="11780" width="11.140625" style="871" customWidth="1"/>
    <col min="11781" max="11781" width="12.42578125" style="871" customWidth="1"/>
    <col min="11782" max="11782" width="10.28515625" style="871" customWidth="1"/>
    <col min="11783" max="11783" width="10.5703125" style="871" customWidth="1"/>
    <col min="11784" max="12032" width="9.140625" style="871"/>
    <col min="12033" max="12033" width="12.42578125" style="871" customWidth="1"/>
    <col min="12034" max="12034" width="13.85546875" style="871" customWidth="1"/>
    <col min="12035" max="12035" width="11.28515625" style="871" customWidth="1"/>
    <col min="12036" max="12036" width="11.140625" style="871" customWidth="1"/>
    <col min="12037" max="12037" width="12.42578125" style="871" customWidth="1"/>
    <col min="12038" max="12038" width="10.28515625" style="871" customWidth="1"/>
    <col min="12039" max="12039" width="10.5703125" style="871" customWidth="1"/>
    <col min="12040" max="12288" width="9.140625" style="871"/>
    <col min="12289" max="12289" width="12.42578125" style="871" customWidth="1"/>
    <col min="12290" max="12290" width="13.85546875" style="871" customWidth="1"/>
    <col min="12291" max="12291" width="11.28515625" style="871" customWidth="1"/>
    <col min="12292" max="12292" width="11.140625" style="871" customWidth="1"/>
    <col min="12293" max="12293" width="12.42578125" style="871" customWidth="1"/>
    <col min="12294" max="12294" width="10.28515625" style="871" customWidth="1"/>
    <col min="12295" max="12295" width="10.5703125" style="871" customWidth="1"/>
    <col min="12296" max="12544" width="9.140625" style="871"/>
    <col min="12545" max="12545" width="12.42578125" style="871" customWidth="1"/>
    <col min="12546" max="12546" width="13.85546875" style="871" customWidth="1"/>
    <col min="12547" max="12547" width="11.28515625" style="871" customWidth="1"/>
    <col min="12548" max="12548" width="11.140625" style="871" customWidth="1"/>
    <col min="12549" max="12549" width="12.42578125" style="871" customWidth="1"/>
    <col min="12550" max="12550" width="10.28515625" style="871" customWidth="1"/>
    <col min="12551" max="12551" width="10.5703125" style="871" customWidth="1"/>
    <col min="12552" max="12800" width="9.140625" style="871"/>
    <col min="12801" max="12801" width="12.42578125" style="871" customWidth="1"/>
    <col min="12802" max="12802" width="13.85546875" style="871" customWidth="1"/>
    <col min="12803" max="12803" width="11.28515625" style="871" customWidth="1"/>
    <col min="12804" max="12804" width="11.140625" style="871" customWidth="1"/>
    <col min="12805" max="12805" width="12.42578125" style="871" customWidth="1"/>
    <col min="12806" max="12806" width="10.28515625" style="871" customWidth="1"/>
    <col min="12807" max="12807" width="10.5703125" style="871" customWidth="1"/>
    <col min="12808" max="13056" width="9.140625" style="871"/>
    <col min="13057" max="13057" width="12.42578125" style="871" customWidth="1"/>
    <col min="13058" max="13058" width="13.85546875" style="871" customWidth="1"/>
    <col min="13059" max="13059" width="11.28515625" style="871" customWidth="1"/>
    <col min="13060" max="13060" width="11.140625" style="871" customWidth="1"/>
    <col min="13061" max="13061" width="12.42578125" style="871" customWidth="1"/>
    <col min="13062" max="13062" width="10.28515625" style="871" customWidth="1"/>
    <col min="13063" max="13063" width="10.5703125" style="871" customWidth="1"/>
    <col min="13064" max="13312" width="9.140625" style="871"/>
    <col min="13313" max="13313" width="12.42578125" style="871" customWidth="1"/>
    <col min="13314" max="13314" width="13.85546875" style="871" customWidth="1"/>
    <col min="13315" max="13315" width="11.28515625" style="871" customWidth="1"/>
    <col min="13316" max="13316" width="11.140625" style="871" customWidth="1"/>
    <col min="13317" max="13317" width="12.42578125" style="871" customWidth="1"/>
    <col min="13318" max="13318" width="10.28515625" style="871" customWidth="1"/>
    <col min="13319" max="13319" width="10.5703125" style="871" customWidth="1"/>
    <col min="13320" max="13568" width="9.140625" style="871"/>
    <col min="13569" max="13569" width="12.42578125" style="871" customWidth="1"/>
    <col min="13570" max="13570" width="13.85546875" style="871" customWidth="1"/>
    <col min="13571" max="13571" width="11.28515625" style="871" customWidth="1"/>
    <col min="13572" max="13572" width="11.140625" style="871" customWidth="1"/>
    <col min="13573" max="13573" width="12.42578125" style="871" customWidth="1"/>
    <col min="13574" max="13574" width="10.28515625" style="871" customWidth="1"/>
    <col min="13575" max="13575" width="10.5703125" style="871" customWidth="1"/>
    <col min="13576" max="13824" width="9.140625" style="871"/>
    <col min="13825" max="13825" width="12.42578125" style="871" customWidth="1"/>
    <col min="13826" max="13826" width="13.85546875" style="871" customWidth="1"/>
    <col min="13827" max="13827" width="11.28515625" style="871" customWidth="1"/>
    <col min="13828" max="13828" width="11.140625" style="871" customWidth="1"/>
    <col min="13829" max="13829" width="12.42578125" style="871" customWidth="1"/>
    <col min="13830" max="13830" width="10.28515625" style="871" customWidth="1"/>
    <col min="13831" max="13831" width="10.5703125" style="871" customWidth="1"/>
    <col min="13832" max="14080" width="9.140625" style="871"/>
    <col min="14081" max="14081" width="12.42578125" style="871" customWidth="1"/>
    <col min="14082" max="14082" width="13.85546875" style="871" customWidth="1"/>
    <col min="14083" max="14083" width="11.28515625" style="871" customWidth="1"/>
    <col min="14084" max="14084" width="11.140625" style="871" customWidth="1"/>
    <col min="14085" max="14085" width="12.42578125" style="871" customWidth="1"/>
    <col min="14086" max="14086" width="10.28515625" style="871" customWidth="1"/>
    <col min="14087" max="14087" width="10.5703125" style="871" customWidth="1"/>
    <col min="14088" max="14336" width="9.140625" style="871"/>
    <col min="14337" max="14337" width="12.42578125" style="871" customWidth="1"/>
    <col min="14338" max="14338" width="13.85546875" style="871" customWidth="1"/>
    <col min="14339" max="14339" width="11.28515625" style="871" customWidth="1"/>
    <col min="14340" max="14340" width="11.140625" style="871" customWidth="1"/>
    <col min="14341" max="14341" width="12.42578125" style="871" customWidth="1"/>
    <col min="14342" max="14342" width="10.28515625" style="871" customWidth="1"/>
    <col min="14343" max="14343" width="10.5703125" style="871" customWidth="1"/>
    <col min="14344" max="14592" width="9.140625" style="871"/>
    <col min="14593" max="14593" width="12.42578125" style="871" customWidth="1"/>
    <col min="14594" max="14594" width="13.85546875" style="871" customWidth="1"/>
    <col min="14595" max="14595" width="11.28515625" style="871" customWidth="1"/>
    <col min="14596" max="14596" width="11.140625" style="871" customWidth="1"/>
    <col min="14597" max="14597" width="12.42578125" style="871" customWidth="1"/>
    <col min="14598" max="14598" width="10.28515625" style="871" customWidth="1"/>
    <col min="14599" max="14599" width="10.5703125" style="871" customWidth="1"/>
    <col min="14600" max="14848" width="9.140625" style="871"/>
    <col min="14849" max="14849" width="12.42578125" style="871" customWidth="1"/>
    <col min="14850" max="14850" width="13.85546875" style="871" customWidth="1"/>
    <col min="14851" max="14851" width="11.28515625" style="871" customWidth="1"/>
    <col min="14852" max="14852" width="11.140625" style="871" customWidth="1"/>
    <col min="14853" max="14853" width="12.42578125" style="871" customWidth="1"/>
    <col min="14854" max="14854" width="10.28515625" style="871" customWidth="1"/>
    <col min="14855" max="14855" width="10.5703125" style="871" customWidth="1"/>
    <col min="14856" max="15104" width="9.140625" style="871"/>
    <col min="15105" max="15105" width="12.42578125" style="871" customWidth="1"/>
    <col min="15106" max="15106" width="13.85546875" style="871" customWidth="1"/>
    <col min="15107" max="15107" width="11.28515625" style="871" customWidth="1"/>
    <col min="15108" max="15108" width="11.140625" style="871" customWidth="1"/>
    <col min="15109" max="15109" width="12.42578125" style="871" customWidth="1"/>
    <col min="15110" max="15110" width="10.28515625" style="871" customWidth="1"/>
    <col min="15111" max="15111" width="10.5703125" style="871" customWidth="1"/>
    <col min="15112" max="15360" width="9.140625" style="871"/>
    <col min="15361" max="15361" width="12.42578125" style="871" customWidth="1"/>
    <col min="15362" max="15362" width="13.85546875" style="871" customWidth="1"/>
    <col min="15363" max="15363" width="11.28515625" style="871" customWidth="1"/>
    <col min="15364" max="15364" width="11.140625" style="871" customWidth="1"/>
    <col min="15365" max="15365" width="12.42578125" style="871" customWidth="1"/>
    <col min="15366" max="15366" width="10.28515625" style="871" customWidth="1"/>
    <col min="15367" max="15367" width="10.5703125" style="871" customWidth="1"/>
    <col min="15368" max="15616" width="9.140625" style="871"/>
    <col min="15617" max="15617" width="12.42578125" style="871" customWidth="1"/>
    <col min="15618" max="15618" width="13.85546875" style="871" customWidth="1"/>
    <col min="15619" max="15619" width="11.28515625" style="871" customWidth="1"/>
    <col min="15620" max="15620" width="11.140625" style="871" customWidth="1"/>
    <col min="15621" max="15621" width="12.42578125" style="871" customWidth="1"/>
    <col min="15622" max="15622" width="10.28515625" style="871" customWidth="1"/>
    <col min="15623" max="15623" width="10.5703125" style="871" customWidth="1"/>
    <col min="15624" max="15872" width="9.140625" style="871"/>
    <col min="15873" max="15873" width="12.42578125" style="871" customWidth="1"/>
    <col min="15874" max="15874" width="13.85546875" style="871" customWidth="1"/>
    <col min="15875" max="15875" width="11.28515625" style="871" customWidth="1"/>
    <col min="15876" max="15876" width="11.140625" style="871" customWidth="1"/>
    <col min="15877" max="15877" width="12.42578125" style="871" customWidth="1"/>
    <col min="15878" max="15878" width="10.28515625" style="871" customWidth="1"/>
    <col min="15879" max="15879" width="10.5703125" style="871" customWidth="1"/>
    <col min="15880" max="16128" width="9.140625" style="871"/>
    <col min="16129" max="16129" width="12.42578125" style="871" customWidth="1"/>
    <col min="16130" max="16130" width="13.85546875" style="871" customWidth="1"/>
    <col min="16131" max="16131" width="11.28515625" style="871" customWidth="1"/>
    <col min="16132" max="16132" width="11.140625" style="871" customWidth="1"/>
    <col min="16133" max="16133" width="12.42578125" style="871" customWidth="1"/>
    <col min="16134" max="16134" width="10.28515625" style="871" customWidth="1"/>
    <col min="16135" max="16135" width="10.5703125" style="871" customWidth="1"/>
    <col min="16136" max="16384" width="9.140625" style="871"/>
  </cols>
  <sheetData>
    <row r="2" spans="1:8">
      <c r="A2" s="291" t="s">
        <v>0</v>
      </c>
      <c r="B2" s="292" t="s">
        <v>1112</v>
      </c>
    </row>
    <row r="4" spans="1:8" ht="64.5" customHeight="1">
      <c r="B4" s="700" t="s">
        <v>338</v>
      </c>
      <c r="C4" s="701" t="s">
        <v>339</v>
      </c>
      <c r="D4" s="701" t="s">
        <v>340</v>
      </c>
      <c r="E4" s="701" t="s">
        <v>341</v>
      </c>
      <c r="F4" s="699" t="s">
        <v>342</v>
      </c>
      <c r="G4" s="699" t="s">
        <v>343</v>
      </c>
      <c r="H4" s="701" t="s">
        <v>344</v>
      </c>
    </row>
    <row r="5" spans="1:8" ht="25.5">
      <c r="B5" s="307" t="s">
        <v>1154</v>
      </c>
      <c r="C5" s="308">
        <v>4.4999999999999998E-2</v>
      </c>
      <c r="D5" s="308">
        <v>2.5000000000000001E-2</v>
      </c>
      <c r="E5" s="309">
        <v>7.0000000000000007E-2</v>
      </c>
      <c r="F5" s="310">
        <v>2.5000000000000001E-2</v>
      </c>
      <c r="G5" s="308">
        <v>2.5000000000000001E-2</v>
      </c>
      <c r="H5" s="306" t="s">
        <v>345</v>
      </c>
    </row>
    <row r="6" spans="1:8" ht="25.5">
      <c r="B6" s="307" t="s">
        <v>346</v>
      </c>
      <c r="C6" s="309">
        <v>7.0000000000000007E-2</v>
      </c>
      <c r="D6" s="309">
        <v>0.03</v>
      </c>
      <c r="E6" s="309">
        <v>0.1</v>
      </c>
      <c r="F6" s="310">
        <v>0.03</v>
      </c>
      <c r="G6" s="309">
        <v>0.01</v>
      </c>
      <c r="H6" s="306" t="s">
        <v>345</v>
      </c>
    </row>
    <row r="7" spans="1:8" ht="25.5">
      <c r="B7" s="311" t="s">
        <v>347</v>
      </c>
      <c r="C7" s="312">
        <v>4.4999999999999998E-2</v>
      </c>
      <c r="D7" s="312">
        <v>2.5000000000000001E-2</v>
      </c>
      <c r="E7" s="313">
        <v>7.0000000000000007E-2</v>
      </c>
      <c r="F7" s="314">
        <v>0.03</v>
      </c>
      <c r="G7" s="313">
        <v>0.03</v>
      </c>
      <c r="H7" s="315" t="s">
        <v>348</v>
      </c>
    </row>
    <row r="8" spans="1:8" ht="30" customHeight="1">
      <c r="B8" s="305" t="s">
        <v>349</v>
      </c>
      <c r="C8" s="308">
        <v>9.5000000000000001E-2</v>
      </c>
      <c r="D8" s="312">
        <v>2.5000000000000001E-2</v>
      </c>
      <c r="E8" s="313">
        <v>0.12</v>
      </c>
      <c r="F8" s="314">
        <v>2.5000000000000001E-2</v>
      </c>
      <c r="G8" s="316"/>
      <c r="H8" s="315" t="s">
        <v>348</v>
      </c>
    </row>
    <row r="9" spans="1:8" ht="40.5" customHeight="1">
      <c r="B9" s="305" t="s">
        <v>350</v>
      </c>
      <c r="C9" s="317">
        <v>6.7000000000000004E-2</v>
      </c>
      <c r="D9" s="308">
        <v>2.5000000000000001E-2</v>
      </c>
      <c r="E9" s="308">
        <v>9.1999999999999998E-2</v>
      </c>
      <c r="F9" s="314">
        <v>2.5000000000000001E-2</v>
      </c>
      <c r="G9" s="306"/>
      <c r="H9" s="305" t="s">
        <v>351</v>
      </c>
    </row>
    <row r="10" spans="1:8" ht="46.5" customHeight="1">
      <c r="B10" s="305" t="s">
        <v>352</v>
      </c>
      <c r="C10" s="317">
        <v>4.4999999999999998E-2</v>
      </c>
      <c r="D10" s="308">
        <v>8.5000000000000006E-2</v>
      </c>
      <c r="E10" s="309">
        <v>0.13</v>
      </c>
      <c r="F10" s="314">
        <v>2.5000000000000001E-2</v>
      </c>
      <c r="G10" s="309">
        <v>0.06</v>
      </c>
      <c r="H10" s="305" t="s">
        <v>351</v>
      </c>
    </row>
    <row r="11" spans="1:8" ht="25.5">
      <c r="B11" s="307" t="s">
        <v>353</v>
      </c>
      <c r="C11" s="308">
        <v>5.5E-2</v>
      </c>
      <c r="D11" s="308">
        <v>2.5000000000000001E-2</v>
      </c>
      <c r="E11" s="309">
        <v>0.08</v>
      </c>
      <c r="F11" s="314">
        <v>2.5000000000000001E-2</v>
      </c>
      <c r="G11" s="318"/>
      <c r="H11" s="306" t="s">
        <v>351</v>
      </c>
    </row>
    <row r="12" spans="1:8" ht="25.5">
      <c r="B12" s="307" t="s">
        <v>354</v>
      </c>
      <c r="C12" s="309">
        <v>0.05</v>
      </c>
      <c r="D12" s="308">
        <v>2.5000000000000001E-2</v>
      </c>
      <c r="E12" s="308">
        <v>7.4999999999999997E-2</v>
      </c>
      <c r="F12" s="314">
        <v>2.5000000000000001E-2</v>
      </c>
      <c r="G12" s="309">
        <v>0.01</v>
      </c>
      <c r="H12" s="306" t="s">
        <v>345</v>
      </c>
    </row>
    <row r="13" spans="1:8" ht="25.5">
      <c r="B13" s="307" t="s">
        <v>355</v>
      </c>
      <c r="C13" s="309">
        <v>0.06</v>
      </c>
      <c r="D13" s="308">
        <v>2.5000000000000001E-2</v>
      </c>
      <c r="E13" s="308">
        <v>8.5000000000000006E-2</v>
      </c>
      <c r="F13" s="314">
        <v>2.5000000000000001E-2</v>
      </c>
      <c r="G13" s="318"/>
      <c r="H13" s="306" t="s">
        <v>356</v>
      </c>
    </row>
    <row r="14" spans="1:8" ht="25.5">
      <c r="B14" s="307" t="s">
        <v>357</v>
      </c>
      <c r="C14" s="308">
        <v>6.5000000000000002E-2</v>
      </c>
      <c r="D14" s="308">
        <v>2.5000000000000001E-2</v>
      </c>
      <c r="E14" s="309">
        <v>0.09</v>
      </c>
      <c r="F14" s="310">
        <v>2.5000000000000001E-2</v>
      </c>
      <c r="G14" s="318"/>
      <c r="H14" s="306" t="s">
        <v>358</v>
      </c>
    </row>
    <row r="15" spans="1:8">
      <c r="B15" s="12"/>
    </row>
    <row r="16" spans="1:8" ht="15" customHeight="1"/>
    <row r="17" spans="2:2">
      <c r="B17" s="292" t="s">
        <v>1112</v>
      </c>
    </row>
    <row r="33" spans="2:3">
      <c r="B33" s="319" t="s">
        <v>1156</v>
      </c>
      <c r="C33" s="320"/>
    </row>
    <row r="34" spans="2:3">
      <c r="B34" s="320" t="s">
        <v>1155</v>
      </c>
    </row>
    <row r="35" spans="2:3">
      <c r="B35" s="320" t="s">
        <v>1224</v>
      </c>
    </row>
    <row r="36" spans="2:3">
      <c r="B36" s="304" t="s">
        <v>77</v>
      </c>
    </row>
    <row r="38" spans="2:3">
      <c r="B38" s="731" t="s">
        <v>10</v>
      </c>
    </row>
  </sheetData>
  <hyperlinks>
    <hyperlink ref="B38" location="Содержание!B10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>
      <selection activeCell="G24" sqref="G24"/>
    </sheetView>
  </sheetViews>
  <sheetFormatPr defaultRowHeight="15"/>
  <cols>
    <col min="1" max="1" width="9.140625" style="34"/>
    <col min="2" max="2" width="12.28515625" style="34" customWidth="1"/>
    <col min="3" max="3" width="14.28515625" style="34" customWidth="1"/>
    <col min="4" max="4" width="15.7109375" style="34" customWidth="1"/>
    <col min="5" max="5" width="15.140625" style="34" customWidth="1"/>
    <col min="6" max="16384" width="9.140625" style="34"/>
  </cols>
  <sheetData>
    <row r="2" spans="1:9">
      <c r="A2" s="291" t="s">
        <v>0</v>
      </c>
      <c r="B2" s="982" t="s">
        <v>800</v>
      </c>
      <c r="C2" s="982"/>
      <c r="D2" s="982"/>
      <c r="E2" s="982"/>
      <c r="F2" s="982"/>
      <c r="G2" s="982"/>
      <c r="H2" s="982"/>
      <c r="I2" s="982"/>
    </row>
    <row r="4" spans="1:9" ht="38.25">
      <c r="B4" s="767" t="s">
        <v>801</v>
      </c>
      <c r="C4" s="767" t="s">
        <v>802</v>
      </c>
      <c r="D4" s="767" t="s">
        <v>803</v>
      </c>
      <c r="E4" s="767" t="s">
        <v>804</v>
      </c>
    </row>
    <row r="5" spans="1:9">
      <c r="B5" s="547">
        <v>1600</v>
      </c>
      <c r="C5" s="425" t="s">
        <v>805</v>
      </c>
      <c r="D5" s="425" t="s">
        <v>806</v>
      </c>
      <c r="E5" s="425" t="s">
        <v>807</v>
      </c>
    </row>
    <row r="6" spans="1:9">
      <c r="B6" s="547">
        <v>25000</v>
      </c>
      <c r="C6" s="425" t="s">
        <v>808</v>
      </c>
      <c r="D6" s="425" t="s">
        <v>809</v>
      </c>
      <c r="E6" s="425" t="s">
        <v>810</v>
      </c>
    </row>
    <row r="7" spans="1:9">
      <c r="B7" s="547">
        <v>125000</v>
      </c>
      <c r="C7" s="425" t="s">
        <v>811</v>
      </c>
      <c r="D7" s="425" t="s">
        <v>812</v>
      </c>
      <c r="E7" s="425" t="s">
        <v>813</v>
      </c>
    </row>
    <row r="8" spans="1:9">
      <c r="B8" s="547">
        <v>400000</v>
      </c>
      <c r="C8" s="425" t="s">
        <v>814</v>
      </c>
      <c r="D8" s="425" t="s">
        <v>812</v>
      </c>
      <c r="E8" s="425" t="s">
        <v>813</v>
      </c>
    </row>
    <row r="9" spans="1:9">
      <c r="B9" s="981" t="s">
        <v>77</v>
      </c>
      <c r="C9" s="981"/>
      <c r="D9" s="981"/>
      <c r="E9" s="981"/>
    </row>
    <row r="11" spans="1:9">
      <c r="B11" s="731" t="s">
        <v>10</v>
      </c>
    </row>
  </sheetData>
  <mergeCells count="2">
    <mergeCell ref="B9:E9"/>
    <mergeCell ref="B2:I2"/>
  </mergeCells>
  <hyperlinks>
    <hyperlink ref="B11" location="Содержание!B103" display="к содержанию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workbookViewId="0">
      <selection activeCell="O20" sqref="O20"/>
    </sheetView>
  </sheetViews>
  <sheetFormatPr defaultRowHeight="12.75"/>
  <cols>
    <col min="1" max="1" width="9.140625" style="880"/>
    <col min="2" max="3" width="14.140625" style="880" customWidth="1"/>
    <col min="4" max="6" width="14.5703125" style="880" customWidth="1"/>
    <col min="7" max="10" width="12.7109375" style="880" customWidth="1"/>
    <col min="11" max="12" width="11.5703125" style="880" customWidth="1"/>
    <col min="13" max="257" width="9.140625" style="880"/>
    <col min="258" max="259" width="14.140625" style="880" customWidth="1"/>
    <col min="260" max="262" width="14.5703125" style="880" customWidth="1"/>
    <col min="263" max="266" width="12.7109375" style="880" customWidth="1"/>
    <col min="267" max="267" width="11.5703125" style="880" customWidth="1"/>
    <col min="268" max="513" width="9.140625" style="880"/>
    <col min="514" max="515" width="14.140625" style="880" customWidth="1"/>
    <col min="516" max="518" width="14.5703125" style="880" customWidth="1"/>
    <col min="519" max="522" width="12.7109375" style="880" customWidth="1"/>
    <col min="523" max="523" width="11.5703125" style="880" customWidth="1"/>
    <col min="524" max="769" width="9.140625" style="880"/>
    <col min="770" max="771" width="14.140625" style="880" customWidth="1"/>
    <col min="772" max="774" width="14.5703125" style="880" customWidth="1"/>
    <col min="775" max="778" width="12.7109375" style="880" customWidth="1"/>
    <col min="779" max="779" width="11.5703125" style="880" customWidth="1"/>
    <col min="780" max="1025" width="9.140625" style="880"/>
    <col min="1026" max="1027" width="14.140625" style="880" customWidth="1"/>
    <col min="1028" max="1030" width="14.5703125" style="880" customWidth="1"/>
    <col min="1031" max="1034" width="12.7109375" style="880" customWidth="1"/>
    <col min="1035" max="1035" width="11.5703125" style="880" customWidth="1"/>
    <col min="1036" max="1281" width="9.140625" style="880"/>
    <col min="1282" max="1283" width="14.140625" style="880" customWidth="1"/>
    <col min="1284" max="1286" width="14.5703125" style="880" customWidth="1"/>
    <col min="1287" max="1290" width="12.7109375" style="880" customWidth="1"/>
    <col min="1291" max="1291" width="11.5703125" style="880" customWidth="1"/>
    <col min="1292" max="1537" width="9.140625" style="880"/>
    <col min="1538" max="1539" width="14.140625" style="880" customWidth="1"/>
    <col min="1540" max="1542" width="14.5703125" style="880" customWidth="1"/>
    <col min="1543" max="1546" width="12.7109375" style="880" customWidth="1"/>
    <col min="1547" max="1547" width="11.5703125" style="880" customWidth="1"/>
    <col min="1548" max="1793" width="9.140625" style="880"/>
    <col min="1794" max="1795" width="14.140625" style="880" customWidth="1"/>
    <col min="1796" max="1798" width="14.5703125" style="880" customWidth="1"/>
    <col min="1799" max="1802" width="12.7109375" style="880" customWidth="1"/>
    <col min="1803" max="1803" width="11.5703125" style="880" customWidth="1"/>
    <col min="1804" max="2049" width="9.140625" style="880"/>
    <col min="2050" max="2051" width="14.140625" style="880" customWidth="1"/>
    <col min="2052" max="2054" width="14.5703125" style="880" customWidth="1"/>
    <col min="2055" max="2058" width="12.7109375" style="880" customWidth="1"/>
    <col min="2059" max="2059" width="11.5703125" style="880" customWidth="1"/>
    <col min="2060" max="2305" width="9.140625" style="880"/>
    <col min="2306" max="2307" width="14.140625" style="880" customWidth="1"/>
    <col min="2308" max="2310" width="14.5703125" style="880" customWidth="1"/>
    <col min="2311" max="2314" width="12.7109375" style="880" customWidth="1"/>
    <col min="2315" max="2315" width="11.5703125" style="880" customWidth="1"/>
    <col min="2316" max="2561" width="9.140625" style="880"/>
    <col min="2562" max="2563" width="14.140625" style="880" customWidth="1"/>
    <col min="2564" max="2566" width="14.5703125" style="880" customWidth="1"/>
    <col min="2567" max="2570" width="12.7109375" style="880" customWidth="1"/>
    <col min="2571" max="2571" width="11.5703125" style="880" customWidth="1"/>
    <col min="2572" max="2817" width="9.140625" style="880"/>
    <col min="2818" max="2819" width="14.140625" style="880" customWidth="1"/>
    <col min="2820" max="2822" width="14.5703125" style="880" customWidth="1"/>
    <col min="2823" max="2826" width="12.7109375" style="880" customWidth="1"/>
    <col min="2827" max="2827" width="11.5703125" style="880" customWidth="1"/>
    <col min="2828" max="3073" width="9.140625" style="880"/>
    <col min="3074" max="3075" width="14.140625" style="880" customWidth="1"/>
    <col min="3076" max="3078" width="14.5703125" style="880" customWidth="1"/>
    <col min="3079" max="3082" width="12.7109375" style="880" customWidth="1"/>
    <col min="3083" max="3083" width="11.5703125" style="880" customWidth="1"/>
    <col min="3084" max="3329" width="9.140625" style="880"/>
    <col min="3330" max="3331" width="14.140625" style="880" customWidth="1"/>
    <col min="3332" max="3334" width="14.5703125" style="880" customWidth="1"/>
    <col min="3335" max="3338" width="12.7109375" style="880" customWidth="1"/>
    <col min="3339" max="3339" width="11.5703125" style="880" customWidth="1"/>
    <col min="3340" max="3585" width="9.140625" style="880"/>
    <col min="3586" max="3587" width="14.140625" style="880" customWidth="1"/>
    <col min="3588" max="3590" width="14.5703125" style="880" customWidth="1"/>
    <col min="3591" max="3594" width="12.7109375" style="880" customWidth="1"/>
    <col min="3595" max="3595" width="11.5703125" style="880" customWidth="1"/>
    <col min="3596" max="3841" width="9.140625" style="880"/>
    <col min="3842" max="3843" width="14.140625" style="880" customWidth="1"/>
    <col min="3844" max="3846" width="14.5703125" style="880" customWidth="1"/>
    <col min="3847" max="3850" width="12.7109375" style="880" customWidth="1"/>
    <col min="3851" max="3851" width="11.5703125" style="880" customWidth="1"/>
    <col min="3852" max="4097" width="9.140625" style="880"/>
    <col min="4098" max="4099" width="14.140625" style="880" customWidth="1"/>
    <col min="4100" max="4102" width="14.5703125" style="880" customWidth="1"/>
    <col min="4103" max="4106" width="12.7109375" style="880" customWidth="1"/>
    <col min="4107" max="4107" width="11.5703125" style="880" customWidth="1"/>
    <col min="4108" max="4353" width="9.140625" style="880"/>
    <col min="4354" max="4355" width="14.140625" style="880" customWidth="1"/>
    <col min="4356" max="4358" width="14.5703125" style="880" customWidth="1"/>
    <col min="4359" max="4362" width="12.7109375" style="880" customWidth="1"/>
    <col min="4363" max="4363" width="11.5703125" style="880" customWidth="1"/>
    <col min="4364" max="4609" width="9.140625" style="880"/>
    <col min="4610" max="4611" width="14.140625" style="880" customWidth="1"/>
    <col min="4612" max="4614" width="14.5703125" style="880" customWidth="1"/>
    <col min="4615" max="4618" width="12.7109375" style="880" customWidth="1"/>
    <col min="4619" max="4619" width="11.5703125" style="880" customWidth="1"/>
    <col min="4620" max="4865" width="9.140625" style="880"/>
    <col min="4866" max="4867" width="14.140625" style="880" customWidth="1"/>
    <col min="4868" max="4870" width="14.5703125" style="880" customWidth="1"/>
    <col min="4871" max="4874" width="12.7109375" style="880" customWidth="1"/>
    <col min="4875" max="4875" width="11.5703125" style="880" customWidth="1"/>
    <col min="4876" max="5121" width="9.140625" style="880"/>
    <col min="5122" max="5123" width="14.140625" style="880" customWidth="1"/>
    <col min="5124" max="5126" width="14.5703125" style="880" customWidth="1"/>
    <col min="5127" max="5130" width="12.7109375" style="880" customWidth="1"/>
    <col min="5131" max="5131" width="11.5703125" style="880" customWidth="1"/>
    <col min="5132" max="5377" width="9.140625" style="880"/>
    <col min="5378" max="5379" width="14.140625" style="880" customWidth="1"/>
    <col min="5380" max="5382" width="14.5703125" style="880" customWidth="1"/>
    <col min="5383" max="5386" width="12.7109375" style="880" customWidth="1"/>
    <col min="5387" max="5387" width="11.5703125" style="880" customWidth="1"/>
    <col min="5388" max="5633" width="9.140625" style="880"/>
    <col min="5634" max="5635" width="14.140625" style="880" customWidth="1"/>
    <col min="5636" max="5638" width="14.5703125" style="880" customWidth="1"/>
    <col min="5639" max="5642" width="12.7109375" style="880" customWidth="1"/>
    <col min="5643" max="5643" width="11.5703125" style="880" customWidth="1"/>
    <col min="5644" max="5889" width="9.140625" style="880"/>
    <col min="5890" max="5891" width="14.140625" style="880" customWidth="1"/>
    <col min="5892" max="5894" width="14.5703125" style="880" customWidth="1"/>
    <col min="5895" max="5898" width="12.7109375" style="880" customWidth="1"/>
    <col min="5899" max="5899" width="11.5703125" style="880" customWidth="1"/>
    <col min="5900" max="6145" width="9.140625" style="880"/>
    <col min="6146" max="6147" width="14.140625" style="880" customWidth="1"/>
    <col min="6148" max="6150" width="14.5703125" style="880" customWidth="1"/>
    <col min="6151" max="6154" width="12.7109375" style="880" customWidth="1"/>
    <col min="6155" max="6155" width="11.5703125" style="880" customWidth="1"/>
    <col min="6156" max="6401" width="9.140625" style="880"/>
    <col min="6402" max="6403" width="14.140625" style="880" customWidth="1"/>
    <col min="6404" max="6406" width="14.5703125" style="880" customWidth="1"/>
    <col min="6407" max="6410" width="12.7109375" style="880" customWidth="1"/>
    <col min="6411" max="6411" width="11.5703125" style="880" customWidth="1"/>
    <col min="6412" max="6657" width="9.140625" style="880"/>
    <col min="6658" max="6659" width="14.140625" style="880" customWidth="1"/>
    <col min="6660" max="6662" width="14.5703125" style="880" customWidth="1"/>
    <col min="6663" max="6666" width="12.7109375" style="880" customWidth="1"/>
    <col min="6667" max="6667" width="11.5703125" style="880" customWidth="1"/>
    <col min="6668" max="6913" width="9.140625" style="880"/>
    <col min="6914" max="6915" width="14.140625" style="880" customWidth="1"/>
    <col min="6916" max="6918" width="14.5703125" style="880" customWidth="1"/>
    <col min="6919" max="6922" width="12.7109375" style="880" customWidth="1"/>
    <col min="6923" max="6923" width="11.5703125" style="880" customWidth="1"/>
    <col min="6924" max="7169" width="9.140625" style="880"/>
    <col min="7170" max="7171" width="14.140625" style="880" customWidth="1"/>
    <col min="7172" max="7174" width="14.5703125" style="880" customWidth="1"/>
    <col min="7175" max="7178" width="12.7109375" style="880" customWidth="1"/>
    <col min="7179" max="7179" width="11.5703125" style="880" customWidth="1"/>
    <col min="7180" max="7425" width="9.140625" style="880"/>
    <col min="7426" max="7427" width="14.140625" style="880" customWidth="1"/>
    <col min="7428" max="7430" width="14.5703125" style="880" customWidth="1"/>
    <col min="7431" max="7434" width="12.7109375" style="880" customWidth="1"/>
    <col min="7435" max="7435" width="11.5703125" style="880" customWidth="1"/>
    <col min="7436" max="7681" width="9.140625" style="880"/>
    <col min="7682" max="7683" width="14.140625" style="880" customWidth="1"/>
    <col min="7684" max="7686" width="14.5703125" style="880" customWidth="1"/>
    <col min="7687" max="7690" width="12.7109375" style="880" customWidth="1"/>
    <col min="7691" max="7691" width="11.5703125" style="880" customWidth="1"/>
    <col min="7692" max="7937" width="9.140625" style="880"/>
    <col min="7938" max="7939" width="14.140625" style="880" customWidth="1"/>
    <col min="7940" max="7942" width="14.5703125" style="880" customWidth="1"/>
    <col min="7943" max="7946" width="12.7109375" style="880" customWidth="1"/>
    <col min="7947" max="7947" width="11.5703125" style="880" customWidth="1"/>
    <col min="7948" max="8193" width="9.140625" style="880"/>
    <col min="8194" max="8195" width="14.140625" style="880" customWidth="1"/>
    <col min="8196" max="8198" width="14.5703125" style="880" customWidth="1"/>
    <col min="8199" max="8202" width="12.7109375" style="880" customWidth="1"/>
    <col min="8203" max="8203" width="11.5703125" style="880" customWidth="1"/>
    <col min="8204" max="8449" width="9.140625" style="880"/>
    <col min="8450" max="8451" width="14.140625" style="880" customWidth="1"/>
    <col min="8452" max="8454" width="14.5703125" style="880" customWidth="1"/>
    <col min="8455" max="8458" width="12.7109375" style="880" customWidth="1"/>
    <col min="8459" max="8459" width="11.5703125" style="880" customWidth="1"/>
    <col min="8460" max="8705" width="9.140625" style="880"/>
    <col min="8706" max="8707" width="14.140625" style="880" customWidth="1"/>
    <col min="8708" max="8710" width="14.5703125" style="880" customWidth="1"/>
    <col min="8711" max="8714" width="12.7109375" style="880" customWidth="1"/>
    <col min="8715" max="8715" width="11.5703125" style="880" customWidth="1"/>
    <col min="8716" max="8961" width="9.140625" style="880"/>
    <col min="8962" max="8963" width="14.140625" style="880" customWidth="1"/>
    <col min="8964" max="8966" width="14.5703125" style="880" customWidth="1"/>
    <col min="8967" max="8970" width="12.7109375" style="880" customWidth="1"/>
    <col min="8971" max="8971" width="11.5703125" style="880" customWidth="1"/>
    <col min="8972" max="9217" width="9.140625" style="880"/>
    <col min="9218" max="9219" width="14.140625" style="880" customWidth="1"/>
    <col min="9220" max="9222" width="14.5703125" style="880" customWidth="1"/>
    <col min="9223" max="9226" width="12.7109375" style="880" customWidth="1"/>
    <col min="9227" max="9227" width="11.5703125" style="880" customWidth="1"/>
    <col min="9228" max="9473" width="9.140625" style="880"/>
    <col min="9474" max="9475" width="14.140625" style="880" customWidth="1"/>
    <col min="9476" max="9478" width="14.5703125" style="880" customWidth="1"/>
    <col min="9479" max="9482" width="12.7109375" style="880" customWidth="1"/>
    <col min="9483" max="9483" width="11.5703125" style="880" customWidth="1"/>
    <col min="9484" max="9729" width="9.140625" style="880"/>
    <col min="9730" max="9731" width="14.140625" style="880" customWidth="1"/>
    <col min="9732" max="9734" width="14.5703125" style="880" customWidth="1"/>
    <col min="9735" max="9738" width="12.7109375" style="880" customWidth="1"/>
    <col min="9739" max="9739" width="11.5703125" style="880" customWidth="1"/>
    <col min="9740" max="9985" width="9.140625" style="880"/>
    <col min="9986" max="9987" width="14.140625" style="880" customWidth="1"/>
    <col min="9988" max="9990" width="14.5703125" style="880" customWidth="1"/>
    <col min="9991" max="9994" width="12.7109375" style="880" customWidth="1"/>
    <col min="9995" max="9995" width="11.5703125" style="880" customWidth="1"/>
    <col min="9996" max="10241" width="9.140625" style="880"/>
    <col min="10242" max="10243" width="14.140625" style="880" customWidth="1"/>
    <col min="10244" max="10246" width="14.5703125" style="880" customWidth="1"/>
    <col min="10247" max="10250" width="12.7109375" style="880" customWidth="1"/>
    <col min="10251" max="10251" width="11.5703125" style="880" customWidth="1"/>
    <col min="10252" max="10497" width="9.140625" style="880"/>
    <col min="10498" max="10499" width="14.140625" style="880" customWidth="1"/>
    <col min="10500" max="10502" width="14.5703125" style="880" customWidth="1"/>
    <col min="10503" max="10506" width="12.7109375" style="880" customWidth="1"/>
    <col min="10507" max="10507" width="11.5703125" style="880" customWidth="1"/>
    <col min="10508" max="10753" width="9.140625" style="880"/>
    <col min="10754" max="10755" width="14.140625" style="880" customWidth="1"/>
    <col min="10756" max="10758" width="14.5703125" style="880" customWidth="1"/>
    <col min="10759" max="10762" width="12.7109375" style="880" customWidth="1"/>
    <col min="10763" max="10763" width="11.5703125" style="880" customWidth="1"/>
    <col min="10764" max="11009" width="9.140625" style="880"/>
    <col min="11010" max="11011" width="14.140625" style="880" customWidth="1"/>
    <col min="11012" max="11014" width="14.5703125" style="880" customWidth="1"/>
    <col min="11015" max="11018" width="12.7109375" style="880" customWidth="1"/>
    <col min="11019" max="11019" width="11.5703125" style="880" customWidth="1"/>
    <col min="11020" max="11265" width="9.140625" style="880"/>
    <col min="11266" max="11267" width="14.140625" style="880" customWidth="1"/>
    <col min="11268" max="11270" width="14.5703125" style="880" customWidth="1"/>
    <col min="11271" max="11274" width="12.7109375" style="880" customWidth="1"/>
    <col min="11275" max="11275" width="11.5703125" style="880" customWidth="1"/>
    <col min="11276" max="11521" width="9.140625" style="880"/>
    <col min="11522" max="11523" width="14.140625" style="880" customWidth="1"/>
    <col min="11524" max="11526" width="14.5703125" style="880" customWidth="1"/>
    <col min="11527" max="11530" width="12.7109375" style="880" customWidth="1"/>
    <col min="11531" max="11531" width="11.5703125" style="880" customWidth="1"/>
    <col min="11532" max="11777" width="9.140625" style="880"/>
    <col min="11778" max="11779" width="14.140625" style="880" customWidth="1"/>
    <col min="11780" max="11782" width="14.5703125" style="880" customWidth="1"/>
    <col min="11783" max="11786" width="12.7109375" style="880" customWidth="1"/>
    <col min="11787" max="11787" width="11.5703125" style="880" customWidth="1"/>
    <col min="11788" max="12033" width="9.140625" style="880"/>
    <col min="12034" max="12035" width="14.140625" style="880" customWidth="1"/>
    <col min="12036" max="12038" width="14.5703125" style="880" customWidth="1"/>
    <col min="12039" max="12042" width="12.7109375" style="880" customWidth="1"/>
    <col min="12043" max="12043" width="11.5703125" style="880" customWidth="1"/>
    <col min="12044" max="12289" width="9.140625" style="880"/>
    <col min="12290" max="12291" width="14.140625" style="880" customWidth="1"/>
    <col min="12292" max="12294" width="14.5703125" style="880" customWidth="1"/>
    <col min="12295" max="12298" width="12.7109375" style="880" customWidth="1"/>
    <col min="12299" max="12299" width="11.5703125" style="880" customWidth="1"/>
    <col min="12300" max="12545" width="9.140625" style="880"/>
    <col min="12546" max="12547" width="14.140625" style="880" customWidth="1"/>
    <col min="12548" max="12550" width="14.5703125" style="880" customWidth="1"/>
    <col min="12551" max="12554" width="12.7109375" style="880" customWidth="1"/>
    <col min="12555" max="12555" width="11.5703125" style="880" customWidth="1"/>
    <col min="12556" max="12801" width="9.140625" style="880"/>
    <col min="12802" max="12803" width="14.140625" style="880" customWidth="1"/>
    <col min="12804" max="12806" width="14.5703125" style="880" customWidth="1"/>
    <col min="12807" max="12810" width="12.7109375" style="880" customWidth="1"/>
    <col min="12811" max="12811" width="11.5703125" style="880" customWidth="1"/>
    <col min="12812" max="13057" width="9.140625" style="880"/>
    <col min="13058" max="13059" width="14.140625" style="880" customWidth="1"/>
    <col min="13060" max="13062" width="14.5703125" style="880" customWidth="1"/>
    <col min="13063" max="13066" width="12.7109375" style="880" customWidth="1"/>
    <col min="13067" max="13067" width="11.5703125" style="880" customWidth="1"/>
    <col min="13068" max="13313" width="9.140625" style="880"/>
    <col min="13314" max="13315" width="14.140625" style="880" customWidth="1"/>
    <col min="13316" max="13318" width="14.5703125" style="880" customWidth="1"/>
    <col min="13319" max="13322" width="12.7109375" style="880" customWidth="1"/>
    <col min="13323" max="13323" width="11.5703125" style="880" customWidth="1"/>
    <col min="13324" max="13569" width="9.140625" style="880"/>
    <col min="13570" max="13571" width="14.140625" style="880" customWidth="1"/>
    <col min="13572" max="13574" width="14.5703125" style="880" customWidth="1"/>
    <col min="13575" max="13578" width="12.7109375" style="880" customWidth="1"/>
    <col min="13579" max="13579" width="11.5703125" style="880" customWidth="1"/>
    <col min="13580" max="13825" width="9.140625" style="880"/>
    <col min="13826" max="13827" width="14.140625" style="880" customWidth="1"/>
    <col min="13828" max="13830" width="14.5703125" style="880" customWidth="1"/>
    <col min="13831" max="13834" width="12.7109375" style="880" customWidth="1"/>
    <col min="13835" max="13835" width="11.5703125" style="880" customWidth="1"/>
    <col min="13836" max="14081" width="9.140625" style="880"/>
    <col min="14082" max="14083" width="14.140625" style="880" customWidth="1"/>
    <col min="14084" max="14086" width="14.5703125" style="880" customWidth="1"/>
    <col min="14087" max="14090" width="12.7109375" style="880" customWidth="1"/>
    <col min="14091" max="14091" width="11.5703125" style="880" customWidth="1"/>
    <col min="14092" max="14337" width="9.140625" style="880"/>
    <col min="14338" max="14339" width="14.140625" style="880" customWidth="1"/>
    <col min="14340" max="14342" width="14.5703125" style="880" customWidth="1"/>
    <col min="14343" max="14346" width="12.7109375" style="880" customWidth="1"/>
    <col min="14347" max="14347" width="11.5703125" style="880" customWidth="1"/>
    <col min="14348" max="14593" width="9.140625" style="880"/>
    <col min="14594" max="14595" width="14.140625" style="880" customWidth="1"/>
    <col min="14596" max="14598" width="14.5703125" style="880" customWidth="1"/>
    <col min="14599" max="14602" width="12.7109375" style="880" customWidth="1"/>
    <col min="14603" max="14603" width="11.5703125" style="880" customWidth="1"/>
    <col min="14604" max="14849" width="9.140625" style="880"/>
    <col min="14850" max="14851" width="14.140625" style="880" customWidth="1"/>
    <col min="14852" max="14854" width="14.5703125" style="880" customWidth="1"/>
    <col min="14855" max="14858" width="12.7109375" style="880" customWidth="1"/>
    <col min="14859" max="14859" width="11.5703125" style="880" customWidth="1"/>
    <col min="14860" max="15105" width="9.140625" style="880"/>
    <col min="15106" max="15107" width="14.140625" style="880" customWidth="1"/>
    <col min="15108" max="15110" width="14.5703125" style="880" customWidth="1"/>
    <col min="15111" max="15114" width="12.7109375" style="880" customWidth="1"/>
    <col min="15115" max="15115" width="11.5703125" style="880" customWidth="1"/>
    <col min="15116" max="15361" width="9.140625" style="880"/>
    <col min="15362" max="15363" width="14.140625" style="880" customWidth="1"/>
    <col min="15364" max="15366" width="14.5703125" style="880" customWidth="1"/>
    <col min="15367" max="15370" width="12.7109375" style="880" customWidth="1"/>
    <col min="15371" max="15371" width="11.5703125" style="880" customWidth="1"/>
    <col min="15372" max="15617" width="9.140625" style="880"/>
    <col min="15618" max="15619" width="14.140625" style="880" customWidth="1"/>
    <col min="15620" max="15622" width="14.5703125" style="880" customWidth="1"/>
    <col min="15623" max="15626" width="12.7109375" style="880" customWidth="1"/>
    <col min="15627" max="15627" width="11.5703125" style="880" customWidth="1"/>
    <col min="15628" max="15873" width="9.140625" style="880"/>
    <col min="15874" max="15875" width="14.140625" style="880" customWidth="1"/>
    <col min="15876" max="15878" width="14.5703125" style="880" customWidth="1"/>
    <col min="15879" max="15882" width="12.7109375" style="880" customWidth="1"/>
    <col min="15883" max="15883" width="11.5703125" style="880" customWidth="1"/>
    <col min="15884" max="16129" width="9.140625" style="880"/>
    <col min="16130" max="16131" width="14.140625" style="880" customWidth="1"/>
    <col min="16132" max="16134" width="14.5703125" style="880" customWidth="1"/>
    <col min="16135" max="16138" width="12.7109375" style="880" customWidth="1"/>
    <col min="16139" max="16139" width="11.5703125" style="880" customWidth="1"/>
    <col min="16140" max="16384" width="9.140625" style="880"/>
  </cols>
  <sheetData>
    <row r="2" spans="1:12">
      <c r="A2" s="321" t="s">
        <v>0</v>
      </c>
      <c r="B2" s="322" t="s">
        <v>359</v>
      </c>
    </row>
    <row r="3" spans="1:12" ht="15.75" customHeight="1">
      <c r="A3" s="321"/>
      <c r="B3" s="322"/>
    </row>
    <row r="4" spans="1:12" ht="79.5" customHeight="1">
      <c r="B4" s="702" t="s">
        <v>79</v>
      </c>
      <c r="C4" s="702" t="s">
        <v>560</v>
      </c>
      <c r="D4" s="702" t="s">
        <v>360</v>
      </c>
      <c r="E4" s="702" t="s">
        <v>361</v>
      </c>
      <c r="F4" s="702" t="s">
        <v>560</v>
      </c>
      <c r="G4" s="702" t="s">
        <v>362</v>
      </c>
      <c r="H4" s="702" t="s">
        <v>363</v>
      </c>
      <c r="I4" s="702" t="s">
        <v>560</v>
      </c>
      <c r="J4" s="702" t="s">
        <v>364</v>
      </c>
      <c r="K4" s="702" t="s">
        <v>365</v>
      </c>
      <c r="L4" s="702" t="s">
        <v>366</v>
      </c>
    </row>
    <row r="5" spans="1:12">
      <c r="B5" s="323">
        <v>38718</v>
      </c>
      <c r="C5" s="324">
        <v>34.148325937886149</v>
      </c>
      <c r="D5" s="324">
        <v>30.373670000000001</v>
      </c>
      <c r="E5" s="324">
        <f t="shared" ref="E5:E35" si="0">C5-D5</f>
        <v>3.7746559378861484</v>
      </c>
      <c r="F5" s="324">
        <v>34.148325937886149</v>
      </c>
      <c r="G5" s="324">
        <v>50.069265392278901</v>
      </c>
      <c r="H5" s="324">
        <f>F5-G5</f>
        <v>-15.920939454392752</v>
      </c>
      <c r="I5" s="324">
        <v>34.148325937886149</v>
      </c>
      <c r="J5" s="324">
        <v>49.814378131562798</v>
      </c>
      <c r="K5" s="324">
        <f>I5-J5</f>
        <v>-15.666052193676649</v>
      </c>
      <c r="L5" s="325">
        <v>2</v>
      </c>
    </row>
    <row r="6" spans="1:12">
      <c r="B6" s="323">
        <v>38808</v>
      </c>
      <c r="C6" s="324">
        <v>34.244577913769639</v>
      </c>
      <c r="D6" s="324">
        <v>31.072500000000002</v>
      </c>
      <c r="E6" s="324">
        <f t="shared" si="0"/>
        <v>3.1720779137696375</v>
      </c>
      <c r="F6" s="324">
        <v>34.244577913769639</v>
      </c>
      <c r="G6" s="324">
        <v>49.512649375037</v>
      </c>
      <c r="H6" s="324">
        <f t="shared" ref="H6:H45" si="1">F6-G6</f>
        <v>-15.268071461267361</v>
      </c>
      <c r="I6" s="324">
        <v>34.244577913769639</v>
      </c>
      <c r="J6" s="324">
        <v>49.260413398904099</v>
      </c>
      <c r="K6" s="324">
        <f t="shared" ref="K6:K45" si="2">I6-J6</f>
        <v>-15.01583548513446</v>
      </c>
      <c r="L6" s="325">
        <v>2</v>
      </c>
    </row>
    <row r="7" spans="1:12">
      <c r="B7" s="323">
        <v>38899</v>
      </c>
      <c r="C7" s="324">
        <v>36.397672863126729</v>
      </c>
      <c r="D7" s="324">
        <v>31.769210000000001</v>
      </c>
      <c r="E7" s="324">
        <f t="shared" si="0"/>
        <v>4.6284628631267282</v>
      </c>
      <c r="F7" s="324">
        <v>36.397672863126729</v>
      </c>
      <c r="G7" s="324">
        <v>48.955993559631601</v>
      </c>
      <c r="H7" s="324">
        <f t="shared" si="1"/>
        <v>-12.558320696504872</v>
      </c>
      <c r="I7" s="324">
        <v>36.397672863126729</v>
      </c>
      <c r="J7" s="324">
        <v>48.706409501114798</v>
      </c>
      <c r="K7" s="324">
        <f t="shared" si="2"/>
        <v>-12.308736637988069</v>
      </c>
      <c r="L7" s="325">
        <v>2</v>
      </c>
    </row>
    <row r="8" spans="1:12">
      <c r="B8" s="323">
        <v>38991</v>
      </c>
      <c r="C8" s="324">
        <v>41.579019642417357</v>
      </c>
      <c r="D8" s="324">
        <v>32.46358</v>
      </c>
      <c r="E8" s="324">
        <f t="shared" si="0"/>
        <v>9.1154396424173569</v>
      </c>
      <c r="F8" s="324">
        <v>41.579019642417357</v>
      </c>
      <c r="G8" s="324">
        <v>48.399219966275901</v>
      </c>
      <c r="H8" s="324">
        <f t="shared" si="1"/>
        <v>-6.8202003238585434</v>
      </c>
      <c r="I8" s="324">
        <v>41.579019642417357</v>
      </c>
      <c r="J8" s="324">
        <v>48.152289733475797</v>
      </c>
      <c r="K8" s="324">
        <f t="shared" si="2"/>
        <v>-6.5732700910584398</v>
      </c>
      <c r="L8" s="325">
        <v>2</v>
      </c>
    </row>
    <row r="9" spans="1:12">
      <c r="B9" s="323">
        <v>39083</v>
      </c>
      <c r="C9" s="324">
        <v>46.365581414556907</v>
      </c>
      <c r="D9" s="324">
        <v>33.1554</v>
      </c>
      <c r="E9" s="324">
        <f t="shared" si="0"/>
        <v>13.210181414556907</v>
      </c>
      <c r="F9" s="324">
        <v>46.365581414556907</v>
      </c>
      <c r="G9" s="324">
        <v>47.842219225198903</v>
      </c>
      <c r="H9" s="324">
        <f t="shared" si="1"/>
        <v>-1.4766378106419964</v>
      </c>
      <c r="I9" s="324">
        <v>46.365581414556907</v>
      </c>
      <c r="J9" s="324">
        <v>47.597946619426303</v>
      </c>
      <c r="K9" s="324">
        <f t="shared" si="2"/>
        <v>-1.2323652048693958</v>
      </c>
      <c r="L9" s="325">
        <v>2</v>
      </c>
    </row>
    <row r="10" spans="1:12">
      <c r="B10" s="323">
        <v>39173</v>
      </c>
      <c r="C10" s="324">
        <v>49.233262111740551</v>
      </c>
      <c r="D10" s="324">
        <v>33.844479999999997</v>
      </c>
      <c r="E10" s="324">
        <f t="shared" si="0"/>
        <v>15.388782111740554</v>
      </c>
      <c r="F10" s="324">
        <v>49.233262111740551</v>
      </c>
      <c r="G10" s="324">
        <v>47.284864918579999</v>
      </c>
      <c r="H10" s="324">
        <f t="shared" si="1"/>
        <v>1.9483971931605524</v>
      </c>
      <c r="I10" s="324">
        <v>49.233262111740551</v>
      </c>
      <c r="J10" s="324">
        <v>47.043256249230197</v>
      </c>
      <c r="K10" s="324">
        <f t="shared" si="2"/>
        <v>2.190005862510354</v>
      </c>
      <c r="L10" s="325">
        <v>2</v>
      </c>
    </row>
    <row r="11" spans="1:12">
      <c r="B11" s="323">
        <v>39264</v>
      </c>
      <c r="C11" s="324">
        <v>57.59660884743333</v>
      </c>
      <c r="D11" s="324">
        <v>34.530659999999997</v>
      </c>
      <c r="E11" s="324">
        <f t="shared" si="0"/>
        <v>23.065948847433333</v>
      </c>
      <c r="F11" s="324">
        <v>57.59660884743333</v>
      </c>
      <c r="G11" s="324">
        <v>46.727026948050302</v>
      </c>
      <c r="H11" s="324">
        <f t="shared" si="1"/>
        <v>10.869581899383029</v>
      </c>
      <c r="I11" s="324">
        <v>57.59660884743333</v>
      </c>
      <c r="J11" s="324">
        <v>46.4880916322385</v>
      </c>
      <c r="K11" s="324">
        <f t="shared" si="2"/>
        <v>11.10851721519483</v>
      </c>
      <c r="L11" s="325">
        <v>2</v>
      </c>
    </row>
    <row r="12" spans="1:12">
      <c r="B12" s="323">
        <v>39356</v>
      </c>
      <c r="C12" s="324">
        <v>58.554163943069426</v>
      </c>
      <c r="D12" s="324">
        <v>35.213810000000002</v>
      </c>
      <c r="E12" s="324">
        <f t="shared" si="0"/>
        <v>23.340353943069424</v>
      </c>
      <c r="F12" s="324">
        <v>58.554163943069426</v>
      </c>
      <c r="G12" s="324">
        <v>46.168580078078698</v>
      </c>
      <c r="H12" s="324">
        <f t="shared" si="1"/>
        <v>12.385583864990728</v>
      </c>
      <c r="I12" s="324">
        <v>58.554163943069426</v>
      </c>
      <c r="J12" s="324">
        <v>45.932331252816702</v>
      </c>
      <c r="K12" s="324">
        <f t="shared" si="2"/>
        <v>12.621832690252724</v>
      </c>
      <c r="L12" s="325">
        <v>2</v>
      </c>
    </row>
    <row r="13" spans="1:12">
      <c r="B13" s="323">
        <v>39448</v>
      </c>
      <c r="C13" s="324">
        <v>56.486267406310162</v>
      </c>
      <c r="D13" s="324">
        <v>35.893889999999999</v>
      </c>
      <c r="E13" s="324">
        <f t="shared" si="0"/>
        <v>20.592377406310163</v>
      </c>
      <c r="F13" s="324">
        <v>56.486267406310162</v>
      </c>
      <c r="G13" s="324">
        <v>45.609426255566802</v>
      </c>
      <c r="H13" s="324">
        <f t="shared" si="1"/>
        <v>10.87684115074336</v>
      </c>
      <c r="I13" s="324">
        <v>56.486267406310162</v>
      </c>
      <c r="J13" s="324">
        <v>45.375881366623503</v>
      </c>
      <c r="K13" s="324">
        <f t="shared" si="2"/>
        <v>11.110386039686659</v>
      </c>
      <c r="L13" s="325">
        <v>2</v>
      </c>
    </row>
    <row r="14" spans="1:12">
      <c r="B14" s="323">
        <v>39539</v>
      </c>
      <c r="C14" s="324">
        <v>53.664266328550667</v>
      </c>
      <c r="D14" s="324">
        <v>36.570869999999999</v>
      </c>
      <c r="E14" s="324">
        <f t="shared" si="0"/>
        <v>17.093396328550668</v>
      </c>
      <c r="F14" s="324">
        <v>53.664266328550667</v>
      </c>
      <c r="G14" s="324">
        <v>45.049498380966</v>
      </c>
      <c r="H14" s="324">
        <f t="shared" si="1"/>
        <v>8.6147679475846672</v>
      </c>
      <c r="I14" s="324">
        <v>53.664266328550667</v>
      </c>
      <c r="J14" s="324">
        <v>44.818679783899199</v>
      </c>
      <c r="K14" s="324">
        <f t="shared" si="2"/>
        <v>8.8455865446514679</v>
      </c>
      <c r="L14" s="325">
        <v>2</v>
      </c>
    </row>
    <row r="15" spans="1:12">
      <c r="B15" s="323">
        <v>39630</v>
      </c>
      <c r="C15" s="324">
        <v>50.160764053876306</v>
      </c>
      <c r="D15" s="324">
        <v>37.244819999999997</v>
      </c>
      <c r="E15" s="324">
        <f t="shared" si="0"/>
        <v>12.915944053876309</v>
      </c>
      <c r="F15" s="324">
        <v>50.160764053876306</v>
      </c>
      <c r="G15" s="324">
        <v>44.488756556161803</v>
      </c>
      <c r="H15" s="324">
        <f t="shared" si="1"/>
        <v>5.6720074977145032</v>
      </c>
      <c r="I15" s="324">
        <v>50.160764053876306</v>
      </c>
      <c r="J15" s="324">
        <v>44.260692090849197</v>
      </c>
      <c r="K15" s="324">
        <f t="shared" si="2"/>
        <v>5.9000719630271092</v>
      </c>
      <c r="L15" s="325">
        <v>2</v>
      </c>
    </row>
    <row r="16" spans="1:12">
      <c r="B16" s="323">
        <v>39722</v>
      </c>
      <c r="C16" s="324">
        <v>46.556666220809852</v>
      </c>
      <c r="D16" s="324">
        <v>37.91581</v>
      </c>
      <c r="E16" s="324">
        <f t="shared" si="0"/>
        <v>8.6408562208098516</v>
      </c>
      <c r="F16" s="324">
        <v>46.556666220809852</v>
      </c>
      <c r="G16" s="324">
        <v>43.927182409293998</v>
      </c>
      <c r="H16" s="324">
        <f t="shared" si="1"/>
        <v>2.6294838115158541</v>
      </c>
      <c r="I16" s="324">
        <v>46.556666220809852</v>
      </c>
      <c r="J16" s="324">
        <v>43.701905987645503</v>
      </c>
      <c r="K16" s="324">
        <f t="shared" si="2"/>
        <v>2.8547602331643489</v>
      </c>
      <c r="L16" s="325">
        <v>2</v>
      </c>
    </row>
    <row r="17" spans="2:12">
      <c r="B17" s="323">
        <v>39814</v>
      </c>
      <c r="C17" s="324">
        <v>46.473050060577151</v>
      </c>
      <c r="D17" s="324">
        <v>38.583979999999997</v>
      </c>
      <c r="E17" s="324">
        <f t="shared" si="0"/>
        <v>7.8890700605771542</v>
      </c>
      <c r="F17" s="324">
        <v>46.473050060577151</v>
      </c>
      <c r="G17" s="324">
        <v>43.364771746611098</v>
      </c>
      <c r="H17" s="324">
        <f t="shared" si="1"/>
        <v>3.1082783139660535</v>
      </c>
      <c r="I17" s="324">
        <v>46.473050060577151</v>
      </c>
      <c r="J17" s="324">
        <v>43.142323924639598</v>
      </c>
      <c r="K17" s="324">
        <f t="shared" si="2"/>
        <v>3.3307261359375531</v>
      </c>
      <c r="L17" s="325">
        <v>2</v>
      </c>
    </row>
    <row r="18" spans="2:12">
      <c r="B18" s="323">
        <v>39904</v>
      </c>
      <c r="C18" s="324">
        <v>51.206952022316479</v>
      </c>
      <c r="D18" s="324">
        <v>39.249470000000002</v>
      </c>
      <c r="E18" s="324">
        <f t="shared" si="0"/>
        <v>11.957482022316476</v>
      </c>
      <c r="F18" s="324">
        <v>51.206952022316479</v>
      </c>
      <c r="G18" s="324">
        <v>42.801526956405397</v>
      </c>
      <c r="H18" s="324">
        <f t="shared" si="1"/>
        <v>8.4054250659110821</v>
      </c>
      <c r="I18" s="324">
        <v>51.206952022316479</v>
      </c>
      <c r="J18" s="324">
        <v>42.581955489084002</v>
      </c>
      <c r="K18" s="324">
        <f t="shared" si="2"/>
        <v>8.6249965332324763</v>
      </c>
      <c r="L18" s="325">
        <v>2</v>
      </c>
    </row>
    <row r="19" spans="2:12">
      <c r="B19" s="323">
        <v>39995</v>
      </c>
      <c r="C19" s="324">
        <v>52.091933133370183</v>
      </c>
      <c r="D19" s="324">
        <v>39.912430000000001</v>
      </c>
      <c r="E19" s="324">
        <f t="shared" si="0"/>
        <v>12.179503133370183</v>
      </c>
      <c r="F19" s="324">
        <v>52.091933133370183</v>
      </c>
      <c r="G19" s="324">
        <v>42.237458190039803</v>
      </c>
      <c r="H19" s="324">
        <f t="shared" si="1"/>
        <v>9.8544749433303807</v>
      </c>
      <c r="I19" s="324">
        <v>52.091933133370183</v>
      </c>
      <c r="J19" s="324">
        <v>42.020818595046201</v>
      </c>
      <c r="K19" s="324">
        <f t="shared" si="2"/>
        <v>10.071114538323982</v>
      </c>
      <c r="L19" s="325">
        <v>2</v>
      </c>
    </row>
    <row r="20" spans="2:12">
      <c r="B20" s="323">
        <v>40087</v>
      </c>
      <c r="C20" s="324">
        <v>51.882337581132717</v>
      </c>
      <c r="D20" s="324">
        <v>40.573079999999997</v>
      </c>
      <c r="E20" s="324">
        <f t="shared" si="0"/>
        <v>11.309257581132719</v>
      </c>
      <c r="F20" s="324">
        <v>51.882337581132717</v>
      </c>
      <c r="G20" s="324">
        <v>41.672596620059998</v>
      </c>
      <c r="H20" s="324">
        <f t="shared" si="1"/>
        <v>10.209740961072718</v>
      </c>
      <c r="I20" s="324">
        <v>51.882337581132717</v>
      </c>
      <c r="J20" s="324">
        <v>41.458952719085403</v>
      </c>
      <c r="K20" s="324">
        <f t="shared" si="2"/>
        <v>10.423384862047314</v>
      </c>
      <c r="L20" s="325">
        <v>2</v>
      </c>
    </row>
    <row r="21" spans="2:12">
      <c r="B21" s="323">
        <v>40179</v>
      </c>
      <c r="C21" s="324">
        <v>44.944700463268077</v>
      </c>
      <c r="D21" s="324">
        <v>41.231619999999999</v>
      </c>
      <c r="E21" s="324">
        <f t="shared" si="0"/>
        <v>3.7130804632680778</v>
      </c>
      <c r="F21" s="324">
        <v>44.944700463268077</v>
      </c>
      <c r="G21" s="324">
        <v>41.106998050366002</v>
      </c>
      <c r="H21" s="324">
        <f t="shared" si="1"/>
        <v>3.8377024129020754</v>
      </c>
      <c r="I21" s="324">
        <v>44.944700463268077</v>
      </c>
      <c r="J21" s="324">
        <v>40.896422515546703</v>
      </c>
      <c r="K21" s="324">
        <f t="shared" si="2"/>
        <v>4.0482779477213739</v>
      </c>
      <c r="L21" s="325">
        <v>2</v>
      </c>
    </row>
    <row r="22" spans="2:12">
      <c r="B22" s="323">
        <v>40269</v>
      </c>
      <c r="C22" s="324">
        <v>42.28829006750783</v>
      </c>
      <c r="D22" s="324">
        <v>41.888309999999997</v>
      </c>
      <c r="E22" s="324">
        <f t="shared" si="0"/>
        <v>0.39998006750783333</v>
      </c>
      <c r="F22" s="324">
        <v>42.28829006750783</v>
      </c>
      <c r="G22" s="324">
        <v>40.540743803366603</v>
      </c>
      <c r="H22" s="324">
        <f t="shared" si="1"/>
        <v>1.7475462641412278</v>
      </c>
      <c r="I22" s="324">
        <v>42.28829006750783</v>
      </c>
      <c r="J22" s="324">
        <v>40.333318697237701</v>
      </c>
      <c r="K22" s="324">
        <f t="shared" si="2"/>
        <v>1.9549713702701297</v>
      </c>
      <c r="L22" s="325">
        <v>2</v>
      </c>
    </row>
    <row r="23" spans="2:12">
      <c r="B23" s="323">
        <v>40360</v>
      </c>
      <c r="C23" s="324">
        <v>39.328885150507553</v>
      </c>
      <c r="D23" s="324">
        <v>42.543419999999998</v>
      </c>
      <c r="E23" s="324">
        <f t="shared" si="0"/>
        <v>-3.2145348494924448</v>
      </c>
      <c r="F23" s="324">
        <v>39.328885150507553</v>
      </c>
      <c r="G23" s="324">
        <v>39.973924783974901</v>
      </c>
      <c r="H23" s="324">
        <f t="shared" si="1"/>
        <v>-0.64503963346734849</v>
      </c>
      <c r="I23" s="324">
        <v>39.328885150507553</v>
      </c>
      <c r="J23" s="324">
        <v>39.769742097660597</v>
      </c>
      <c r="K23" s="324">
        <f t="shared" si="2"/>
        <v>-0.44085694715304413</v>
      </c>
      <c r="L23" s="325">
        <v>2</v>
      </c>
    </row>
    <row r="24" spans="2:12">
      <c r="B24" s="323">
        <v>40452</v>
      </c>
      <c r="C24" s="324">
        <v>37.613296454393804</v>
      </c>
      <c r="D24" s="324">
        <v>43.197209999999998</v>
      </c>
      <c r="E24" s="324">
        <f t="shared" si="0"/>
        <v>-5.5839135456061939</v>
      </c>
      <c r="F24" s="324">
        <v>37.613296454393804</v>
      </c>
      <c r="G24" s="324">
        <v>39.406636270245102</v>
      </c>
      <c r="H24" s="324">
        <f t="shared" si="1"/>
        <v>-1.7933398158512972</v>
      </c>
      <c r="I24" s="324">
        <v>37.613296454393804</v>
      </c>
      <c r="J24" s="324">
        <v>39.205798437746402</v>
      </c>
      <c r="K24" s="324">
        <f t="shared" si="2"/>
        <v>-1.592501983352598</v>
      </c>
      <c r="L24" s="325">
        <v>2</v>
      </c>
    </row>
    <row r="25" spans="2:12">
      <c r="B25" s="323">
        <v>40544</v>
      </c>
      <c r="C25" s="324">
        <v>34.821760126060731</v>
      </c>
      <c r="D25" s="324">
        <v>43.849930000000001</v>
      </c>
      <c r="E25" s="324">
        <f t="shared" si="0"/>
        <v>-9.0281698739392695</v>
      </c>
      <c r="F25" s="324">
        <v>34.821760126060731</v>
      </c>
      <c r="G25" s="324">
        <v>38.838971930419</v>
      </c>
      <c r="H25" s="324">
        <f t="shared" si="1"/>
        <v>-4.0172118043582685</v>
      </c>
      <c r="I25" s="324">
        <v>34.821760126060731</v>
      </c>
      <c r="J25" s="324">
        <v>38.641592336283203</v>
      </c>
      <c r="K25" s="324">
        <f t="shared" si="2"/>
        <v>-3.8198322102224722</v>
      </c>
      <c r="L25" s="325">
        <v>2</v>
      </c>
    </row>
    <row r="26" spans="2:12">
      <c r="B26" s="323">
        <v>40634</v>
      </c>
      <c r="C26" s="324">
        <v>33.392687001516173</v>
      </c>
      <c r="D26" s="324">
        <v>44.501820000000002</v>
      </c>
      <c r="E26" s="324">
        <f t="shared" si="0"/>
        <v>-11.10913299848383</v>
      </c>
      <c r="F26" s="324">
        <v>33.392687001516173</v>
      </c>
      <c r="G26" s="324">
        <v>38.271020941147903</v>
      </c>
      <c r="H26" s="324">
        <f t="shared" si="1"/>
        <v>-4.8783339396317302</v>
      </c>
      <c r="I26" s="324">
        <v>33.392687001516173</v>
      </c>
      <c r="J26" s="324">
        <v>38.077224430804698</v>
      </c>
      <c r="K26" s="324">
        <f t="shared" si="2"/>
        <v>-4.6845374292885253</v>
      </c>
      <c r="L26" s="325">
        <v>2</v>
      </c>
    </row>
    <row r="27" spans="2:12">
      <c r="B27" s="323">
        <v>40725</v>
      </c>
      <c r="C27" s="324">
        <v>32.93319758105968</v>
      </c>
      <c r="D27" s="324">
        <v>45.153100000000002</v>
      </c>
      <c r="E27" s="324">
        <f t="shared" si="0"/>
        <v>-12.219902418940322</v>
      </c>
      <c r="F27" s="324">
        <v>32.93319758105968</v>
      </c>
      <c r="G27" s="324">
        <v>37.702862431653401</v>
      </c>
      <c r="H27" s="324">
        <f t="shared" si="1"/>
        <v>-4.7696648505937205</v>
      </c>
      <c r="I27" s="324">
        <v>32.93319758105968</v>
      </c>
      <c r="J27" s="324">
        <v>37.512785809263598</v>
      </c>
      <c r="K27" s="324">
        <f t="shared" si="2"/>
        <v>-4.5795882282039173</v>
      </c>
      <c r="L27" s="325">
        <v>2</v>
      </c>
    </row>
    <row r="28" spans="2:12">
      <c r="B28" s="323">
        <v>40817</v>
      </c>
      <c r="C28" s="324">
        <v>32.525017155551474</v>
      </c>
      <c r="D28" s="324">
        <v>45.80397</v>
      </c>
      <c r="E28" s="324">
        <f t="shared" si="0"/>
        <v>-13.278952844448526</v>
      </c>
      <c r="F28" s="324">
        <v>32.525017155551474</v>
      </c>
      <c r="G28" s="324">
        <v>37.1345633286045</v>
      </c>
      <c r="H28" s="324">
        <f t="shared" si="1"/>
        <v>-4.6095461730530261</v>
      </c>
      <c r="I28" s="324">
        <v>32.525017155551474</v>
      </c>
      <c r="J28" s="324">
        <v>36.948355848269202</v>
      </c>
      <c r="K28" s="324">
        <f t="shared" si="2"/>
        <v>-4.4233386927177278</v>
      </c>
      <c r="L28" s="325">
        <v>2</v>
      </c>
    </row>
    <row r="29" spans="2:12">
      <c r="B29" s="323">
        <v>40909</v>
      </c>
      <c r="C29" s="324">
        <v>30.600759958811668</v>
      </c>
      <c r="D29" s="324">
        <v>46.454569999999997</v>
      </c>
      <c r="E29" s="324">
        <f t="shared" si="0"/>
        <v>-15.853810041188328</v>
      </c>
      <c r="F29" s="324">
        <v>30.600759958811668</v>
      </c>
      <c r="G29" s="324">
        <v>36.566178626514102</v>
      </c>
      <c r="H29" s="324">
        <f t="shared" si="1"/>
        <v>-5.9654186677024335</v>
      </c>
      <c r="I29" s="324">
        <v>30.600759958811668</v>
      </c>
      <c r="J29" s="324">
        <v>36.384002475460299</v>
      </c>
      <c r="K29" s="324">
        <f t="shared" si="2"/>
        <v>-5.783242516648631</v>
      </c>
      <c r="L29" s="325">
        <v>2</v>
      </c>
    </row>
    <row r="30" spans="2:12">
      <c r="B30" s="323">
        <v>41000</v>
      </c>
      <c r="C30" s="324">
        <v>29.988230503486253</v>
      </c>
      <c r="D30" s="324">
        <v>47.105049999999999</v>
      </c>
      <c r="E30" s="324">
        <f t="shared" si="0"/>
        <v>-17.116819496513745</v>
      </c>
      <c r="F30" s="324">
        <v>29.988230503486253</v>
      </c>
      <c r="G30" s="324">
        <v>35.997751808487102</v>
      </c>
      <c r="H30" s="324">
        <f t="shared" si="1"/>
        <v>-6.0095213050008489</v>
      </c>
      <c r="I30" s="324">
        <v>29.988230503486253</v>
      </c>
      <c r="J30" s="324">
        <v>35.8197825601288</v>
      </c>
      <c r="K30" s="324">
        <f t="shared" si="2"/>
        <v>-5.8315520566425469</v>
      </c>
      <c r="L30" s="325">
        <v>2</v>
      </c>
    </row>
    <row r="31" spans="2:12">
      <c r="B31" s="323">
        <v>41091</v>
      </c>
      <c r="C31" s="324">
        <v>30.011582883280219</v>
      </c>
      <c r="D31" s="324">
        <v>47.755479999999999</v>
      </c>
      <c r="E31" s="324">
        <f t="shared" si="0"/>
        <v>-17.743897116719779</v>
      </c>
      <c r="F31" s="324">
        <v>30.011582883280219</v>
      </c>
      <c r="G31" s="324">
        <v>35.429311442181401</v>
      </c>
      <c r="H31" s="324">
        <f t="shared" si="1"/>
        <v>-5.4177285589011817</v>
      </c>
      <c r="I31" s="324">
        <v>30.011582883280219</v>
      </c>
      <c r="J31" s="324">
        <v>35.255738513460599</v>
      </c>
      <c r="K31" s="324">
        <f t="shared" si="2"/>
        <v>-5.24415563018038</v>
      </c>
      <c r="L31" s="325">
        <v>2</v>
      </c>
    </row>
    <row r="32" spans="2:12">
      <c r="B32" s="323">
        <v>41183</v>
      </c>
      <c r="C32" s="324">
        <v>47.345960262579048</v>
      </c>
      <c r="D32" s="324">
        <v>48.3401466599136</v>
      </c>
      <c r="E32" s="324">
        <f t="shared" si="0"/>
        <v>-0.99418639733455194</v>
      </c>
      <c r="F32" s="324">
        <v>31.753375230221582</v>
      </c>
      <c r="G32" s="324">
        <v>34.425330228899803</v>
      </c>
      <c r="H32" s="324">
        <f t="shared" si="1"/>
        <v>-2.6719549986782205</v>
      </c>
      <c r="I32" s="324">
        <v>31.65148573419696</v>
      </c>
      <c r="J32" s="324">
        <v>34.691898167761103</v>
      </c>
      <c r="K32" s="324">
        <f t="shared" si="2"/>
        <v>-3.0404124335641427</v>
      </c>
      <c r="L32" s="325">
        <v>2</v>
      </c>
    </row>
    <row r="33" spans="2:12">
      <c r="B33" s="323">
        <v>41275</v>
      </c>
      <c r="C33" s="324">
        <v>52.62126689319129</v>
      </c>
      <c r="D33" s="324">
        <v>48.3401466599136</v>
      </c>
      <c r="E33" s="324">
        <f t="shared" si="0"/>
        <v>4.2811202332776901</v>
      </c>
      <c r="F33" s="324">
        <v>30.533235105829093</v>
      </c>
      <c r="G33" s="324">
        <v>33.391959368694998</v>
      </c>
      <c r="H33" s="324">
        <f t="shared" si="1"/>
        <v>-2.8587242628659055</v>
      </c>
      <c r="I33" s="324">
        <v>30.4793300667077</v>
      </c>
      <c r="J33" s="324">
        <v>34.128276244946797</v>
      </c>
      <c r="K33" s="324">
        <f t="shared" si="2"/>
        <v>-3.6489461782390968</v>
      </c>
      <c r="L33" s="325">
        <v>2</v>
      </c>
    </row>
    <row r="34" spans="2:12">
      <c r="B34" s="323">
        <v>41365</v>
      </c>
      <c r="C34" s="324">
        <v>51.912581425520486</v>
      </c>
      <c r="D34" s="324">
        <v>49.993288914555997</v>
      </c>
      <c r="E34" s="324">
        <f t="shared" si="0"/>
        <v>1.9192925109644889</v>
      </c>
      <c r="F34" s="324">
        <v>30.033232312047513</v>
      </c>
      <c r="G34" s="324">
        <v>32.423650658384197</v>
      </c>
      <c r="H34" s="324">
        <f t="shared" si="1"/>
        <v>-2.3904183463366842</v>
      </c>
      <c r="I34" s="324">
        <v>30.006161854997952</v>
      </c>
      <c r="J34" s="324">
        <v>33.564879865903201</v>
      </c>
      <c r="K34" s="324">
        <f t="shared" si="2"/>
        <v>-3.558718010905249</v>
      </c>
      <c r="L34" s="325">
        <v>2</v>
      </c>
    </row>
    <row r="35" spans="2:12">
      <c r="B35" s="323">
        <v>41456</v>
      </c>
      <c r="C35" s="324">
        <v>53.303024142668257</v>
      </c>
      <c r="D35" s="324">
        <v>50.812987423649297</v>
      </c>
      <c r="E35" s="324">
        <f t="shared" si="0"/>
        <v>2.4900367190189598</v>
      </c>
      <c r="F35" s="324">
        <v>30.011582883280212</v>
      </c>
      <c r="G35" s="324">
        <v>31.569727866058901</v>
      </c>
      <c r="H35" s="324">
        <f t="shared" si="1"/>
        <v>-1.5581449827786891</v>
      </c>
      <c r="I35" s="324">
        <v>30.011582883280212</v>
      </c>
      <c r="J35" s="324">
        <v>33.001707029150303</v>
      </c>
      <c r="K35" s="324">
        <f t="shared" si="2"/>
        <v>-2.9901241458700909</v>
      </c>
      <c r="L35" s="325">
        <v>2</v>
      </c>
    </row>
    <row r="36" spans="2:12">
      <c r="B36" s="323">
        <v>41548</v>
      </c>
      <c r="C36" s="763"/>
      <c r="D36" s="324"/>
      <c r="E36" s="324">
        <v>2.5</v>
      </c>
      <c r="F36" s="324">
        <v>31.753375230221582</v>
      </c>
      <c r="G36" s="324">
        <v>31.011769029485599</v>
      </c>
      <c r="H36" s="324">
        <f t="shared" si="1"/>
        <v>0.74160620073598338</v>
      </c>
      <c r="I36" s="324">
        <v>31.651485734196953</v>
      </c>
      <c r="J36" s="324">
        <v>32.438746836412797</v>
      </c>
      <c r="K36" s="324">
        <f t="shared" si="2"/>
        <v>-0.78726110221584378</v>
      </c>
      <c r="L36" s="325">
        <v>2</v>
      </c>
    </row>
    <row r="37" spans="2:12">
      <c r="B37" s="323">
        <v>41640</v>
      </c>
      <c r="C37" s="763"/>
      <c r="D37" s="324"/>
      <c r="E37" s="324">
        <v>3</v>
      </c>
      <c r="F37" s="324">
        <v>30.5332351058291</v>
      </c>
      <c r="G37" s="324">
        <v>30.383716218371099</v>
      </c>
      <c r="H37" s="324">
        <f t="shared" si="1"/>
        <v>0.1495188874580009</v>
      </c>
      <c r="I37" s="324">
        <v>30.4793300667077</v>
      </c>
      <c r="J37" s="324">
        <v>31.875980914105501</v>
      </c>
      <c r="K37" s="324">
        <f t="shared" si="2"/>
        <v>-1.396650847397801</v>
      </c>
      <c r="L37" s="325">
        <v>2</v>
      </c>
    </row>
    <row r="38" spans="2:12">
      <c r="B38" s="323">
        <v>41730</v>
      </c>
      <c r="C38" s="763"/>
      <c r="D38" s="324"/>
      <c r="E38" s="324">
        <v>3.3</v>
      </c>
      <c r="F38" s="324">
        <v>30.033232312047502</v>
      </c>
      <c r="G38" s="324">
        <v>29.773767359180599</v>
      </c>
      <c r="H38" s="324">
        <f t="shared" si="1"/>
        <v>0.25946495286690308</v>
      </c>
      <c r="I38" s="324">
        <v>30.006161854997966</v>
      </c>
      <c r="J38" s="324">
        <v>31.313388920489999</v>
      </c>
      <c r="K38" s="324">
        <f t="shared" si="2"/>
        <v>-1.3072270654920324</v>
      </c>
      <c r="L38" s="325">
        <v>2</v>
      </c>
    </row>
    <row r="39" spans="2:12">
      <c r="B39" s="323">
        <v>41821</v>
      </c>
      <c r="C39" s="763"/>
      <c r="D39" s="324"/>
      <c r="E39" s="324">
        <v>3.5</v>
      </c>
      <c r="F39" s="324">
        <v>30.011582883280212</v>
      </c>
      <c r="G39" s="324">
        <v>29.231576639754898</v>
      </c>
      <c r="H39" s="324">
        <f t="shared" si="1"/>
        <v>0.78000624352531389</v>
      </c>
      <c r="I39" s="324">
        <v>30.011582883280212</v>
      </c>
      <c r="J39" s="324">
        <v>30.750947022201</v>
      </c>
      <c r="K39" s="324">
        <f t="shared" si="2"/>
        <v>-0.73936413892078789</v>
      </c>
      <c r="L39" s="325">
        <v>2</v>
      </c>
    </row>
    <row r="40" spans="2:12">
      <c r="B40" s="323">
        <v>41913</v>
      </c>
      <c r="C40" s="763"/>
      <c r="D40" s="324"/>
      <c r="E40" s="324"/>
      <c r="F40" s="324">
        <v>31.753375230221582</v>
      </c>
      <c r="G40" s="324">
        <v>28.925432883747199</v>
      </c>
      <c r="H40" s="324">
        <f t="shared" si="1"/>
        <v>2.8279423464743836</v>
      </c>
      <c r="I40" s="324">
        <v>31.651485734196953</v>
      </c>
      <c r="J40" s="324">
        <v>30.1886281178056</v>
      </c>
      <c r="K40" s="324">
        <f t="shared" si="2"/>
        <v>1.4628576163913536</v>
      </c>
      <c r="L40" s="325">
        <v>2</v>
      </c>
    </row>
    <row r="41" spans="2:12">
      <c r="B41" s="323">
        <v>42005</v>
      </c>
      <c r="C41" s="763"/>
      <c r="D41" s="324"/>
      <c r="E41" s="324"/>
      <c r="F41" s="324">
        <v>30.5332351058291</v>
      </c>
      <c r="G41" s="324">
        <v>28.5332363632537</v>
      </c>
      <c r="H41" s="324">
        <f t="shared" si="1"/>
        <v>1.9999987425754</v>
      </c>
      <c r="I41" s="324">
        <v>30.479330066707693</v>
      </c>
      <c r="J41" s="324">
        <v>29.626403257460201</v>
      </c>
      <c r="K41" s="324">
        <f t="shared" si="2"/>
        <v>0.8529268092474922</v>
      </c>
      <c r="L41" s="325">
        <v>2</v>
      </c>
    </row>
    <row r="42" spans="2:12">
      <c r="B42" s="323">
        <v>42095</v>
      </c>
      <c r="C42" s="763"/>
      <c r="D42" s="324"/>
      <c r="E42" s="324"/>
      <c r="F42" s="324">
        <v>30.03323231204751</v>
      </c>
      <c r="G42" s="324">
        <v>28.136207004494398</v>
      </c>
      <c r="H42" s="324">
        <f t="shared" si="1"/>
        <v>1.8970253075531112</v>
      </c>
      <c r="I42" s="324">
        <v>30.006161854997959</v>
      </c>
      <c r="J42" s="324">
        <v>29.064247148465601</v>
      </c>
      <c r="K42" s="324">
        <f t="shared" si="2"/>
        <v>0.94191470653235854</v>
      </c>
      <c r="L42" s="325">
        <v>2</v>
      </c>
    </row>
    <row r="43" spans="2:12">
      <c r="B43" s="323">
        <v>42186</v>
      </c>
      <c r="C43" s="763"/>
      <c r="D43" s="324"/>
      <c r="E43" s="324"/>
      <c r="F43" s="324">
        <v>30.011582883280212</v>
      </c>
      <c r="G43" s="324">
        <v>27.7817651434388</v>
      </c>
      <c r="H43" s="324">
        <f t="shared" si="1"/>
        <v>2.2298177398414118</v>
      </c>
      <c r="I43" s="324">
        <v>30.011582883280212</v>
      </c>
      <c r="J43" s="324">
        <v>28.502136630439399</v>
      </c>
      <c r="K43" s="324">
        <f t="shared" si="2"/>
        <v>1.5094462528408137</v>
      </c>
      <c r="L43" s="325">
        <v>2</v>
      </c>
    </row>
    <row r="44" spans="2:12">
      <c r="B44" s="323">
        <v>42278</v>
      </c>
      <c r="C44" s="763"/>
      <c r="D44" s="324"/>
      <c r="E44" s="324"/>
      <c r="F44" s="324">
        <v>31.753375230221586</v>
      </c>
      <c r="G44" s="324">
        <v>27.6254434116513</v>
      </c>
      <c r="H44" s="324">
        <f t="shared" si="1"/>
        <v>4.1279318185702856</v>
      </c>
      <c r="I44" s="324">
        <v>31.65148573419696</v>
      </c>
      <c r="J44" s="324">
        <v>27.940050897786001</v>
      </c>
      <c r="K44" s="324">
        <f t="shared" si="2"/>
        <v>3.7114348364109588</v>
      </c>
      <c r="L44" s="325">
        <v>2</v>
      </c>
    </row>
    <row r="45" spans="2:12">
      <c r="B45" s="323">
        <v>42370</v>
      </c>
      <c r="C45" s="763"/>
      <c r="D45" s="324"/>
      <c r="E45" s="324"/>
      <c r="F45" s="324">
        <v>30.533235105829093</v>
      </c>
      <c r="G45" s="324">
        <v>27.378209966431299</v>
      </c>
      <c r="H45" s="324">
        <f t="shared" si="1"/>
        <v>3.1550251393977931</v>
      </c>
      <c r="I45" s="324">
        <v>30.479330066707693</v>
      </c>
      <c r="J45" s="324">
        <v>27.377972918525501</v>
      </c>
      <c r="K45" s="324">
        <f t="shared" si="2"/>
        <v>3.101357148182192</v>
      </c>
      <c r="L45" s="325">
        <v>2</v>
      </c>
    </row>
    <row r="46" spans="2:12">
      <c r="B46" s="326"/>
      <c r="C46" s="326"/>
      <c r="D46" s="327"/>
      <c r="E46" s="327"/>
      <c r="F46" s="328"/>
      <c r="G46" s="328"/>
      <c r="H46" s="328"/>
      <c r="I46" s="327"/>
      <c r="J46" s="327"/>
      <c r="K46" s="327"/>
      <c r="L46" s="327"/>
    </row>
    <row r="48" spans="2:12">
      <c r="B48" s="322" t="s">
        <v>359</v>
      </c>
    </row>
    <row r="68" spans="2:2">
      <c r="B68" s="298" t="s">
        <v>112</v>
      </c>
    </row>
    <row r="69" spans="2:2">
      <c r="B69" s="298"/>
    </row>
    <row r="70" spans="2:2">
      <c r="B70" s="731" t="s">
        <v>10</v>
      </c>
    </row>
  </sheetData>
  <hyperlinks>
    <hyperlink ref="B70" location="Содержание!B10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20" zoomScaleNormal="100" workbookViewId="0">
      <selection activeCell="J39" sqref="J39"/>
    </sheetView>
  </sheetViews>
  <sheetFormatPr defaultRowHeight="12.75"/>
  <cols>
    <col min="1" max="1" width="13.5703125" style="329" customWidth="1"/>
    <col min="2" max="2" width="15.140625" style="329" customWidth="1"/>
    <col min="3" max="3" width="20" style="329" customWidth="1"/>
    <col min="4" max="4" width="20.28515625" style="329" customWidth="1"/>
    <col min="5" max="5" width="17.85546875" style="329" customWidth="1"/>
    <col min="6" max="6" width="19.85546875" style="329" customWidth="1"/>
    <col min="7" max="7" width="20.140625" style="329" customWidth="1"/>
    <col min="8" max="8" width="19.28515625" style="329" customWidth="1"/>
    <col min="9" max="9" width="17.5703125" style="329" customWidth="1"/>
    <col min="10" max="10" width="17.7109375" style="329" customWidth="1"/>
    <col min="11" max="17" width="9.140625" style="329"/>
    <col min="18" max="18" width="17.42578125" style="329" customWidth="1"/>
    <col min="19" max="16384" width="9.140625" style="329"/>
  </cols>
  <sheetData>
    <row r="1" spans="2:2" hidden="1">
      <c r="B1" s="881" t="e">
        <f>#REF!*#REF!</f>
        <v>#REF!</v>
      </c>
    </row>
    <row r="2" spans="2:2" hidden="1">
      <c r="B2" s="882" t="e">
        <f>#REF!*#REF!</f>
        <v>#REF!</v>
      </c>
    </row>
    <row r="3" spans="2:2" hidden="1">
      <c r="B3" s="882" t="e">
        <f>#REF!*#REF!</f>
        <v>#REF!</v>
      </c>
    </row>
    <row r="4" spans="2:2" hidden="1">
      <c r="B4" s="882" t="e">
        <f>#REF!*#REF!</f>
        <v>#REF!</v>
      </c>
    </row>
    <row r="5" spans="2:2" hidden="1">
      <c r="B5" s="882" t="e">
        <f>#REF!*#REF!</f>
        <v>#REF!</v>
      </c>
    </row>
    <row r="6" spans="2:2" hidden="1">
      <c r="B6" s="882" t="e">
        <f>#REF!*#REF!</f>
        <v>#REF!</v>
      </c>
    </row>
    <row r="7" spans="2:2" hidden="1">
      <c r="B7" s="882" t="e">
        <f>#REF!*#REF!</f>
        <v>#REF!</v>
      </c>
    </row>
    <row r="8" spans="2:2" hidden="1">
      <c r="B8" s="882" t="e">
        <f>#REF!*#REF!</f>
        <v>#REF!</v>
      </c>
    </row>
    <row r="9" spans="2:2" hidden="1">
      <c r="B9" s="882" t="e">
        <f>#REF!*#REF!</f>
        <v>#REF!</v>
      </c>
    </row>
    <row r="10" spans="2:2" hidden="1">
      <c r="B10" s="882" t="e">
        <f>#REF!*#REF!</f>
        <v>#REF!</v>
      </c>
    </row>
    <row r="11" spans="2:2" hidden="1">
      <c r="B11" s="882" t="e">
        <f>#REF!*#REF!</f>
        <v>#REF!</v>
      </c>
    </row>
    <row r="12" spans="2:2" hidden="1">
      <c r="B12" s="882" t="e">
        <f>#REF!*#REF!</f>
        <v>#REF!</v>
      </c>
    </row>
    <row r="13" spans="2:2" hidden="1">
      <c r="B13" s="883" t="e">
        <f>#REF!*#REF!</f>
        <v>#REF!</v>
      </c>
    </row>
    <row r="14" spans="2:2" ht="13.5" hidden="1" thickBot="1">
      <c r="B14" s="884"/>
    </row>
    <row r="15" spans="2:2" ht="13.5" hidden="1" thickBot="1">
      <c r="B15" s="885"/>
    </row>
    <row r="16" spans="2:2" hidden="1"/>
    <row r="17" spans="1:10" hidden="1"/>
    <row r="18" spans="1:10" hidden="1"/>
    <row r="19" spans="1:10" ht="25.5" hidden="1" customHeight="1" thickBot="1"/>
    <row r="21" spans="1:10">
      <c r="A21" s="329" t="s">
        <v>0</v>
      </c>
      <c r="B21" s="330" t="s">
        <v>367</v>
      </c>
    </row>
    <row r="22" spans="1:10">
      <c r="B22" s="330"/>
    </row>
    <row r="23" spans="1:10" s="331" customFormat="1" ht="76.5">
      <c r="B23" s="703" t="s">
        <v>79</v>
      </c>
      <c r="C23" s="703" t="s">
        <v>945</v>
      </c>
      <c r="D23" s="703" t="s">
        <v>947</v>
      </c>
      <c r="E23" s="703" t="s">
        <v>943</v>
      </c>
      <c r="F23" s="703" t="s">
        <v>948</v>
      </c>
      <c r="G23" s="703" t="s">
        <v>949</v>
      </c>
      <c r="H23" s="703" t="s">
        <v>950</v>
      </c>
      <c r="I23" s="703" t="s">
        <v>946</v>
      </c>
      <c r="J23" s="703" t="s">
        <v>944</v>
      </c>
    </row>
    <row r="24" spans="1:10">
      <c r="B24" s="764">
        <v>41091</v>
      </c>
      <c r="C24" s="332">
        <v>490.08699999999999</v>
      </c>
      <c r="D24" s="332">
        <v>490.08699999999999</v>
      </c>
      <c r="E24" s="334">
        <v>0.06</v>
      </c>
      <c r="F24" s="334">
        <v>0.06</v>
      </c>
      <c r="G24" s="333"/>
      <c r="H24" s="333"/>
      <c r="I24" s="333"/>
      <c r="J24" s="333"/>
    </row>
    <row r="25" spans="1:10">
      <c r="B25" s="764">
        <v>41456</v>
      </c>
      <c r="C25" s="332">
        <v>618.29999999999995</v>
      </c>
      <c r="D25" s="333">
        <v>618.29999999999995</v>
      </c>
      <c r="E25" s="334">
        <v>7.8299999999999995E-2</v>
      </c>
      <c r="F25" s="334">
        <v>7.8299999999999995E-2</v>
      </c>
      <c r="G25" s="333"/>
      <c r="H25" s="333"/>
      <c r="I25" s="333"/>
      <c r="J25" s="333"/>
    </row>
    <row r="26" spans="1:10">
      <c r="B26" s="764">
        <v>41640</v>
      </c>
      <c r="C26" s="332">
        <v>519.09900000000005</v>
      </c>
      <c r="D26" s="332">
        <v>380.78199999999998</v>
      </c>
      <c r="E26" s="334">
        <v>6.5699999999999995E-2</v>
      </c>
      <c r="F26" s="334">
        <v>4.82E-2</v>
      </c>
      <c r="G26" s="333"/>
      <c r="H26" s="333"/>
      <c r="I26" s="333"/>
      <c r="J26" s="333"/>
    </row>
    <row r="27" spans="1:10">
      <c r="B27" s="764">
        <v>42005</v>
      </c>
      <c r="C27" s="332">
        <v>422.41899999999998</v>
      </c>
      <c r="D27" s="332">
        <v>250.19300000000001</v>
      </c>
      <c r="E27" s="334">
        <v>5.3499999999999999E-2</v>
      </c>
      <c r="F27" s="334">
        <v>3.8199999999999998E-2</v>
      </c>
      <c r="G27" s="332">
        <v>-5.4922800775000002</v>
      </c>
      <c r="H27" s="334">
        <v>-4.0921208625241297E-3</v>
      </c>
      <c r="I27" s="333"/>
      <c r="J27" s="333"/>
    </row>
    <row r="28" spans="1:10">
      <c r="B28" s="764">
        <v>42370</v>
      </c>
      <c r="C28" s="332">
        <v>365.22300000000001</v>
      </c>
      <c r="D28" s="332">
        <v>172.78299999999999</v>
      </c>
      <c r="E28" s="334">
        <v>4.6199999999999998E-2</v>
      </c>
      <c r="F28" s="334">
        <v>3.09E-2</v>
      </c>
      <c r="G28" s="332">
        <v>-44.462983078888897</v>
      </c>
      <c r="H28" s="334">
        <v>-1.9233709539345199E-2</v>
      </c>
      <c r="I28" s="333"/>
      <c r="J28" s="333"/>
    </row>
    <row r="29" spans="1:10">
      <c r="B29" s="764">
        <v>42736</v>
      </c>
      <c r="C29" s="332">
        <v>248.86500000000001</v>
      </c>
      <c r="D29" s="332">
        <v>96.903000000000006</v>
      </c>
      <c r="E29" s="334">
        <v>4.4600000000000001E-2</v>
      </c>
      <c r="F29" s="334">
        <v>3.6700000000000003E-2</v>
      </c>
      <c r="G29" s="332">
        <v>-104.745717718194</v>
      </c>
      <c r="H29" s="334">
        <v>-1.9918288551867398E-2</v>
      </c>
      <c r="I29" s="332">
        <v>-19.805936694444402</v>
      </c>
      <c r="J29" s="334">
        <v>-8.5676130380121802E-3</v>
      </c>
    </row>
    <row r="30" spans="1:10">
      <c r="B30" s="764">
        <v>43101</v>
      </c>
      <c r="C30" s="332">
        <v>158.10900000000001</v>
      </c>
      <c r="D30" s="332">
        <v>54.877000000000002</v>
      </c>
      <c r="E30" s="334">
        <v>3.0499999999999999E-2</v>
      </c>
      <c r="F30" s="334">
        <v>2.4799999999999999E-2</v>
      </c>
      <c r="G30" s="332">
        <v>-198.88414324125</v>
      </c>
      <c r="H30" s="334">
        <v>-3.4967988388471198E-2</v>
      </c>
      <c r="I30" s="332">
        <v>-65.213079120000003</v>
      </c>
      <c r="J30" s="334">
        <v>-1.9918288551867398E-2</v>
      </c>
    </row>
    <row r="31" spans="1:10">
      <c r="B31" s="764">
        <v>43466</v>
      </c>
      <c r="C31" s="332">
        <v>78.257000000000005</v>
      </c>
      <c r="D31" s="332">
        <v>21.966999999999999</v>
      </c>
      <c r="E31" s="334">
        <v>2.9700000000000001E-2</v>
      </c>
      <c r="F31" s="334">
        <v>1.44E-2</v>
      </c>
      <c r="G31" s="332">
        <v>-323.90909285875</v>
      </c>
      <c r="H31" s="334">
        <v>-5.0778012837220998E-2</v>
      </c>
      <c r="I31" s="332">
        <v>-143.29592867375001</v>
      </c>
      <c r="J31" s="334">
        <v>-2.7248938837867099E-2</v>
      </c>
    </row>
    <row r="32" spans="1:10">
      <c r="B32" s="607"/>
      <c r="C32" s="608"/>
      <c r="D32" s="608"/>
      <c r="E32" s="609"/>
      <c r="F32" s="609"/>
      <c r="G32" s="608"/>
      <c r="H32" s="609"/>
      <c r="I32" s="608"/>
      <c r="J32" s="609"/>
    </row>
    <row r="34" spans="2:2">
      <c r="B34" s="330" t="s">
        <v>367</v>
      </c>
    </row>
    <row r="51" spans="2:2" ht="27" customHeight="1"/>
    <row r="54" spans="2:2">
      <c r="B54" s="304" t="s">
        <v>942</v>
      </c>
    </row>
    <row r="56" spans="2:2">
      <c r="B56" s="304" t="s">
        <v>77</v>
      </c>
    </row>
    <row r="57" spans="2:2">
      <c r="B57" s="304"/>
    </row>
    <row r="58" spans="2:2">
      <c r="B58" s="731" t="s">
        <v>10</v>
      </c>
    </row>
  </sheetData>
  <hyperlinks>
    <hyperlink ref="B58" location="Содержание!B10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workbookViewId="0">
      <selection activeCell="B36" sqref="B36"/>
    </sheetView>
  </sheetViews>
  <sheetFormatPr defaultRowHeight="15"/>
  <cols>
    <col min="1" max="1" width="9.140625" style="34"/>
    <col min="2" max="2" width="38.28515625" style="34" customWidth="1"/>
    <col min="3" max="16384" width="9.140625" style="34"/>
  </cols>
  <sheetData>
    <row r="2" spans="1:21">
      <c r="A2" s="3" t="s">
        <v>50</v>
      </c>
      <c r="B2" s="31" t="s">
        <v>1118</v>
      </c>
    </row>
    <row r="3" spans="1:21">
      <c r="A3" s="3"/>
      <c r="B3" s="31"/>
    </row>
    <row r="4" spans="1:21">
      <c r="A4" s="32"/>
      <c r="B4" s="33"/>
      <c r="C4" s="14">
        <v>39508</v>
      </c>
      <c r="D4" s="14">
        <v>39600</v>
      </c>
      <c r="E4" s="14">
        <v>39692</v>
      </c>
      <c r="F4" s="14">
        <v>39783</v>
      </c>
      <c r="G4" s="14">
        <v>39873</v>
      </c>
      <c r="H4" s="14">
        <v>39965</v>
      </c>
      <c r="I4" s="14">
        <v>40057</v>
      </c>
      <c r="J4" s="14">
        <v>40148</v>
      </c>
      <c r="K4" s="14">
        <v>40238</v>
      </c>
      <c r="L4" s="14">
        <v>40330</v>
      </c>
      <c r="M4" s="14">
        <v>40422</v>
      </c>
      <c r="N4" s="14">
        <v>40513</v>
      </c>
      <c r="O4" s="14">
        <v>40603</v>
      </c>
      <c r="P4" s="14">
        <v>40695</v>
      </c>
      <c r="Q4" s="14">
        <v>40787</v>
      </c>
      <c r="R4" s="14">
        <v>40878</v>
      </c>
      <c r="S4" s="14">
        <v>40969</v>
      </c>
      <c r="T4" s="14">
        <v>41061</v>
      </c>
      <c r="U4" s="14">
        <v>41153</v>
      </c>
    </row>
    <row r="5" spans="1:21">
      <c r="A5" s="35"/>
      <c r="B5" s="36" t="s">
        <v>52</v>
      </c>
      <c r="C5" s="36">
        <v>2.0276559092284963</v>
      </c>
      <c r="D5" s="36">
        <v>-1.28784181495942</v>
      </c>
      <c r="E5" s="36">
        <v>-1.1246927865255265</v>
      </c>
      <c r="F5" s="36">
        <v>13.416959216920906</v>
      </c>
      <c r="G5" s="36">
        <v>3.3011669728813566</v>
      </c>
      <c r="H5" s="36">
        <v>-3.9646117408973156</v>
      </c>
      <c r="I5" s="36">
        <v>-2.454642842728632</v>
      </c>
      <c r="J5" s="36">
        <v>-2.9532715542089973</v>
      </c>
      <c r="K5" s="36">
        <v>-0.56432461385054666</v>
      </c>
      <c r="L5" s="36">
        <v>1.7213626399374482E-3</v>
      </c>
      <c r="M5" s="36">
        <v>-4.4802057486441296</v>
      </c>
      <c r="N5" s="36">
        <v>-1.0386243035011158</v>
      </c>
      <c r="O5" s="36">
        <v>-1.92967218047682</v>
      </c>
      <c r="P5" s="36">
        <v>-0.25482331448513246</v>
      </c>
      <c r="Q5" s="36">
        <v>-0.19912628331749835</v>
      </c>
      <c r="R5" s="36">
        <v>-4.6972635788489283</v>
      </c>
      <c r="S5" s="36">
        <v>0.13564164138455484</v>
      </c>
      <c r="T5" s="36">
        <v>-1.3548797131476857</v>
      </c>
      <c r="U5" s="36">
        <v>-3.6458251699721957</v>
      </c>
    </row>
    <row r="6" spans="1:21">
      <c r="A6" s="35"/>
      <c r="B6" s="36" t="s">
        <v>53</v>
      </c>
      <c r="C6" s="36">
        <v>-2.4310002505577675</v>
      </c>
      <c r="D6" s="36">
        <v>-6.261860963579327</v>
      </c>
      <c r="E6" s="36">
        <v>-3.7744818398708349</v>
      </c>
      <c r="F6" s="36">
        <v>-0.91302192390753756</v>
      </c>
      <c r="G6" s="36">
        <v>-4.8814325132906724</v>
      </c>
      <c r="H6" s="36">
        <v>-13.552745833907853</v>
      </c>
      <c r="I6" s="36">
        <v>-9.4174391655741463</v>
      </c>
      <c r="J6" s="36">
        <v>-6.2383639139499403</v>
      </c>
      <c r="K6" s="36">
        <v>-9.5175921386779585</v>
      </c>
      <c r="L6" s="36">
        <v>-7.5655328220889286</v>
      </c>
      <c r="M6" s="36">
        <v>-8.352541120915701</v>
      </c>
      <c r="N6" s="36">
        <v>-4.619218778274063</v>
      </c>
      <c r="O6" s="36">
        <v>-4.8353396849442838</v>
      </c>
      <c r="P6" s="36">
        <v>-8.4142176847263279</v>
      </c>
      <c r="Q6" s="36">
        <v>-5.1811100461467294</v>
      </c>
      <c r="R6" s="36">
        <v>-6.9937774185011836</v>
      </c>
      <c r="S6" s="36">
        <v>-6.3896738638944672</v>
      </c>
      <c r="T6" s="36">
        <v>-10.349963716788833</v>
      </c>
      <c r="U6" s="36">
        <v>-9.1629970391782933</v>
      </c>
    </row>
    <row r="7" spans="1:21">
      <c r="A7" s="32"/>
      <c r="B7" s="36" t="s">
        <v>54</v>
      </c>
      <c r="C7" s="36">
        <v>19.814955282923087</v>
      </c>
      <c r="D7" s="36">
        <v>18.878928203223218</v>
      </c>
      <c r="E7" s="36">
        <v>18.370286655534741</v>
      </c>
      <c r="F7" s="36">
        <v>18.451405041645014</v>
      </c>
      <c r="G7" s="36">
        <v>18.274719828803061</v>
      </c>
      <c r="H7" s="36">
        <v>18.018815115293066</v>
      </c>
      <c r="I7" s="36">
        <v>16.565742365950577</v>
      </c>
      <c r="J7" s="36">
        <v>14.115678046288821</v>
      </c>
      <c r="K7" s="36">
        <v>13.768572126169913</v>
      </c>
      <c r="L7" s="36">
        <v>13.781548235270805</v>
      </c>
      <c r="M7" s="36">
        <v>14.092483259482558</v>
      </c>
      <c r="N7" s="36">
        <v>14.206091082887928</v>
      </c>
      <c r="O7" s="36">
        <v>14.829415509652154</v>
      </c>
      <c r="P7" s="36">
        <v>15.614676821693044</v>
      </c>
      <c r="Q7" s="36">
        <v>15.544504958009995</v>
      </c>
      <c r="R7" s="36">
        <v>15.127095576749927</v>
      </c>
      <c r="S7" s="36">
        <v>14.929942447994387</v>
      </c>
      <c r="T7" s="36">
        <v>15.223291736983994</v>
      </c>
      <c r="U7" s="36">
        <v>15.011396416035613</v>
      </c>
    </row>
    <row r="8" spans="1:21">
      <c r="A8" s="32"/>
      <c r="B8" s="36" t="s">
        <v>55</v>
      </c>
      <c r="C8" s="36">
        <v>2.6924782909536407</v>
      </c>
      <c r="D8" s="36">
        <v>3.0756179471800555</v>
      </c>
      <c r="E8" s="36">
        <v>3.1455557134565262</v>
      </c>
      <c r="F8" s="36">
        <v>6.680537786547883</v>
      </c>
      <c r="G8" s="36">
        <v>7.4173063783794495</v>
      </c>
      <c r="H8" s="36">
        <v>8.5529932568495326</v>
      </c>
      <c r="I8" s="36">
        <v>9.8474851950885967</v>
      </c>
      <c r="J8" s="36">
        <v>6.4947255784412743</v>
      </c>
      <c r="K8" s="36">
        <v>6.7578162886139719</v>
      </c>
      <c r="L8" s="36">
        <v>6.4134631553222423</v>
      </c>
      <c r="M8" s="36">
        <v>5.5973364408698494</v>
      </c>
      <c r="N8" s="36">
        <v>5.5006718383066513</v>
      </c>
      <c r="O8" s="36">
        <v>4.3124169957737788</v>
      </c>
      <c r="P8" s="36">
        <v>4.6082550603913068</v>
      </c>
      <c r="Q8" s="36">
        <v>4.866713539555505</v>
      </c>
      <c r="R8" s="36">
        <v>4.3522589257486128</v>
      </c>
      <c r="S8" s="36">
        <v>5.0728720715194644</v>
      </c>
      <c r="T8" s="36">
        <v>5.3392548267455933</v>
      </c>
      <c r="U8" s="36">
        <v>5.4719388428032527</v>
      </c>
    </row>
    <row r="9" spans="1:21">
      <c r="A9" s="35"/>
      <c r="B9" s="36" t="s">
        <v>56</v>
      </c>
      <c r="C9" s="20">
        <v>5.4868554446486852</v>
      </c>
      <c r="D9" s="20">
        <v>5.5369083006403246</v>
      </c>
      <c r="E9" s="20">
        <v>5.8217761861479103</v>
      </c>
      <c r="F9" s="20">
        <v>6.3267631408070626</v>
      </c>
      <c r="G9" s="20">
        <v>6.8678431872254935</v>
      </c>
      <c r="H9" s="20">
        <v>7.7014913310386488</v>
      </c>
      <c r="I9" s="20">
        <v>8.8398482064703625</v>
      </c>
      <c r="J9" s="20">
        <v>9.5136467744296418</v>
      </c>
      <c r="K9" s="20">
        <v>9.494674058541106</v>
      </c>
      <c r="L9" s="20">
        <v>9.7001679289904352</v>
      </c>
      <c r="M9" s="20">
        <v>10.761542576196657</v>
      </c>
      <c r="N9" s="20">
        <v>10.185343148755916</v>
      </c>
      <c r="O9" s="20">
        <v>10.010636690802079</v>
      </c>
      <c r="P9" s="20">
        <v>9.8472430993705373</v>
      </c>
      <c r="Q9" s="20">
        <v>9.7049496761735163</v>
      </c>
      <c r="R9" s="20">
        <v>9.9438058850531412</v>
      </c>
      <c r="S9" s="20">
        <v>10.087328509996391</v>
      </c>
      <c r="T9" s="20">
        <v>10.422876988450557</v>
      </c>
      <c r="U9" s="20">
        <v>11.08546977195285</v>
      </c>
    </row>
    <row r="12" spans="1:21">
      <c r="B12" s="31" t="s">
        <v>51</v>
      </c>
    </row>
    <row r="32" spans="2:2">
      <c r="B32" s="37" t="s">
        <v>1116</v>
      </c>
    </row>
    <row r="33" spans="2:2">
      <c r="B33" s="37" t="s">
        <v>1117</v>
      </c>
    </row>
    <row r="34" spans="2:2">
      <c r="B34" s="12" t="s">
        <v>49</v>
      </c>
    </row>
    <row r="36" spans="2:2">
      <c r="B36" s="731" t="s">
        <v>10</v>
      </c>
    </row>
  </sheetData>
  <hyperlinks>
    <hyperlink ref="B36" location="Содержание!B11" display="к содержанию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I23" sqref="I23"/>
    </sheetView>
  </sheetViews>
  <sheetFormatPr defaultRowHeight="15"/>
  <cols>
    <col min="1" max="1" width="9.140625" style="34"/>
    <col min="2" max="2" width="28.7109375" style="34" customWidth="1"/>
    <col min="3" max="8" width="9.85546875" style="34" bestFit="1" customWidth="1"/>
    <col min="9" max="9" width="11.140625" style="34" customWidth="1"/>
    <col min="10" max="16384" width="9.140625" style="34"/>
  </cols>
  <sheetData>
    <row r="2" spans="1:9">
      <c r="A2" s="329" t="s">
        <v>0</v>
      </c>
      <c r="B2" s="2" t="s">
        <v>815</v>
      </c>
    </row>
    <row r="3" spans="1:9" ht="15.75" thickBot="1"/>
    <row r="4" spans="1:9">
      <c r="B4" s="704" t="s">
        <v>816</v>
      </c>
      <c r="C4" s="985">
        <v>41456</v>
      </c>
      <c r="D4" s="985">
        <v>41640</v>
      </c>
      <c r="E4" s="985">
        <v>42005</v>
      </c>
      <c r="F4" s="983">
        <v>42370</v>
      </c>
      <c r="G4" s="983">
        <v>42736</v>
      </c>
      <c r="H4" s="983">
        <v>43101</v>
      </c>
      <c r="I4" s="983">
        <v>43466</v>
      </c>
    </row>
    <row r="5" spans="1:9" ht="15.75" thickBot="1">
      <c r="B5" s="705" t="s">
        <v>817</v>
      </c>
      <c r="C5" s="986"/>
      <c r="D5" s="987"/>
      <c r="E5" s="987"/>
      <c r="F5" s="984"/>
      <c r="G5" s="984"/>
      <c r="H5" s="984"/>
      <c r="I5" s="984"/>
    </row>
    <row r="6" spans="1:9" ht="26.25" thickBot="1">
      <c r="B6" s="552" t="s">
        <v>818</v>
      </c>
      <c r="C6" s="548">
        <v>0.05</v>
      </c>
      <c r="D6" s="548">
        <v>0.05</v>
      </c>
      <c r="E6" s="548">
        <v>0.05</v>
      </c>
      <c r="F6" s="549">
        <v>5.5E-2</v>
      </c>
      <c r="G6" s="550">
        <v>0.06</v>
      </c>
      <c r="H6" s="549">
        <v>6.5000000000000002E-2</v>
      </c>
      <c r="I6" s="550">
        <v>7.0000000000000007E-2</v>
      </c>
    </row>
    <row r="7" spans="1:9">
      <c r="B7" s="553" t="s">
        <v>819</v>
      </c>
      <c r="C7" s="1001">
        <v>0</v>
      </c>
      <c r="D7" s="1001">
        <v>0.01</v>
      </c>
      <c r="E7" s="1001">
        <v>0.02</v>
      </c>
      <c r="F7" s="1003">
        <v>0.03</v>
      </c>
      <c r="G7" s="988">
        <v>0.03</v>
      </c>
      <c r="H7" s="1003">
        <v>0.03</v>
      </c>
      <c r="I7" s="988">
        <v>0.03</v>
      </c>
    </row>
    <row r="8" spans="1:9" ht="15.75" thickBot="1">
      <c r="B8" s="553" t="s">
        <v>820</v>
      </c>
      <c r="C8" s="1002"/>
      <c r="D8" s="1002"/>
      <c r="E8" s="1002"/>
      <c r="F8" s="1004"/>
      <c r="G8" s="989"/>
      <c r="H8" s="1004"/>
      <c r="I8" s="989"/>
    </row>
    <row r="9" spans="1:9" ht="15.75" thickBot="1">
      <c r="B9" s="554" t="s">
        <v>821</v>
      </c>
      <c r="C9" s="551">
        <v>2.5000000000000001E-2</v>
      </c>
      <c r="D9" s="551">
        <v>2.5000000000000001E-2</v>
      </c>
      <c r="E9" s="551">
        <v>2.5000000000000001E-2</v>
      </c>
      <c r="F9" s="550">
        <v>0.03</v>
      </c>
      <c r="G9" s="549">
        <v>0.03</v>
      </c>
      <c r="H9" s="550">
        <v>0.03</v>
      </c>
      <c r="I9" s="550">
        <v>0.03</v>
      </c>
    </row>
    <row r="10" spans="1:9" ht="26.25" thickBot="1">
      <c r="B10" s="552" t="s">
        <v>1225</v>
      </c>
      <c r="C10" s="548">
        <v>0.06</v>
      </c>
      <c r="D10" s="548">
        <v>0.06</v>
      </c>
      <c r="E10" s="551">
        <v>6.25E-2</v>
      </c>
      <c r="F10" s="549">
        <v>6.5000000000000002E-2</v>
      </c>
      <c r="G10" s="549">
        <v>7.0000000000000007E-2</v>
      </c>
      <c r="H10" s="549">
        <v>0.08</v>
      </c>
      <c r="I10" s="550">
        <v>0.09</v>
      </c>
    </row>
    <row r="11" spans="1:9" ht="26.25" thickBot="1">
      <c r="B11" s="552" t="s">
        <v>822</v>
      </c>
      <c r="C11" s="548">
        <v>7.0000000000000007E-2</v>
      </c>
      <c r="D11" s="551">
        <v>7.4999999999999997E-2</v>
      </c>
      <c r="E11" s="548">
        <v>0.08</v>
      </c>
      <c r="F11" s="550">
        <v>0.08</v>
      </c>
      <c r="G11" s="550">
        <v>0.09</v>
      </c>
      <c r="H11" s="550">
        <v>0.1</v>
      </c>
      <c r="I11" s="550">
        <v>0.12</v>
      </c>
    </row>
    <row r="12" spans="1:9" ht="15.75" thickBot="1">
      <c r="B12" s="990" t="s">
        <v>823</v>
      </c>
      <c r="C12" s="555">
        <v>7.0000000000000007E-2</v>
      </c>
      <c r="D12" s="556">
        <v>8.5000000000000006E-2</v>
      </c>
      <c r="E12" s="555">
        <v>0.1</v>
      </c>
      <c r="F12" s="555">
        <v>0.11</v>
      </c>
      <c r="G12" s="555">
        <v>0.12</v>
      </c>
      <c r="H12" s="555">
        <v>0.13</v>
      </c>
      <c r="I12" s="555">
        <v>0.15</v>
      </c>
    </row>
    <row r="13" spans="1:9" ht="24.75" customHeight="1" thickBot="1">
      <c r="B13" s="991"/>
      <c r="C13" s="556">
        <v>9.5000000000000001E-2</v>
      </c>
      <c r="D13" s="555">
        <v>0.1</v>
      </c>
      <c r="E13" s="556">
        <v>0.105</v>
      </c>
      <c r="F13" s="555">
        <v>0.11</v>
      </c>
      <c r="G13" s="555">
        <v>0.12</v>
      </c>
      <c r="H13" s="555">
        <v>0.13</v>
      </c>
      <c r="I13" s="555">
        <v>0.15</v>
      </c>
    </row>
    <row r="14" spans="1:9" ht="15.75" thickBot="1">
      <c r="B14" s="552" t="s">
        <v>342</v>
      </c>
      <c r="C14" s="548">
        <v>0</v>
      </c>
      <c r="D14" s="548">
        <v>0</v>
      </c>
      <c r="E14" s="548">
        <v>0</v>
      </c>
      <c r="F14" s="992" t="s">
        <v>827</v>
      </c>
      <c r="G14" s="993"/>
      <c r="H14" s="993"/>
      <c r="I14" s="994"/>
    </row>
    <row r="15" spans="1:9" ht="26.25" thickBot="1">
      <c r="B15" s="552" t="s">
        <v>774</v>
      </c>
      <c r="C15" s="548">
        <v>0</v>
      </c>
      <c r="D15" s="548">
        <v>0</v>
      </c>
      <c r="E15" s="548">
        <v>0</v>
      </c>
      <c r="F15" s="995">
        <v>0.01</v>
      </c>
      <c r="G15" s="996"/>
      <c r="H15" s="996"/>
      <c r="I15" s="997"/>
    </row>
    <row r="16" spans="1:9" ht="51.75" thickBot="1">
      <c r="B16" s="540" t="s">
        <v>824</v>
      </c>
      <c r="C16" s="424"/>
      <c r="D16" s="998" t="s">
        <v>825</v>
      </c>
      <c r="E16" s="999"/>
      <c r="F16" s="999"/>
      <c r="G16" s="999"/>
      <c r="H16" s="1000"/>
      <c r="I16" s="521" t="s">
        <v>826</v>
      </c>
    </row>
    <row r="17" spans="2:2">
      <c r="B17" s="12" t="s">
        <v>1083</v>
      </c>
    </row>
    <row r="18" spans="2:2">
      <c r="B18" s="304" t="s">
        <v>77</v>
      </c>
    </row>
    <row r="20" spans="2:2">
      <c r="B20" s="731" t="s">
        <v>10</v>
      </c>
    </row>
  </sheetData>
  <mergeCells count="18">
    <mergeCell ref="I7:I8"/>
    <mergeCell ref="B12:B13"/>
    <mergeCell ref="F14:I14"/>
    <mergeCell ref="F15:I15"/>
    <mergeCell ref="D16:H16"/>
    <mergeCell ref="C7:C8"/>
    <mergeCell ref="D7:D8"/>
    <mergeCell ref="E7:E8"/>
    <mergeCell ref="F7:F8"/>
    <mergeCell ref="G7:G8"/>
    <mergeCell ref="H7:H8"/>
    <mergeCell ref="H4:H5"/>
    <mergeCell ref="I4:I5"/>
    <mergeCell ref="C4:C5"/>
    <mergeCell ref="D4:D5"/>
    <mergeCell ref="E4:E5"/>
    <mergeCell ref="F4:F5"/>
    <mergeCell ref="G4:G5"/>
  </mergeCells>
  <hyperlinks>
    <hyperlink ref="B20" location="Содержание!B106" display="к содержанию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workbookViewId="0">
      <selection activeCell="K28" sqref="K28"/>
    </sheetView>
  </sheetViews>
  <sheetFormatPr defaultRowHeight="12.75"/>
  <cols>
    <col min="1" max="2" width="9.140625" style="83"/>
    <col min="3" max="3" width="9.85546875" style="83" customWidth="1"/>
    <col min="4" max="4" width="12.28515625" style="83" customWidth="1"/>
    <col min="5" max="5" width="11.7109375" style="83" bestFit="1" customWidth="1"/>
    <col min="6" max="6" width="12.5703125" style="83" bestFit="1" customWidth="1"/>
    <col min="7" max="7" width="13.85546875" style="83" customWidth="1"/>
    <col min="8" max="8" width="12.5703125" style="83" bestFit="1" customWidth="1"/>
    <col min="9" max="9" width="13.42578125" style="83" customWidth="1"/>
    <col min="10" max="258" width="9.140625" style="83"/>
    <col min="259" max="259" width="30.140625" style="83" customWidth="1"/>
    <col min="260" max="260" width="12.28515625" style="83" customWidth="1"/>
    <col min="261" max="261" width="11.7109375" style="83" bestFit="1" customWidth="1"/>
    <col min="262" max="262" width="12.5703125" style="83" bestFit="1" customWidth="1"/>
    <col min="263" max="263" width="13.85546875" style="83" customWidth="1"/>
    <col min="264" max="265" width="12.5703125" style="83" bestFit="1" customWidth="1"/>
    <col min="266" max="514" width="9.140625" style="83"/>
    <col min="515" max="515" width="30.140625" style="83" customWidth="1"/>
    <col min="516" max="516" width="12.28515625" style="83" customWidth="1"/>
    <col min="517" max="517" width="11.7109375" style="83" bestFit="1" customWidth="1"/>
    <col min="518" max="518" width="12.5703125" style="83" bestFit="1" customWidth="1"/>
    <col min="519" max="519" width="13.85546875" style="83" customWidth="1"/>
    <col min="520" max="521" width="12.5703125" style="83" bestFit="1" customWidth="1"/>
    <col min="522" max="770" width="9.140625" style="83"/>
    <col min="771" max="771" width="30.140625" style="83" customWidth="1"/>
    <col min="772" max="772" width="12.28515625" style="83" customWidth="1"/>
    <col min="773" max="773" width="11.7109375" style="83" bestFit="1" customWidth="1"/>
    <col min="774" max="774" width="12.5703125" style="83" bestFit="1" customWidth="1"/>
    <col min="775" max="775" width="13.85546875" style="83" customWidth="1"/>
    <col min="776" max="777" width="12.5703125" style="83" bestFit="1" customWidth="1"/>
    <col min="778" max="1026" width="9.140625" style="83"/>
    <col min="1027" max="1027" width="30.140625" style="83" customWidth="1"/>
    <col min="1028" max="1028" width="12.28515625" style="83" customWidth="1"/>
    <col min="1029" max="1029" width="11.7109375" style="83" bestFit="1" customWidth="1"/>
    <col min="1030" max="1030" width="12.5703125" style="83" bestFit="1" customWidth="1"/>
    <col min="1031" max="1031" width="13.85546875" style="83" customWidth="1"/>
    <col min="1032" max="1033" width="12.5703125" style="83" bestFit="1" customWidth="1"/>
    <col min="1034" max="1282" width="9.140625" style="83"/>
    <col min="1283" max="1283" width="30.140625" style="83" customWidth="1"/>
    <col min="1284" max="1284" width="12.28515625" style="83" customWidth="1"/>
    <col min="1285" max="1285" width="11.7109375" style="83" bestFit="1" customWidth="1"/>
    <col min="1286" max="1286" width="12.5703125" style="83" bestFit="1" customWidth="1"/>
    <col min="1287" max="1287" width="13.85546875" style="83" customWidth="1"/>
    <col min="1288" max="1289" width="12.5703125" style="83" bestFit="1" customWidth="1"/>
    <col min="1290" max="1538" width="9.140625" style="83"/>
    <col min="1539" max="1539" width="30.140625" style="83" customWidth="1"/>
    <col min="1540" max="1540" width="12.28515625" style="83" customWidth="1"/>
    <col min="1541" max="1541" width="11.7109375" style="83" bestFit="1" customWidth="1"/>
    <col min="1542" max="1542" width="12.5703125" style="83" bestFit="1" customWidth="1"/>
    <col min="1543" max="1543" width="13.85546875" style="83" customWidth="1"/>
    <col min="1544" max="1545" width="12.5703125" style="83" bestFit="1" customWidth="1"/>
    <col min="1546" max="1794" width="9.140625" style="83"/>
    <col min="1795" max="1795" width="30.140625" style="83" customWidth="1"/>
    <col min="1796" max="1796" width="12.28515625" style="83" customWidth="1"/>
    <col min="1797" max="1797" width="11.7109375" style="83" bestFit="1" customWidth="1"/>
    <col min="1798" max="1798" width="12.5703125" style="83" bestFit="1" customWidth="1"/>
    <col min="1799" max="1799" width="13.85546875" style="83" customWidth="1"/>
    <col min="1800" max="1801" width="12.5703125" style="83" bestFit="1" customWidth="1"/>
    <col min="1802" max="2050" width="9.140625" style="83"/>
    <col min="2051" max="2051" width="30.140625" style="83" customWidth="1"/>
    <col min="2052" max="2052" width="12.28515625" style="83" customWidth="1"/>
    <col min="2053" max="2053" width="11.7109375" style="83" bestFit="1" customWidth="1"/>
    <col min="2054" max="2054" width="12.5703125" style="83" bestFit="1" customWidth="1"/>
    <col min="2055" max="2055" width="13.85546875" style="83" customWidth="1"/>
    <col min="2056" max="2057" width="12.5703125" style="83" bestFit="1" customWidth="1"/>
    <col min="2058" max="2306" width="9.140625" style="83"/>
    <col min="2307" max="2307" width="30.140625" style="83" customWidth="1"/>
    <col min="2308" max="2308" width="12.28515625" style="83" customWidth="1"/>
    <col min="2309" max="2309" width="11.7109375" style="83" bestFit="1" customWidth="1"/>
    <col min="2310" max="2310" width="12.5703125" style="83" bestFit="1" customWidth="1"/>
    <col min="2311" max="2311" width="13.85546875" style="83" customWidth="1"/>
    <col min="2312" max="2313" width="12.5703125" style="83" bestFit="1" customWidth="1"/>
    <col min="2314" max="2562" width="9.140625" style="83"/>
    <col min="2563" max="2563" width="30.140625" style="83" customWidth="1"/>
    <col min="2564" max="2564" width="12.28515625" style="83" customWidth="1"/>
    <col min="2565" max="2565" width="11.7109375" style="83" bestFit="1" customWidth="1"/>
    <col min="2566" max="2566" width="12.5703125" style="83" bestFit="1" customWidth="1"/>
    <col min="2567" max="2567" width="13.85546875" style="83" customWidth="1"/>
    <col min="2568" max="2569" width="12.5703125" style="83" bestFit="1" customWidth="1"/>
    <col min="2570" max="2818" width="9.140625" style="83"/>
    <col min="2819" max="2819" width="30.140625" style="83" customWidth="1"/>
    <col min="2820" max="2820" width="12.28515625" style="83" customWidth="1"/>
    <col min="2821" max="2821" width="11.7109375" style="83" bestFit="1" customWidth="1"/>
    <col min="2822" max="2822" width="12.5703125" style="83" bestFit="1" customWidth="1"/>
    <col min="2823" max="2823" width="13.85546875" style="83" customWidth="1"/>
    <col min="2824" max="2825" width="12.5703125" style="83" bestFit="1" customWidth="1"/>
    <col min="2826" max="3074" width="9.140625" style="83"/>
    <col min="3075" max="3075" width="30.140625" style="83" customWidth="1"/>
    <col min="3076" max="3076" width="12.28515625" style="83" customWidth="1"/>
    <col min="3077" max="3077" width="11.7109375" style="83" bestFit="1" customWidth="1"/>
    <col min="3078" max="3078" width="12.5703125" style="83" bestFit="1" customWidth="1"/>
    <col min="3079" max="3079" width="13.85546875" style="83" customWidth="1"/>
    <col min="3080" max="3081" width="12.5703125" style="83" bestFit="1" customWidth="1"/>
    <col min="3082" max="3330" width="9.140625" style="83"/>
    <col min="3331" max="3331" width="30.140625" style="83" customWidth="1"/>
    <col min="3332" max="3332" width="12.28515625" style="83" customWidth="1"/>
    <col min="3333" max="3333" width="11.7109375" style="83" bestFit="1" customWidth="1"/>
    <col min="3334" max="3334" width="12.5703125" style="83" bestFit="1" customWidth="1"/>
    <col min="3335" max="3335" width="13.85546875" style="83" customWidth="1"/>
    <col min="3336" max="3337" width="12.5703125" style="83" bestFit="1" customWidth="1"/>
    <col min="3338" max="3586" width="9.140625" style="83"/>
    <col min="3587" max="3587" width="30.140625" style="83" customWidth="1"/>
    <col min="3588" max="3588" width="12.28515625" style="83" customWidth="1"/>
    <col min="3589" max="3589" width="11.7109375" style="83" bestFit="1" customWidth="1"/>
    <col min="3590" max="3590" width="12.5703125" style="83" bestFit="1" customWidth="1"/>
    <col min="3591" max="3591" width="13.85546875" style="83" customWidth="1"/>
    <col min="3592" max="3593" width="12.5703125" style="83" bestFit="1" customWidth="1"/>
    <col min="3594" max="3842" width="9.140625" style="83"/>
    <col min="3843" max="3843" width="30.140625" style="83" customWidth="1"/>
    <col min="3844" max="3844" width="12.28515625" style="83" customWidth="1"/>
    <col min="3845" max="3845" width="11.7109375" style="83" bestFit="1" customWidth="1"/>
    <col min="3846" max="3846" width="12.5703125" style="83" bestFit="1" customWidth="1"/>
    <col min="3847" max="3847" width="13.85546875" style="83" customWidth="1"/>
    <col min="3848" max="3849" width="12.5703125" style="83" bestFit="1" customWidth="1"/>
    <col min="3850" max="4098" width="9.140625" style="83"/>
    <col min="4099" max="4099" width="30.140625" style="83" customWidth="1"/>
    <col min="4100" max="4100" width="12.28515625" style="83" customWidth="1"/>
    <col min="4101" max="4101" width="11.7109375" style="83" bestFit="1" customWidth="1"/>
    <col min="4102" max="4102" width="12.5703125" style="83" bestFit="1" customWidth="1"/>
    <col min="4103" max="4103" width="13.85546875" style="83" customWidth="1"/>
    <col min="4104" max="4105" width="12.5703125" style="83" bestFit="1" customWidth="1"/>
    <col min="4106" max="4354" width="9.140625" style="83"/>
    <col min="4355" max="4355" width="30.140625" style="83" customWidth="1"/>
    <col min="4356" max="4356" width="12.28515625" style="83" customWidth="1"/>
    <col min="4357" max="4357" width="11.7109375" style="83" bestFit="1" customWidth="1"/>
    <col min="4358" max="4358" width="12.5703125" style="83" bestFit="1" customWidth="1"/>
    <col min="4359" max="4359" width="13.85546875" style="83" customWidth="1"/>
    <col min="4360" max="4361" width="12.5703125" style="83" bestFit="1" customWidth="1"/>
    <col min="4362" max="4610" width="9.140625" style="83"/>
    <col min="4611" max="4611" width="30.140625" style="83" customWidth="1"/>
    <col min="4612" max="4612" width="12.28515625" style="83" customWidth="1"/>
    <col min="4613" max="4613" width="11.7109375" style="83" bestFit="1" customWidth="1"/>
    <col min="4614" max="4614" width="12.5703125" style="83" bestFit="1" customWidth="1"/>
    <col min="4615" max="4615" width="13.85546875" style="83" customWidth="1"/>
    <col min="4616" max="4617" width="12.5703125" style="83" bestFit="1" customWidth="1"/>
    <col min="4618" max="4866" width="9.140625" style="83"/>
    <col min="4867" max="4867" width="30.140625" style="83" customWidth="1"/>
    <col min="4868" max="4868" width="12.28515625" style="83" customWidth="1"/>
    <col min="4869" max="4869" width="11.7109375" style="83" bestFit="1" customWidth="1"/>
    <col min="4870" max="4870" width="12.5703125" style="83" bestFit="1" customWidth="1"/>
    <col min="4871" max="4871" width="13.85546875" style="83" customWidth="1"/>
    <col min="4872" max="4873" width="12.5703125" style="83" bestFit="1" customWidth="1"/>
    <col min="4874" max="5122" width="9.140625" style="83"/>
    <col min="5123" max="5123" width="30.140625" style="83" customWidth="1"/>
    <col min="5124" max="5124" width="12.28515625" style="83" customWidth="1"/>
    <col min="5125" max="5125" width="11.7109375" style="83" bestFit="1" customWidth="1"/>
    <col min="5126" max="5126" width="12.5703125" style="83" bestFit="1" customWidth="1"/>
    <col min="5127" max="5127" width="13.85546875" style="83" customWidth="1"/>
    <col min="5128" max="5129" width="12.5703125" style="83" bestFit="1" customWidth="1"/>
    <col min="5130" max="5378" width="9.140625" style="83"/>
    <col min="5379" max="5379" width="30.140625" style="83" customWidth="1"/>
    <col min="5380" max="5380" width="12.28515625" style="83" customWidth="1"/>
    <col min="5381" max="5381" width="11.7109375" style="83" bestFit="1" customWidth="1"/>
    <col min="5382" max="5382" width="12.5703125" style="83" bestFit="1" customWidth="1"/>
    <col min="5383" max="5383" width="13.85546875" style="83" customWidth="1"/>
    <col min="5384" max="5385" width="12.5703125" style="83" bestFit="1" customWidth="1"/>
    <col min="5386" max="5634" width="9.140625" style="83"/>
    <col min="5635" max="5635" width="30.140625" style="83" customWidth="1"/>
    <col min="5636" max="5636" width="12.28515625" style="83" customWidth="1"/>
    <col min="5637" max="5637" width="11.7109375" style="83" bestFit="1" customWidth="1"/>
    <col min="5638" max="5638" width="12.5703125" style="83" bestFit="1" customWidth="1"/>
    <col min="5639" max="5639" width="13.85546875" style="83" customWidth="1"/>
    <col min="5640" max="5641" width="12.5703125" style="83" bestFit="1" customWidth="1"/>
    <col min="5642" max="5890" width="9.140625" style="83"/>
    <col min="5891" max="5891" width="30.140625" style="83" customWidth="1"/>
    <col min="5892" max="5892" width="12.28515625" style="83" customWidth="1"/>
    <col min="5893" max="5893" width="11.7109375" style="83" bestFit="1" customWidth="1"/>
    <col min="5894" max="5894" width="12.5703125" style="83" bestFit="1" customWidth="1"/>
    <col min="5895" max="5895" width="13.85546875" style="83" customWidth="1"/>
    <col min="5896" max="5897" width="12.5703125" style="83" bestFit="1" customWidth="1"/>
    <col min="5898" max="6146" width="9.140625" style="83"/>
    <col min="6147" max="6147" width="30.140625" style="83" customWidth="1"/>
    <col min="6148" max="6148" width="12.28515625" style="83" customWidth="1"/>
    <col min="6149" max="6149" width="11.7109375" style="83" bestFit="1" customWidth="1"/>
    <col min="6150" max="6150" width="12.5703125" style="83" bestFit="1" customWidth="1"/>
    <col min="6151" max="6151" width="13.85546875" style="83" customWidth="1"/>
    <col min="6152" max="6153" width="12.5703125" style="83" bestFit="1" customWidth="1"/>
    <col min="6154" max="6402" width="9.140625" style="83"/>
    <col min="6403" max="6403" width="30.140625" style="83" customWidth="1"/>
    <col min="6404" max="6404" width="12.28515625" style="83" customWidth="1"/>
    <col min="6405" max="6405" width="11.7109375" style="83" bestFit="1" customWidth="1"/>
    <col min="6406" max="6406" width="12.5703125" style="83" bestFit="1" customWidth="1"/>
    <col min="6407" max="6407" width="13.85546875" style="83" customWidth="1"/>
    <col min="6408" max="6409" width="12.5703125" style="83" bestFit="1" customWidth="1"/>
    <col min="6410" max="6658" width="9.140625" style="83"/>
    <col min="6659" max="6659" width="30.140625" style="83" customWidth="1"/>
    <col min="6660" max="6660" width="12.28515625" style="83" customWidth="1"/>
    <col min="6661" max="6661" width="11.7109375" style="83" bestFit="1" customWidth="1"/>
    <col min="6662" max="6662" width="12.5703125" style="83" bestFit="1" customWidth="1"/>
    <col min="6663" max="6663" width="13.85546875" style="83" customWidth="1"/>
    <col min="6664" max="6665" width="12.5703125" style="83" bestFit="1" customWidth="1"/>
    <col min="6666" max="6914" width="9.140625" style="83"/>
    <col min="6915" max="6915" width="30.140625" style="83" customWidth="1"/>
    <col min="6916" max="6916" width="12.28515625" style="83" customWidth="1"/>
    <col min="6917" max="6917" width="11.7109375" style="83" bestFit="1" customWidth="1"/>
    <col min="6918" max="6918" width="12.5703125" style="83" bestFit="1" customWidth="1"/>
    <col min="6919" max="6919" width="13.85546875" style="83" customWidth="1"/>
    <col min="6920" max="6921" width="12.5703125" style="83" bestFit="1" customWidth="1"/>
    <col min="6922" max="7170" width="9.140625" style="83"/>
    <col min="7171" max="7171" width="30.140625" style="83" customWidth="1"/>
    <col min="7172" max="7172" width="12.28515625" style="83" customWidth="1"/>
    <col min="7173" max="7173" width="11.7109375" style="83" bestFit="1" customWidth="1"/>
    <col min="7174" max="7174" width="12.5703125" style="83" bestFit="1" customWidth="1"/>
    <col min="7175" max="7175" width="13.85546875" style="83" customWidth="1"/>
    <col min="7176" max="7177" width="12.5703125" style="83" bestFit="1" customWidth="1"/>
    <col min="7178" max="7426" width="9.140625" style="83"/>
    <col min="7427" max="7427" width="30.140625" style="83" customWidth="1"/>
    <col min="7428" max="7428" width="12.28515625" style="83" customWidth="1"/>
    <col min="7429" max="7429" width="11.7109375" style="83" bestFit="1" customWidth="1"/>
    <col min="7430" max="7430" width="12.5703125" style="83" bestFit="1" customWidth="1"/>
    <col min="7431" max="7431" width="13.85546875" style="83" customWidth="1"/>
    <col min="7432" max="7433" width="12.5703125" style="83" bestFit="1" customWidth="1"/>
    <col min="7434" max="7682" width="9.140625" style="83"/>
    <col min="7683" max="7683" width="30.140625" style="83" customWidth="1"/>
    <col min="7684" max="7684" width="12.28515625" style="83" customWidth="1"/>
    <col min="7685" max="7685" width="11.7109375" style="83" bestFit="1" customWidth="1"/>
    <col min="7686" max="7686" width="12.5703125" style="83" bestFit="1" customWidth="1"/>
    <col min="7687" max="7687" width="13.85546875" style="83" customWidth="1"/>
    <col min="7688" max="7689" width="12.5703125" style="83" bestFit="1" customWidth="1"/>
    <col min="7690" max="7938" width="9.140625" style="83"/>
    <col min="7939" max="7939" width="30.140625" style="83" customWidth="1"/>
    <col min="7940" max="7940" width="12.28515625" style="83" customWidth="1"/>
    <col min="7941" max="7941" width="11.7109375" style="83" bestFit="1" customWidth="1"/>
    <col min="7942" max="7942" width="12.5703125" style="83" bestFit="1" customWidth="1"/>
    <col min="7943" max="7943" width="13.85546875" style="83" customWidth="1"/>
    <col min="7944" max="7945" width="12.5703125" style="83" bestFit="1" customWidth="1"/>
    <col min="7946" max="8194" width="9.140625" style="83"/>
    <col min="8195" max="8195" width="30.140625" style="83" customWidth="1"/>
    <col min="8196" max="8196" width="12.28515625" style="83" customWidth="1"/>
    <col min="8197" max="8197" width="11.7109375" style="83" bestFit="1" customWidth="1"/>
    <col min="8198" max="8198" width="12.5703125" style="83" bestFit="1" customWidth="1"/>
    <col min="8199" max="8199" width="13.85546875" style="83" customWidth="1"/>
    <col min="8200" max="8201" width="12.5703125" style="83" bestFit="1" customWidth="1"/>
    <col min="8202" max="8450" width="9.140625" style="83"/>
    <col min="8451" max="8451" width="30.140625" style="83" customWidth="1"/>
    <col min="8452" max="8452" width="12.28515625" style="83" customWidth="1"/>
    <col min="8453" max="8453" width="11.7109375" style="83" bestFit="1" customWidth="1"/>
    <col min="8454" max="8454" width="12.5703125" style="83" bestFit="1" customWidth="1"/>
    <col min="8455" max="8455" width="13.85546875" style="83" customWidth="1"/>
    <col min="8456" max="8457" width="12.5703125" style="83" bestFit="1" customWidth="1"/>
    <col min="8458" max="8706" width="9.140625" style="83"/>
    <col min="8707" max="8707" width="30.140625" style="83" customWidth="1"/>
    <col min="8708" max="8708" width="12.28515625" style="83" customWidth="1"/>
    <col min="8709" max="8709" width="11.7109375" style="83" bestFit="1" customWidth="1"/>
    <col min="8710" max="8710" width="12.5703125" style="83" bestFit="1" customWidth="1"/>
    <col min="8711" max="8711" width="13.85546875" style="83" customWidth="1"/>
    <col min="8712" max="8713" width="12.5703125" style="83" bestFit="1" customWidth="1"/>
    <col min="8714" max="8962" width="9.140625" style="83"/>
    <col min="8963" max="8963" width="30.140625" style="83" customWidth="1"/>
    <col min="8964" max="8964" width="12.28515625" style="83" customWidth="1"/>
    <col min="8965" max="8965" width="11.7109375" style="83" bestFit="1" customWidth="1"/>
    <col min="8966" max="8966" width="12.5703125" style="83" bestFit="1" customWidth="1"/>
    <col min="8967" max="8967" width="13.85546875" style="83" customWidth="1"/>
    <col min="8968" max="8969" width="12.5703125" style="83" bestFit="1" customWidth="1"/>
    <col min="8970" max="9218" width="9.140625" style="83"/>
    <col min="9219" max="9219" width="30.140625" style="83" customWidth="1"/>
    <col min="9220" max="9220" width="12.28515625" style="83" customWidth="1"/>
    <col min="9221" max="9221" width="11.7109375" style="83" bestFit="1" customWidth="1"/>
    <col min="9222" max="9222" width="12.5703125" style="83" bestFit="1" customWidth="1"/>
    <col min="9223" max="9223" width="13.85546875" style="83" customWidth="1"/>
    <col min="9224" max="9225" width="12.5703125" style="83" bestFit="1" customWidth="1"/>
    <col min="9226" max="9474" width="9.140625" style="83"/>
    <col min="9475" max="9475" width="30.140625" style="83" customWidth="1"/>
    <col min="9476" max="9476" width="12.28515625" style="83" customWidth="1"/>
    <col min="9477" max="9477" width="11.7109375" style="83" bestFit="1" customWidth="1"/>
    <col min="9478" max="9478" width="12.5703125" style="83" bestFit="1" customWidth="1"/>
    <col min="9479" max="9479" width="13.85546875" style="83" customWidth="1"/>
    <col min="9480" max="9481" width="12.5703125" style="83" bestFit="1" customWidth="1"/>
    <col min="9482" max="9730" width="9.140625" style="83"/>
    <col min="9731" max="9731" width="30.140625" style="83" customWidth="1"/>
    <col min="9732" max="9732" width="12.28515625" style="83" customWidth="1"/>
    <col min="9733" max="9733" width="11.7109375" style="83" bestFit="1" customWidth="1"/>
    <col min="9734" max="9734" width="12.5703125" style="83" bestFit="1" customWidth="1"/>
    <col min="9735" max="9735" width="13.85546875" style="83" customWidth="1"/>
    <col min="9736" max="9737" width="12.5703125" style="83" bestFit="1" customWidth="1"/>
    <col min="9738" max="9986" width="9.140625" style="83"/>
    <col min="9987" max="9987" width="30.140625" style="83" customWidth="1"/>
    <col min="9988" max="9988" width="12.28515625" style="83" customWidth="1"/>
    <col min="9989" max="9989" width="11.7109375" style="83" bestFit="1" customWidth="1"/>
    <col min="9990" max="9990" width="12.5703125" style="83" bestFit="1" customWidth="1"/>
    <col min="9991" max="9991" width="13.85546875" style="83" customWidth="1"/>
    <col min="9992" max="9993" width="12.5703125" style="83" bestFit="1" customWidth="1"/>
    <col min="9994" max="10242" width="9.140625" style="83"/>
    <col min="10243" max="10243" width="30.140625" style="83" customWidth="1"/>
    <col min="10244" max="10244" width="12.28515625" style="83" customWidth="1"/>
    <col min="10245" max="10245" width="11.7109375" style="83" bestFit="1" customWidth="1"/>
    <col min="10246" max="10246" width="12.5703125" style="83" bestFit="1" customWidth="1"/>
    <col min="10247" max="10247" width="13.85546875" style="83" customWidth="1"/>
    <col min="10248" max="10249" width="12.5703125" style="83" bestFit="1" customWidth="1"/>
    <col min="10250" max="10498" width="9.140625" style="83"/>
    <col min="10499" max="10499" width="30.140625" style="83" customWidth="1"/>
    <col min="10500" max="10500" width="12.28515625" style="83" customWidth="1"/>
    <col min="10501" max="10501" width="11.7109375" style="83" bestFit="1" customWidth="1"/>
    <col min="10502" max="10502" width="12.5703125" style="83" bestFit="1" customWidth="1"/>
    <col min="10503" max="10503" width="13.85546875" style="83" customWidth="1"/>
    <col min="10504" max="10505" width="12.5703125" style="83" bestFit="1" customWidth="1"/>
    <col min="10506" max="10754" width="9.140625" style="83"/>
    <col min="10755" max="10755" width="30.140625" style="83" customWidth="1"/>
    <col min="10756" max="10756" width="12.28515625" style="83" customWidth="1"/>
    <col min="10757" max="10757" width="11.7109375" style="83" bestFit="1" customWidth="1"/>
    <col min="10758" max="10758" width="12.5703125" style="83" bestFit="1" customWidth="1"/>
    <col min="10759" max="10759" width="13.85546875" style="83" customWidth="1"/>
    <col min="10760" max="10761" width="12.5703125" style="83" bestFit="1" customWidth="1"/>
    <col min="10762" max="11010" width="9.140625" style="83"/>
    <col min="11011" max="11011" width="30.140625" style="83" customWidth="1"/>
    <col min="11012" max="11012" width="12.28515625" style="83" customWidth="1"/>
    <col min="11013" max="11013" width="11.7109375" style="83" bestFit="1" customWidth="1"/>
    <col min="11014" max="11014" width="12.5703125" style="83" bestFit="1" customWidth="1"/>
    <col min="11015" max="11015" width="13.85546875" style="83" customWidth="1"/>
    <col min="11016" max="11017" width="12.5703125" style="83" bestFit="1" customWidth="1"/>
    <col min="11018" max="11266" width="9.140625" style="83"/>
    <col min="11267" max="11267" width="30.140625" style="83" customWidth="1"/>
    <col min="11268" max="11268" width="12.28515625" style="83" customWidth="1"/>
    <col min="11269" max="11269" width="11.7109375" style="83" bestFit="1" customWidth="1"/>
    <col min="11270" max="11270" width="12.5703125" style="83" bestFit="1" customWidth="1"/>
    <col min="11271" max="11271" width="13.85546875" style="83" customWidth="1"/>
    <col min="11272" max="11273" width="12.5703125" style="83" bestFit="1" customWidth="1"/>
    <col min="11274" max="11522" width="9.140625" style="83"/>
    <col min="11523" max="11523" width="30.140625" style="83" customWidth="1"/>
    <col min="11524" max="11524" width="12.28515625" style="83" customWidth="1"/>
    <col min="11525" max="11525" width="11.7109375" style="83" bestFit="1" customWidth="1"/>
    <col min="11526" max="11526" width="12.5703125" style="83" bestFit="1" customWidth="1"/>
    <col min="11527" max="11527" width="13.85546875" style="83" customWidth="1"/>
    <col min="11528" max="11529" width="12.5703125" style="83" bestFit="1" customWidth="1"/>
    <col min="11530" max="11778" width="9.140625" style="83"/>
    <col min="11779" max="11779" width="30.140625" style="83" customWidth="1"/>
    <col min="11780" max="11780" width="12.28515625" style="83" customWidth="1"/>
    <col min="11781" max="11781" width="11.7109375" style="83" bestFit="1" customWidth="1"/>
    <col min="11782" max="11782" width="12.5703125" style="83" bestFit="1" customWidth="1"/>
    <col min="11783" max="11783" width="13.85546875" style="83" customWidth="1"/>
    <col min="11784" max="11785" width="12.5703125" style="83" bestFit="1" customWidth="1"/>
    <col min="11786" max="12034" width="9.140625" style="83"/>
    <col min="12035" max="12035" width="30.140625" style="83" customWidth="1"/>
    <col min="12036" max="12036" width="12.28515625" style="83" customWidth="1"/>
    <col min="12037" max="12037" width="11.7109375" style="83" bestFit="1" customWidth="1"/>
    <col min="12038" max="12038" width="12.5703125" style="83" bestFit="1" customWidth="1"/>
    <col min="12039" max="12039" width="13.85546875" style="83" customWidth="1"/>
    <col min="12040" max="12041" width="12.5703125" style="83" bestFit="1" customWidth="1"/>
    <col min="12042" max="12290" width="9.140625" style="83"/>
    <col min="12291" max="12291" width="30.140625" style="83" customWidth="1"/>
    <col min="12292" max="12292" width="12.28515625" style="83" customWidth="1"/>
    <col min="12293" max="12293" width="11.7109375" style="83" bestFit="1" customWidth="1"/>
    <col min="12294" max="12294" width="12.5703125" style="83" bestFit="1" customWidth="1"/>
    <col min="12295" max="12295" width="13.85546875" style="83" customWidth="1"/>
    <col min="12296" max="12297" width="12.5703125" style="83" bestFit="1" customWidth="1"/>
    <col min="12298" max="12546" width="9.140625" style="83"/>
    <col min="12547" max="12547" width="30.140625" style="83" customWidth="1"/>
    <col min="12548" max="12548" width="12.28515625" style="83" customWidth="1"/>
    <col min="12549" max="12549" width="11.7109375" style="83" bestFit="1" customWidth="1"/>
    <col min="12550" max="12550" width="12.5703125" style="83" bestFit="1" customWidth="1"/>
    <col min="12551" max="12551" width="13.85546875" style="83" customWidth="1"/>
    <col min="12552" max="12553" width="12.5703125" style="83" bestFit="1" customWidth="1"/>
    <col min="12554" max="12802" width="9.140625" style="83"/>
    <col min="12803" max="12803" width="30.140625" style="83" customWidth="1"/>
    <col min="12804" max="12804" width="12.28515625" style="83" customWidth="1"/>
    <col min="12805" max="12805" width="11.7109375" style="83" bestFit="1" customWidth="1"/>
    <col min="12806" max="12806" width="12.5703125" style="83" bestFit="1" customWidth="1"/>
    <col min="12807" max="12807" width="13.85546875" style="83" customWidth="1"/>
    <col min="12808" max="12809" width="12.5703125" style="83" bestFit="1" customWidth="1"/>
    <col min="12810" max="13058" width="9.140625" style="83"/>
    <col min="13059" max="13059" width="30.140625" style="83" customWidth="1"/>
    <col min="13060" max="13060" width="12.28515625" style="83" customWidth="1"/>
    <col min="13061" max="13061" width="11.7109375" style="83" bestFit="1" customWidth="1"/>
    <col min="13062" max="13062" width="12.5703125" style="83" bestFit="1" customWidth="1"/>
    <col min="13063" max="13063" width="13.85546875" style="83" customWidth="1"/>
    <col min="13064" max="13065" width="12.5703125" style="83" bestFit="1" customWidth="1"/>
    <col min="13066" max="13314" width="9.140625" style="83"/>
    <col min="13315" max="13315" width="30.140625" style="83" customWidth="1"/>
    <col min="13316" max="13316" width="12.28515625" style="83" customWidth="1"/>
    <col min="13317" max="13317" width="11.7109375" style="83" bestFit="1" customWidth="1"/>
    <col min="13318" max="13318" width="12.5703125" style="83" bestFit="1" customWidth="1"/>
    <col min="13319" max="13319" width="13.85546875" style="83" customWidth="1"/>
    <col min="13320" max="13321" width="12.5703125" style="83" bestFit="1" customWidth="1"/>
    <col min="13322" max="13570" width="9.140625" style="83"/>
    <col min="13571" max="13571" width="30.140625" style="83" customWidth="1"/>
    <col min="13572" max="13572" width="12.28515625" style="83" customWidth="1"/>
    <col min="13573" max="13573" width="11.7109375" style="83" bestFit="1" customWidth="1"/>
    <col min="13574" max="13574" width="12.5703125" style="83" bestFit="1" customWidth="1"/>
    <col min="13575" max="13575" width="13.85546875" style="83" customWidth="1"/>
    <col min="13576" max="13577" width="12.5703125" style="83" bestFit="1" customWidth="1"/>
    <col min="13578" max="13826" width="9.140625" style="83"/>
    <col min="13827" max="13827" width="30.140625" style="83" customWidth="1"/>
    <col min="13828" max="13828" width="12.28515625" style="83" customWidth="1"/>
    <col min="13829" max="13829" width="11.7109375" style="83" bestFit="1" customWidth="1"/>
    <col min="13830" max="13830" width="12.5703125" style="83" bestFit="1" customWidth="1"/>
    <col min="13831" max="13831" width="13.85546875" style="83" customWidth="1"/>
    <col min="13832" max="13833" width="12.5703125" style="83" bestFit="1" customWidth="1"/>
    <col min="13834" max="14082" width="9.140625" style="83"/>
    <col min="14083" max="14083" width="30.140625" style="83" customWidth="1"/>
    <col min="14084" max="14084" width="12.28515625" style="83" customWidth="1"/>
    <col min="14085" max="14085" width="11.7109375" style="83" bestFit="1" customWidth="1"/>
    <col min="14086" max="14086" width="12.5703125" style="83" bestFit="1" customWidth="1"/>
    <col min="14087" max="14087" width="13.85546875" style="83" customWidth="1"/>
    <col min="14088" max="14089" width="12.5703125" style="83" bestFit="1" customWidth="1"/>
    <col min="14090" max="14338" width="9.140625" style="83"/>
    <col min="14339" max="14339" width="30.140625" style="83" customWidth="1"/>
    <col min="14340" max="14340" width="12.28515625" style="83" customWidth="1"/>
    <col min="14341" max="14341" width="11.7109375" style="83" bestFit="1" customWidth="1"/>
    <col min="14342" max="14342" width="12.5703125" style="83" bestFit="1" customWidth="1"/>
    <col min="14343" max="14343" width="13.85546875" style="83" customWidth="1"/>
    <col min="14344" max="14345" width="12.5703125" style="83" bestFit="1" customWidth="1"/>
    <col min="14346" max="14594" width="9.140625" style="83"/>
    <col min="14595" max="14595" width="30.140625" style="83" customWidth="1"/>
    <col min="14596" max="14596" width="12.28515625" style="83" customWidth="1"/>
    <col min="14597" max="14597" width="11.7109375" style="83" bestFit="1" customWidth="1"/>
    <col min="14598" max="14598" width="12.5703125" style="83" bestFit="1" customWidth="1"/>
    <col min="14599" max="14599" width="13.85546875" style="83" customWidth="1"/>
    <col min="14600" max="14601" width="12.5703125" style="83" bestFit="1" customWidth="1"/>
    <col min="14602" max="14850" width="9.140625" style="83"/>
    <col min="14851" max="14851" width="30.140625" style="83" customWidth="1"/>
    <col min="14852" max="14852" width="12.28515625" style="83" customWidth="1"/>
    <col min="14853" max="14853" width="11.7109375" style="83" bestFit="1" customWidth="1"/>
    <col min="14854" max="14854" width="12.5703125" style="83" bestFit="1" customWidth="1"/>
    <col min="14855" max="14855" width="13.85546875" style="83" customWidth="1"/>
    <col min="14856" max="14857" width="12.5703125" style="83" bestFit="1" customWidth="1"/>
    <col min="14858" max="15106" width="9.140625" style="83"/>
    <col min="15107" max="15107" width="30.140625" style="83" customWidth="1"/>
    <col min="15108" max="15108" width="12.28515625" style="83" customWidth="1"/>
    <col min="15109" max="15109" width="11.7109375" style="83" bestFit="1" customWidth="1"/>
    <col min="15110" max="15110" width="12.5703125" style="83" bestFit="1" customWidth="1"/>
    <col min="15111" max="15111" width="13.85546875" style="83" customWidth="1"/>
    <col min="15112" max="15113" width="12.5703125" style="83" bestFit="1" customWidth="1"/>
    <col min="15114" max="15362" width="9.140625" style="83"/>
    <col min="15363" max="15363" width="30.140625" style="83" customWidth="1"/>
    <col min="15364" max="15364" width="12.28515625" style="83" customWidth="1"/>
    <col min="15365" max="15365" width="11.7109375" style="83" bestFit="1" customWidth="1"/>
    <col min="15366" max="15366" width="12.5703125" style="83" bestFit="1" customWidth="1"/>
    <col min="15367" max="15367" width="13.85546875" style="83" customWidth="1"/>
    <col min="15368" max="15369" width="12.5703125" style="83" bestFit="1" customWidth="1"/>
    <col min="15370" max="15618" width="9.140625" style="83"/>
    <col min="15619" max="15619" width="30.140625" style="83" customWidth="1"/>
    <col min="15620" max="15620" width="12.28515625" style="83" customWidth="1"/>
    <col min="15621" max="15621" width="11.7109375" style="83" bestFit="1" customWidth="1"/>
    <col min="15622" max="15622" width="12.5703125" style="83" bestFit="1" customWidth="1"/>
    <col min="15623" max="15623" width="13.85546875" style="83" customWidth="1"/>
    <col min="15624" max="15625" width="12.5703125" style="83" bestFit="1" customWidth="1"/>
    <col min="15626" max="15874" width="9.140625" style="83"/>
    <col min="15875" max="15875" width="30.140625" style="83" customWidth="1"/>
    <col min="15876" max="15876" width="12.28515625" style="83" customWidth="1"/>
    <col min="15877" max="15877" width="11.7109375" style="83" bestFit="1" customWidth="1"/>
    <col min="15878" max="15878" width="12.5703125" style="83" bestFit="1" customWidth="1"/>
    <col min="15879" max="15879" width="13.85546875" style="83" customWidth="1"/>
    <col min="15880" max="15881" width="12.5703125" style="83" bestFit="1" customWidth="1"/>
    <col min="15882" max="16130" width="9.140625" style="83"/>
    <col min="16131" max="16131" width="30.140625" style="83" customWidth="1"/>
    <col min="16132" max="16132" width="12.28515625" style="83" customWidth="1"/>
    <col min="16133" max="16133" width="11.7109375" style="83" bestFit="1" customWidth="1"/>
    <col min="16134" max="16134" width="12.5703125" style="83" bestFit="1" customWidth="1"/>
    <col min="16135" max="16135" width="13.85546875" style="83" customWidth="1"/>
    <col min="16136" max="16137" width="12.5703125" style="83" bestFit="1" customWidth="1"/>
    <col min="16138" max="16384" width="9.140625" style="83"/>
  </cols>
  <sheetData>
    <row r="2" spans="1:9">
      <c r="A2" s="83" t="s">
        <v>0</v>
      </c>
      <c r="B2" s="94" t="s">
        <v>1176</v>
      </c>
    </row>
    <row r="4" spans="1:9" ht="42" customHeight="1">
      <c r="B4" s="84"/>
      <c r="C4" s="335"/>
      <c r="D4" s="114" t="s">
        <v>369</v>
      </c>
      <c r="E4" s="114" t="s">
        <v>370</v>
      </c>
      <c r="F4" s="114" t="s">
        <v>371</v>
      </c>
      <c r="G4" s="114" t="s">
        <v>372</v>
      </c>
      <c r="H4" s="114" t="s">
        <v>373</v>
      </c>
      <c r="I4" s="114" t="s">
        <v>374</v>
      </c>
    </row>
    <row r="5" spans="1:9">
      <c r="B5" s="1005" t="s">
        <v>375</v>
      </c>
      <c r="C5" s="336" t="s">
        <v>255</v>
      </c>
      <c r="D5" s="337">
        <v>26.489310233942515</v>
      </c>
      <c r="E5" s="337">
        <v>1.1098215698567973</v>
      </c>
      <c r="F5" s="337">
        <v>10.815223427059999</v>
      </c>
      <c r="G5" s="337">
        <v>4.427744284333559</v>
      </c>
      <c r="H5" s="337">
        <v>7.6619844724694923</v>
      </c>
      <c r="I5" s="337">
        <v>49.495916012337645</v>
      </c>
    </row>
    <row r="6" spans="1:9">
      <c r="B6" s="1005"/>
      <c r="C6" s="336" t="s">
        <v>230</v>
      </c>
      <c r="D6" s="337">
        <v>25.318700768909743</v>
      </c>
      <c r="E6" s="337">
        <v>1.1826807445451717</v>
      </c>
      <c r="F6" s="337">
        <v>12.139213019312152</v>
      </c>
      <c r="G6" s="337">
        <v>4.8262104629099625</v>
      </c>
      <c r="H6" s="337">
        <v>6.9618377002548621</v>
      </c>
      <c r="I6" s="337">
        <v>49.571357304068115</v>
      </c>
    </row>
    <row r="7" spans="1:9">
      <c r="B7" s="1005"/>
      <c r="C7" s="336" t="s">
        <v>376</v>
      </c>
      <c r="D7" s="337">
        <v>19.49526308491615</v>
      </c>
      <c r="E7" s="337">
        <v>1.0243999557146051</v>
      </c>
      <c r="F7" s="337">
        <v>9.8730078531471506</v>
      </c>
      <c r="G7" s="337">
        <v>4.585167086869216</v>
      </c>
      <c r="H7" s="337">
        <v>13.446708660067481</v>
      </c>
      <c r="I7" s="337">
        <v>51.575453359285397</v>
      </c>
    </row>
    <row r="8" spans="1:9">
      <c r="B8" s="1005"/>
      <c r="C8" s="336" t="s">
        <v>377</v>
      </c>
      <c r="D8" s="337">
        <v>21.44450673584349</v>
      </c>
      <c r="E8" s="337">
        <v>1.5458723351021264</v>
      </c>
      <c r="F8" s="337">
        <v>11.321794587963863</v>
      </c>
      <c r="G8" s="337">
        <v>5.4670894155860319</v>
      </c>
      <c r="H8" s="337">
        <v>9.481784646850139</v>
      </c>
      <c r="I8" s="337">
        <v>50.738952278654345</v>
      </c>
    </row>
    <row r="9" spans="1:9">
      <c r="B9" s="1005"/>
      <c r="C9" s="336" t="s">
        <v>256</v>
      </c>
      <c r="D9" s="337">
        <v>26.442922890362041</v>
      </c>
      <c r="E9" s="337">
        <v>2.6759015990047192</v>
      </c>
      <c r="F9" s="337">
        <v>12.25431087600125</v>
      </c>
      <c r="G9" s="337">
        <v>6.1268985915799528</v>
      </c>
      <c r="H9" s="337">
        <v>8.1659660737039239</v>
      </c>
      <c r="I9" s="337">
        <v>44.33399996934812</v>
      </c>
    </row>
    <row r="10" spans="1:9">
      <c r="B10" s="1005"/>
      <c r="C10" s="336" t="s">
        <v>212</v>
      </c>
      <c r="D10" s="337">
        <v>25.901960322962513</v>
      </c>
      <c r="E10" s="337">
        <v>3.687914793207927</v>
      </c>
      <c r="F10" s="337">
        <v>13.676095645425109</v>
      </c>
      <c r="G10" s="337">
        <v>6.3092885136239518</v>
      </c>
      <c r="H10" s="337">
        <v>6.8184439094386429</v>
      </c>
      <c r="I10" s="337">
        <v>43.60629681534185</v>
      </c>
    </row>
    <row r="11" spans="1:9">
      <c r="B11" s="1005"/>
      <c r="C11" s="336" t="s">
        <v>243</v>
      </c>
      <c r="D11" s="337">
        <v>15.228182755250558</v>
      </c>
      <c r="E11" s="337">
        <v>4.7848814666811412</v>
      </c>
      <c r="F11" s="337">
        <v>13.527978891959508</v>
      </c>
      <c r="G11" s="337">
        <v>7.2070259007102679</v>
      </c>
      <c r="H11" s="337">
        <v>14.797055987949905</v>
      </c>
      <c r="I11" s="337">
        <v>44.399181538072661</v>
      </c>
    </row>
    <row r="12" spans="1:9">
      <c r="B12" s="1005"/>
      <c r="C12" s="336" t="s">
        <v>244</v>
      </c>
      <c r="D12" s="337">
        <v>19.55103869672018</v>
      </c>
      <c r="E12" s="337">
        <v>5.8549200057103938</v>
      </c>
      <c r="F12" s="337">
        <v>17.389713191728674</v>
      </c>
      <c r="G12" s="337">
        <v>9.00011615876282</v>
      </c>
      <c r="H12" s="337">
        <v>11.030317778650661</v>
      </c>
      <c r="I12" s="337">
        <v>37.173894168427267</v>
      </c>
    </row>
    <row r="13" spans="1:9">
      <c r="B13" s="1005"/>
      <c r="C13" s="336" t="s">
        <v>213</v>
      </c>
      <c r="D13" s="337">
        <v>22.750907214038758</v>
      </c>
      <c r="E13" s="337">
        <v>6.6105008046329266</v>
      </c>
      <c r="F13" s="337">
        <v>17.015951956169939</v>
      </c>
      <c r="G13" s="337">
        <v>8.4075897783607321</v>
      </c>
      <c r="H13" s="337">
        <v>8.5759574338587399</v>
      </c>
      <c r="I13" s="337">
        <v>36.639092812938905</v>
      </c>
    </row>
    <row r="14" spans="1:9">
      <c r="B14" s="84"/>
      <c r="C14" s="335"/>
      <c r="D14" s="337"/>
      <c r="E14" s="337"/>
      <c r="F14" s="337"/>
      <c r="G14" s="337"/>
      <c r="H14" s="337"/>
      <c r="I14" s="337"/>
    </row>
    <row r="15" spans="1:9">
      <c r="B15" s="1005" t="s">
        <v>378</v>
      </c>
      <c r="C15" s="336" t="s">
        <v>255</v>
      </c>
      <c r="D15" s="337">
        <v>37.963665983428697</v>
      </c>
      <c r="E15" s="337">
        <v>0.64826508742997924</v>
      </c>
      <c r="F15" s="337">
        <v>20.503334957970846</v>
      </c>
      <c r="G15" s="337">
        <v>2.1350193955013119</v>
      </c>
      <c r="H15" s="337">
        <v>26.33599551332982</v>
      </c>
      <c r="I15" s="337">
        <v>12.413719062339345</v>
      </c>
    </row>
    <row r="16" spans="1:9">
      <c r="B16" s="1005"/>
      <c r="C16" s="336" t="s">
        <v>230</v>
      </c>
      <c r="D16" s="337">
        <v>36.967062581337039</v>
      </c>
      <c r="E16" s="337">
        <v>0.65001513030777081</v>
      </c>
      <c r="F16" s="337">
        <v>23.43786255264866</v>
      </c>
      <c r="G16" s="337">
        <v>2.0419480010865465</v>
      </c>
      <c r="H16" s="337">
        <v>25.385068411921235</v>
      </c>
      <c r="I16" s="337">
        <v>11.518043322698752</v>
      </c>
    </row>
    <row r="17" spans="2:9">
      <c r="B17" s="1005"/>
      <c r="C17" s="336" t="s">
        <v>376</v>
      </c>
      <c r="D17" s="337">
        <v>33.912053185169484</v>
      </c>
      <c r="E17" s="337">
        <v>0.91151334682518359</v>
      </c>
      <c r="F17" s="337">
        <v>26.225519317092171</v>
      </c>
      <c r="G17" s="337">
        <v>1.0780374534420241</v>
      </c>
      <c r="H17" s="337">
        <v>20.602129280190891</v>
      </c>
      <c r="I17" s="337">
        <v>17.270747417280248</v>
      </c>
    </row>
    <row r="18" spans="2:9">
      <c r="B18" s="1005"/>
      <c r="C18" s="336" t="s">
        <v>377</v>
      </c>
      <c r="D18" s="337">
        <v>32.142840310189442</v>
      </c>
      <c r="E18" s="337">
        <v>0.6717498914539265</v>
      </c>
      <c r="F18" s="337">
        <v>28.217783255246449</v>
      </c>
      <c r="G18" s="337">
        <v>1.2337581794653707</v>
      </c>
      <c r="H18" s="337">
        <v>22.031450254860548</v>
      </c>
      <c r="I18" s="337">
        <v>15.702418108784261</v>
      </c>
    </row>
    <row r="19" spans="2:9">
      <c r="B19" s="1005"/>
      <c r="C19" s="336" t="s">
        <v>256</v>
      </c>
      <c r="D19" s="337">
        <v>27.038980976368116</v>
      </c>
      <c r="E19" s="337">
        <v>0.51621544323532409</v>
      </c>
      <c r="F19" s="337">
        <v>27.767260670518269</v>
      </c>
      <c r="G19" s="337">
        <v>1.0318952158579928</v>
      </c>
      <c r="H19" s="337">
        <v>19.282657667142221</v>
      </c>
      <c r="I19" s="337">
        <v>24.36299002687808</v>
      </c>
    </row>
    <row r="20" spans="2:9">
      <c r="B20" s="1005"/>
      <c r="C20" s="336" t="s">
        <v>212</v>
      </c>
      <c r="D20" s="337">
        <v>27.208269259664991</v>
      </c>
      <c r="E20" s="337">
        <v>0.56677756207783991</v>
      </c>
      <c r="F20" s="337">
        <v>31.982234882442967</v>
      </c>
      <c r="G20" s="337">
        <v>0.9364163119965333</v>
      </c>
      <c r="H20" s="337">
        <v>19.56616387352684</v>
      </c>
      <c r="I20" s="337">
        <v>19.740138110290825</v>
      </c>
    </row>
    <row r="21" spans="2:9">
      <c r="B21" s="1005"/>
      <c r="C21" s="336" t="s">
        <v>243</v>
      </c>
      <c r="D21" s="337">
        <v>27.050746999755081</v>
      </c>
      <c r="E21" s="337">
        <v>0.54037880643317826</v>
      </c>
      <c r="F21" s="337">
        <v>40.723977467548366</v>
      </c>
      <c r="G21" s="337">
        <v>0.76769532206710744</v>
      </c>
      <c r="H21" s="337">
        <v>14.46938525593926</v>
      </c>
      <c r="I21" s="337">
        <v>16.447816148257001</v>
      </c>
    </row>
    <row r="22" spans="2:9">
      <c r="B22" s="1005"/>
      <c r="C22" s="336" t="s">
        <v>244</v>
      </c>
      <c r="D22" s="337">
        <v>24.777728355996381</v>
      </c>
      <c r="E22" s="337">
        <v>0.67059148587837081</v>
      </c>
      <c r="F22" s="337">
        <v>43.948516449630162</v>
      </c>
      <c r="G22" s="337">
        <v>0.63239439017122845</v>
      </c>
      <c r="H22" s="337">
        <v>13.966953047454597</v>
      </c>
      <c r="I22" s="337">
        <v>16.003816270869269</v>
      </c>
    </row>
    <row r="23" spans="2:9">
      <c r="B23" s="1005"/>
      <c r="C23" s="336" t="s">
        <v>213</v>
      </c>
      <c r="D23" s="337">
        <v>24.973876813593272</v>
      </c>
      <c r="E23" s="337">
        <v>0.67470475702682264</v>
      </c>
      <c r="F23" s="337">
        <v>43.824483071047432</v>
      </c>
      <c r="G23" s="337">
        <v>0.5129296868358052</v>
      </c>
      <c r="H23" s="337">
        <v>15.35590081682183</v>
      </c>
      <c r="I23" s="337">
        <v>14.658104854674839</v>
      </c>
    </row>
    <row r="26" spans="2:9">
      <c r="B26" s="94" t="s">
        <v>368</v>
      </c>
    </row>
    <row r="46" spans="2:2">
      <c r="B46" s="93" t="s">
        <v>77</v>
      </c>
    </row>
    <row r="48" spans="2:2">
      <c r="B48" s="731" t="s">
        <v>10</v>
      </c>
    </row>
  </sheetData>
  <mergeCells count="2">
    <mergeCell ref="B5:B13"/>
    <mergeCell ref="B15:B23"/>
  </mergeCells>
  <hyperlinks>
    <hyperlink ref="B48" location="Содержание!B11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workbookViewId="0">
      <selection activeCell="J17" sqref="J17"/>
    </sheetView>
  </sheetViews>
  <sheetFormatPr defaultColWidth="11.140625" defaultRowHeight="12.75"/>
  <cols>
    <col min="1" max="1" width="11.140625" style="83" customWidth="1"/>
    <col min="2" max="2" width="22.140625" style="83" customWidth="1"/>
    <col min="3" max="256" width="11.140625" style="83"/>
    <col min="257" max="257" width="11.140625" style="83" customWidth="1"/>
    <col min="258" max="258" width="22.140625" style="83" customWidth="1"/>
    <col min="259" max="512" width="11.140625" style="83"/>
    <col min="513" max="513" width="11.140625" style="83" customWidth="1"/>
    <col min="514" max="514" width="22.140625" style="83" customWidth="1"/>
    <col min="515" max="768" width="11.140625" style="83"/>
    <col min="769" max="769" width="11.140625" style="83" customWidth="1"/>
    <col min="770" max="770" width="22.140625" style="83" customWidth="1"/>
    <col min="771" max="1024" width="11.140625" style="83"/>
    <col min="1025" max="1025" width="11.140625" style="83" customWidth="1"/>
    <col min="1026" max="1026" width="22.140625" style="83" customWidth="1"/>
    <col min="1027" max="1280" width="11.140625" style="83"/>
    <col min="1281" max="1281" width="11.140625" style="83" customWidth="1"/>
    <col min="1282" max="1282" width="22.140625" style="83" customWidth="1"/>
    <col min="1283" max="1536" width="11.140625" style="83"/>
    <col min="1537" max="1537" width="11.140625" style="83" customWidth="1"/>
    <col min="1538" max="1538" width="22.140625" style="83" customWidth="1"/>
    <col min="1539" max="1792" width="11.140625" style="83"/>
    <col min="1793" max="1793" width="11.140625" style="83" customWidth="1"/>
    <col min="1794" max="1794" width="22.140625" style="83" customWidth="1"/>
    <col min="1795" max="2048" width="11.140625" style="83"/>
    <col min="2049" max="2049" width="11.140625" style="83" customWidth="1"/>
    <col min="2050" max="2050" width="22.140625" style="83" customWidth="1"/>
    <col min="2051" max="2304" width="11.140625" style="83"/>
    <col min="2305" max="2305" width="11.140625" style="83" customWidth="1"/>
    <col min="2306" max="2306" width="22.140625" style="83" customWidth="1"/>
    <col min="2307" max="2560" width="11.140625" style="83"/>
    <col min="2561" max="2561" width="11.140625" style="83" customWidth="1"/>
    <col min="2562" max="2562" width="22.140625" style="83" customWidth="1"/>
    <col min="2563" max="2816" width="11.140625" style="83"/>
    <col min="2817" max="2817" width="11.140625" style="83" customWidth="1"/>
    <col min="2818" max="2818" width="22.140625" style="83" customWidth="1"/>
    <col min="2819" max="3072" width="11.140625" style="83"/>
    <col min="3073" max="3073" width="11.140625" style="83" customWidth="1"/>
    <col min="3074" max="3074" width="22.140625" style="83" customWidth="1"/>
    <col min="3075" max="3328" width="11.140625" style="83"/>
    <col min="3329" max="3329" width="11.140625" style="83" customWidth="1"/>
    <col min="3330" max="3330" width="22.140625" style="83" customWidth="1"/>
    <col min="3331" max="3584" width="11.140625" style="83"/>
    <col min="3585" max="3585" width="11.140625" style="83" customWidth="1"/>
    <col min="3586" max="3586" width="22.140625" style="83" customWidth="1"/>
    <col min="3587" max="3840" width="11.140625" style="83"/>
    <col min="3841" max="3841" width="11.140625" style="83" customWidth="1"/>
    <col min="3842" max="3842" width="22.140625" style="83" customWidth="1"/>
    <col min="3843" max="4096" width="11.140625" style="83"/>
    <col min="4097" max="4097" width="11.140625" style="83" customWidth="1"/>
    <col min="4098" max="4098" width="22.140625" style="83" customWidth="1"/>
    <col min="4099" max="4352" width="11.140625" style="83"/>
    <col min="4353" max="4353" width="11.140625" style="83" customWidth="1"/>
    <col min="4354" max="4354" width="22.140625" style="83" customWidth="1"/>
    <col min="4355" max="4608" width="11.140625" style="83"/>
    <col min="4609" max="4609" width="11.140625" style="83" customWidth="1"/>
    <col min="4610" max="4610" width="22.140625" style="83" customWidth="1"/>
    <col min="4611" max="4864" width="11.140625" style="83"/>
    <col min="4865" max="4865" width="11.140625" style="83" customWidth="1"/>
    <col min="4866" max="4866" width="22.140625" style="83" customWidth="1"/>
    <col min="4867" max="5120" width="11.140625" style="83"/>
    <col min="5121" max="5121" width="11.140625" style="83" customWidth="1"/>
    <col min="5122" max="5122" width="22.140625" style="83" customWidth="1"/>
    <col min="5123" max="5376" width="11.140625" style="83"/>
    <col min="5377" max="5377" width="11.140625" style="83" customWidth="1"/>
    <col min="5378" max="5378" width="22.140625" style="83" customWidth="1"/>
    <col min="5379" max="5632" width="11.140625" style="83"/>
    <col min="5633" max="5633" width="11.140625" style="83" customWidth="1"/>
    <col min="5634" max="5634" width="22.140625" style="83" customWidth="1"/>
    <col min="5635" max="5888" width="11.140625" style="83"/>
    <col min="5889" max="5889" width="11.140625" style="83" customWidth="1"/>
    <col min="5890" max="5890" width="22.140625" style="83" customWidth="1"/>
    <col min="5891" max="6144" width="11.140625" style="83"/>
    <col min="6145" max="6145" width="11.140625" style="83" customWidth="1"/>
    <col min="6146" max="6146" width="22.140625" style="83" customWidth="1"/>
    <col min="6147" max="6400" width="11.140625" style="83"/>
    <col min="6401" max="6401" width="11.140625" style="83" customWidth="1"/>
    <col min="6402" max="6402" width="22.140625" style="83" customWidth="1"/>
    <col min="6403" max="6656" width="11.140625" style="83"/>
    <col min="6657" max="6657" width="11.140625" style="83" customWidth="1"/>
    <col min="6658" max="6658" width="22.140625" style="83" customWidth="1"/>
    <col min="6659" max="6912" width="11.140625" style="83"/>
    <col min="6913" max="6913" width="11.140625" style="83" customWidth="1"/>
    <col min="6914" max="6914" width="22.140625" style="83" customWidth="1"/>
    <col min="6915" max="7168" width="11.140625" style="83"/>
    <col min="7169" max="7169" width="11.140625" style="83" customWidth="1"/>
    <col min="7170" max="7170" width="22.140625" style="83" customWidth="1"/>
    <col min="7171" max="7424" width="11.140625" style="83"/>
    <col min="7425" max="7425" width="11.140625" style="83" customWidth="1"/>
    <col min="7426" max="7426" width="22.140625" style="83" customWidth="1"/>
    <col min="7427" max="7680" width="11.140625" style="83"/>
    <col min="7681" max="7681" width="11.140625" style="83" customWidth="1"/>
    <col min="7682" max="7682" width="22.140625" style="83" customWidth="1"/>
    <col min="7683" max="7936" width="11.140625" style="83"/>
    <col min="7937" max="7937" width="11.140625" style="83" customWidth="1"/>
    <col min="7938" max="7938" width="22.140625" style="83" customWidth="1"/>
    <col min="7939" max="8192" width="11.140625" style="83"/>
    <col min="8193" max="8193" width="11.140625" style="83" customWidth="1"/>
    <col min="8194" max="8194" width="22.140625" style="83" customWidth="1"/>
    <col min="8195" max="8448" width="11.140625" style="83"/>
    <col min="8449" max="8449" width="11.140625" style="83" customWidth="1"/>
    <col min="8450" max="8450" width="22.140625" style="83" customWidth="1"/>
    <col min="8451" max="8704" width="11.140625" style="83"/>
    <col min="8705" max="8705" width="11.140625" style="83" customWidth="1"/>
    <col min="8706" max="8706" width="22.140625" style="83" customWidth="1"/>
    <col min="8707" max="8960" width="11.140625" style="83"/>
    <col min="8961" max="8961" width="11.140625" style="83" customWidth="1"/>
    <col min="8962" max="8962" width="22.140625" style="83" customWidth="1"/>
    <col min="8963" max="9216" width="11.140625" style="83"/>
    <col min="9217" max="9217" width="11.140625" style="83" customWidth="1"/>
    <col min="9218" max="9218" width="22.140625" style="83" customWidth="1"/>
    <col min="9219" max="9472" width="11.140625" style="83"/>
    <col min="9473" max="9473" width="11.140625" style="83" customWidth="1"/>
    <col min="9474" max="9474" width="22.140625" style="83" customWidth="1"/>
    <col min="9475" max="9728" width="11.140625" style="83"/>
    <col min="9729" max="9729" width="11.140625" style="83" customWidth="1"/>
    <col min="9730" max="9730" width="22.140625" style="83" customWidth="1"/>
    <col min="9731" max="9984" width="11.140625" style="83"/>
    <col min="9985" max="9985" width="11.140625" style="83" customWidth="1"/>
    <col min="9986" max="9986" width="22.140625" style="83" customWidth="1"/>
    <col min="9987" max="10240" width="11.140625" style="83"/>
    <col min="10241" max="10241" width="11.140625" style="83" customWidth="1"/>
    <col min="10242" max="10242" width="22.140625" style="83" customWidth="1"/>
    <col min="10243" max="10496" width="11.140625" style="83"/>
    <col min="10497" max="10497" width="11.140625" style="83" customWidth="1"/>
    <col min="10498" max="10498" width="22.140625" style="83" customWidth="1"/>
    <col min="10499" max="10752" width="11.140625" style="83"/>
    <col min="10753" max="10753" width="11.140625" style="83" customWidth="1"/>
    <col min="10754" max="10754" width="22.140625" style="83" customWidth="1"/>
    <col min="10755" max="11008" width="11.140625" style="83"/>
    <col min="11009" max="11009" width="11.140625" style="83" customWidth="1"/>
    <col min="11010" max="11010" width="22.140625" style="83" customWidth="1"/>
    <col min="11011" max="11264" width="11.140625" style="83"/>
    <col min="11265" max="11265" width="11.140625" style="83" customWidth="1"/>
    <col min="11266" max="11266" width="22.140625" style="83" customWidth="1"/>
    <col min="11267" max="11520" width="11.140625" style="83"/>
    <col min="11521" max="11521" width="11.140625" style="83" customWidth="1"/>
    <col min="11522" max="11522" width="22.140625" style="83" customWidth="1"/>
    <col min="11523" max="11776" width="11.140625" style="83"/>
    <col min="11777" max="11777" width="11.140625" style="83" customWidth="1"/>
    <col min="11778" max="11778" width="22.140625" style="83" customWidth="1"/>
    <col min="11779" max="12032" width="11.140625" style="83"/>
    <col min="12033" max="12033" width="11.140625" style="83" customWidth="1"/>
    <col min="12034" max="12034" width="22.140625" style="83" customWidth="1"/>
    <col min="12035" max="12288" width="11.140625" style="83"/>
    <col min="12289" max="12289" width="11.140625" style="83" customWidth="1"/>
    <col min="12290" max="12290" width="22.140625" style="83" customWidth="1"/>
    <col min="12291" max="12544" width="11.140625" style="83"/>
    <col min="12545" max="12545" width="11.140625" style="83" customWidth="1"/>
    <col min="12546" max="12546" width="22.140625" style="83" customWidth="1"/>
    <col min="12547" max="12800" width="11.140625" style="83"/>
    <col min="12801" max="12801" width="11.140625" style="83" customWidth="1"/>
    <col min="12802" max="12802" width="22.140625" style="83" customWidth="1"/>
    <col min="12803" max="13056" width="11.140625" style="83"/>
    <col min="13057" max="13057" width="11.140625" style="83" customWidth="1"/>
    <col min="13058" max="13058" width="22.140625" style="83" customWidth="1"/>
    <col min="13059" max="13312" width="11.140625" style="83"/>
    <col min="13313" max="13313" width="11.140625" style="83" customWidth="1"/>
    <col min="13314" max="13314" width="22.140625" style="83" customWidth="1"/>
    <col min="13315" max="13568" width="11.140625" style="83"/>
    <col min="13569" max="13569" width="11.140625" style="83" customWidth="1"/>
    <col min="13570" max="13570" width="22.140625" style="83" customWidth="1"/>
    <col min="13571" max="13824" width="11.140625" style="83"/>
    <col min="13825" max="13825" width="11.140625" style="83" customWidth="1"/>
    <col min="13826" max="13826" width="22.140625" style="83" customWidth="1"/>
    <col min="13827" max="14080" width="11.140625" style="83"/>
    <col min="14081" max="14081" width="11.140625" style="83" customWidth="1"/>
    <col min="14082" max="14082" width="22.140625" style="83" customWidth="1"/>
    <col min="14083" max="14336" width="11.140625" style="83"/>
    <col min="14337" max="14337" width="11.140625" style="83" customWidth="1"/>
    <col min="14338" max="14338" width="22.140625" style="83" customWidth="1"/>
    <col min="14339" max="14592" width="11.140625" style="83"/>
    <col min="14593" max="14593" width="11.140625" style="83" customWidth="1"/>
    <col min="14594" max="14594" width="22.140625" style="83" customWidth="1"/>
    <col min="14595" max="14848" width="11.140625" style="83"/>
    <col min="14849" max="14849" width="11.140625" style="83" customWidth="1"/>
    <col min="14850" max="14850" width="22.140625" style="83" customWidth="1"/>
    <col min="14851" max="15104" width="11.140625" style="83"/>
    <col min="15105" max="15105" width="11.140625" style="83" customWidth="1"/>
    <col min="15106" max="15106" width="22.140625" style="83" customWidth="1"/>
    <col min="15107" max="15360" width="11.140625" style="83"/>
    <col min="15361" max="15361" width="11.140625" style="83" customWidth="1"/>
    <col min="15362" max="15362" width="22.140625" style="83" customWidth="1"/>
    <col min="15363" max="15616" width="11.140625" style="83"/>
    <col min="15617" max="15617" width="11.140625" style="83" customWidth="1"/>
    <col min="15618" max="15618" width="22.140625" style="83" customWidth="1"/>
    <col min="15619" max="15872" width="11.140625" style="83"/>
    <col min="15873" max="15873" width="11.140625" style="83" customWidth="1"/>
    <col min="15874" max="15874" width="22.140625" style="83" customWidth="1"/>
    <col min="15875" max="16128" width="11.140625" style="83"/>
    <col min="16129" max="16129" width="11.140625" style="83" customWidth="1"/>
    <col min="16130" max="16130" width="22.140625" style="83" customWidth="1"/>
    <col min="16131" max="16384" width="11.140625" style="83"/>
  </cols>
  <sheetData>
    <row r="2" spans="1:11">
      <c r="A2" s="83" t="s">
        <v>0</v>
      </c>
      <c r="B2" s="94" t="s">
        <v>379</v>
      </c>
    </row>
    <row r="4" spans="1:11">
      <c r="B4" s="765" t="s">
        <v>496</v>
      </c>
      <c r="C4" s="706">
        <v>40940</v>
      </c>
      <c r="D4" s="706">
        <v>40969</v>
      </c>
      <c r="E4" s="706">
        <v>41000</v>
      </c>
      <c r="F4" s="706">
        <v>41030</v>
      </c>
      <c r="G4" s="706">
        <v>41061</v>
      </c>
      <c r="H4" s="706">
        <v>41091</v>
      </c>
      <c r="I4" s="706">
        <v>41122</v>
      </c>
      <c r="J4" s="706">
        <v>41153</v>
      </c>
      <c r="K4" s="706">
        <v>41183</v>
      </c>
    </row>
    <row r="5" spans="1:11" ht="25.5">
      <c r="B5" s="108" t="s">
        <v>380</v>
      </c>
      <c r="C5" s="648">
        <v>0.17350195305233579</v>
      </c>
      <c r="D5" s="648">
        <v>0.41250037014274515</v>
      </c>
      <c r="E5" s="648">
        <v>0.31433270202211483</v>
      </c>
      <c r="F5" s="648">
        <v>0.17650069325326884</v>
      </c>
      <c r="G5" s="648">
        <v>0.30524247777851471</v>
      </c>
      <c r="H5" s="648">
        <v>0.1980805120960005</v>
      </c>
      <c r="I5" s="648">
        <v>0.26015493304581783</v>
      </c>
      <c r="J5" s="648">
        <v>0.339527712689353</v>
      </c>
      <c r="K5" s="648">
        <v>0.30898905861551601</v>
      </c>
    </row>
    <row r="6" spans="1:11" ht="38.25">
      <c r="B6" s="108" t="s">
        <v>381</v>
      </c>
      <c r="C6" s="648">
        <v>0.11396700555728753</v>
      </c>
      <c r="D6" s="648">
        <v>0.3950336814790239</v>
      </c>
      <c r="E6" s="648">
        <v>0.24444456535765277</v>
      </c>
      <c r="F6" s="648">
        <v>0.10781277221277941</v>
      </c>
      <c r="G6" s="648">
        <v>0.25607434691700826</v>
      </c>
      <c r="H6" s="648">
        <v>0.15367496686027229</v>
      </c>
      <c r="I6" s="648">
        <v>0.17611747092300428</v>
      </c>
      <c r="J6" s="648">
        <v>0.315716418508591</v>
      </c>
      <c r="K6" s="648">
        <v>0.25618641655898977</v>
      </c>
    </row>
    <row r="7" spans="1:11" ht="63.75">
      <c r="B7" s="108" t="s">
        <v>382</v>
      </c>
      <c r="C7" s="648">
        <v>1.2776005299613329E-2</v>
      </c>
      <c r="D7" s="648">
        <v>9.7475399637056773E-2</v>
      </c>
      <c r="E7" s="648">
        <v>7.7591765311405089E-2</v>
      </c>
      <c r="F7" s="648">
        <v>0.14810478115500159</v>
      </c>
      <c r="G7" s="648">
        <v>0.12243513203300323</v>
      </c>
      <c r="H7" s="648">
        <v>0.12678671787431289</v>
      </c>
      <c r="I7" s="648">
        <v>0.11492536201698883</v>
      </c>
      <c r="J7" s="648">
        <v>9.0664047974380269E-2</v>
      </c>
      <c r="K7" s="648">
        <v>9.2647267397450106E-2</v>
      </c>
    </row>
    <row r="9" spans="1:11">
      <c r="B9" s="285"/>
    </row>
    <row r="10" spans="1:11">
      <c r="B10" s="94" t="s">
        <v>379</v>
      </c>
    </row>
    <row r="25" spans="2:2">
      <c r="B25" s="93" t="s">
        <v>77</v>
      </c>
    </row>
    <row r="27" spans="2:2">
      <c r="B27" s="731" t="s">
        <v>10</v>
      </c>
    </row>
  </sheetData>
  <hyperlinks>
    <hyperlink ref="B27" location="Содержание!B111" display="к содержанию"/>
  </hyperlinks>
  <pageMargins left="0.75" right="0.75" top="1" bottom="1" header="0.5" footer="0.5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workbookViewId="0">
      <selection activeCell="O20" sqref="O20"/>
    </sheetView>
  </sheetViews>
  <sheetFormatPr defaultRowHeight="12.75"/>
  <cols>
    <col min="1" max="1" width="9.140625" style="83"/>
    <col min="2" max="2" width="19.7109375" style="83" customWidth="1"/>
    <col min="3" max="257" width="9.140625" style="83"/>
    <col min="258" max="258" width="19.7109375" style="83" customWidth="1"/>
    <col min="259" max="513" width="9.140625" style="83"/>
    <col min="514" max="514" width="19.7109375" style="83" customWidth="1"/>
    <col min="515" max="769" width="9.140625" style="83"/>
    <col min="770" max="770" width="19.7109375" style="83" customWidth="1"/>
    <col min="771" max="1025" width="9.140625" style="83"/>
    <col min="1026" max="1026" width="19.7109375" style="83" customWidth="1"/>
    <col min="1027" max="1281" width="9.140625" style="83"/>
    <col min="1282" max="1282" width="19.7109375" style="83" customWidth="1"/>
    <col min="1283" max="1537" width="9.140625" style="83"/>
    <col min="1538" max="1538" width="19.7109375" style="83" customWidth="1"/>
    <col min="1539" max="1793" width="9.140625" style="83"/>
    <col min="1794" max="1794" width="19.7109375" style="83" customWidth="1"/>
    <col min="1795" max="2049" width="9.140625" style="83"/>
    <col min="2050" max="2050" width="19.7109375" style="83" customWidth="1"/>
    <col min="2051" max="2305" width="9.140625" style="83"/>
    <col min="2306" max="2306" width="19.7109375" style="83" customWidth="1"/>
    <col min="2307" max="2561" width="9.140625" style="83"/>
    <col min="2562" max="2562" width="19.7109375" style="83" customWidth="1"/>
    <col min="2563" max="2817" width="9.140625" style="83"/>
    <col min="2818" max="2818" width="19.7109375" style="83" customWidth="1"/>
    <col min="2819" max="3073" width="9.140625" style="83"/>
    <col min="3074" max="3074" width="19.7109375" style="83" customWidth="1"/>
    <col min="3075" max="3329" width="9.140625" style="83"/>
    <col min="3330" max="3330" width="19.7109375" style="83" customWidth="1"/>
    <col min="3331" max="3585" width="9.140625" style="83"/>
    <col min="3586" max="3586" width="19.7109375" style="83" customWidth="1"/>
    <col min="3587" max="3841" width="9.140625" style="83"/>
    <col min="3842" max="3842" width="19.7109375" style="83" customWidth="1"/>
    <col min="3843" max="4097" width="9.140625" style="83"/>
    <col min="4098" max="4098" width="19.7109375" style="83" customWidth="1"/>
    <col min="4099" max="4353" width="9.140625" style="83"/>
    <col min="4354" max="4354" width="19.7109375" style="83" customWidth="1"/>
    <col min="4355" max="4609" width="9.140625" style="83"/>
    <col min="4610" max="4610" width="19.7109375" style="83" customWidth="1"/>
    <col min="4611" max="4865" width="9.140625" style="83"/>
    <col min="4866" max="4866" width="19.7109375" style="83" customWidth="1"/>
    <col min="4867" max="5121" width="9.140625" style="83"/>
    <col min="5122" max="5122" width="19.7109375" style="83" customWidth="1"/>
    <col min="5123" max="5377" width="9.140625" style="83"/>
    <col min="5378" max="5378" width="19.7109375" style="83" customWidth="1"/>
    <col min="5379" max="5633" width="9.140625" style="83"/>
    <col min="5634" max="5634" width="19.7109375" style="83" customWidth="1"/>
    <col min="5635" max="5889" width="9.140625" style="83"/>
    <col min="5890" max="5890" width="19.7109375" style="83" customWidth="1"/>
    <col min="5891" max="6145" width="9.140625" style="83"/>
    <col min="6146" max="6146" width="19.7109375" style="83" customWidth="1"/>
    <col min="6147" max="6401" width="9.140625" style="83"/>
    <col min="6402" max="6402" width="19.7109375" style="83" customWidth="1"/>
    <col min="6403" max="6657" width="9.140625" style="83"/>
    <col min="6658" max="6658" width="19.7109375" style="83" customWidth="1"/>
    <col min="6659" max="6913" width="9.140625" style="83"/>
    <col min="6914" max="6914" width="19.7109375" style="83" customWidth="1"/>
    <col min="6915" max="7169" width="9.140625" style="83"/>
    <col min="7170" max="7170" width="19.7109375" style="83" customWidth="1"/>
    <col min="7171" max="7425" width="9.140625" style="83"/>
    <col min="7426" max="7426" width="19.7109375" style="83" customWidth="1"/>
    <col min="7427" max="7681" width="9.140625" style="83"/>
    <col min="7682" max="7682" width="19.7109375" style="83" customWidth="1"/>
    <col min="7683" max="7937" width="9.140625" style="83"/>
    <col min="7938" max="7938" width="19.7109375" style="83" customWidth="1"/>
    <col min="7939" max="8193" width="9.140625" style="83"/>
    <col min="8194" max="8194" width="19.7109375" style="83" customWidth="1"/>
    <col min="8195" max="8449" width="9.140625" style="83"/>
    <col min="8450" max="8450" width="19.7109375" style="83" customWidth="1"/>
    <col min="8451" max="8705" width="9.140625" style="83"/>
    <col min="8706" max="8706" width="19.7109375" style="83" customWidth="1"/>
    <col min="8707" max="8961" width="9.140625" style="83"/>
    <col min="8962" max="8962" width="19.7109375" style="83" customWidth="1"/>
    <col min="8963" max="9217" width="9.140625" style="83"/>
    <col min="9218" max="9218" width="19.7109375" style="83" customWidth="1"/>
    <col min="9219" max="9473" width="9.140625" style="83"/>
    <col min="9474" max="9474" width="19.7109375" style="83" customWidth="1"/>
    <col min="9475" max="9729" width="9.140625" style="83"/>
    <col min="9730" max="9730" width="19.7109375" style="83" customWidth="1"/>
    <col min="9731" max="9985" width="9.140625" style="83"/>
    <col min="9986" max="9986" width="19.7109375" style="83" customWidth="1"/>
    <col min="9987" max="10241" width="9.140625" style="83"/>
    <col min="10242" max="10242" width="19.7109375" style="83" customWidth="1"/>
    <col min="10243" max="10497" width="9.140625" style="83"/>
    <col min="10498" max="10498" width="19.7109375" style="83" customWidth="1"/>
    <col min="10499" max="10753" width="9.140625" style="83"/>
    <col min="10754" max="10754" width="19.7109375" style="83" customWidth="1"/>
    <col min="10755" max="11009" width="9.140625" style="83"/>
    <col min="11010" max="11010" width="19.7109375" style="83" customWidth="1"/>
    <col min="11011" max="11265" width="9.140625" style="83"/>
    <col min="11266" max="11266" width="19.7109375" style="83" customWidth="1"/>
    <col min="11267" max="11521" width="9.140625" style="83"/>
    <col min="11522" max="11522" width="19.7109375" style="83" customWidth="1"/>
    <col min="11523" max="11777" width="9.140625" style="83"/>
    <col min="11778" max="11778" width="19.7109375" style="83" customWidth="1"/>
    <col min="11779" max="12033" width="9.140625" style="83"/>
    <col min="12034" max="12034" width="19.7109375" style="83" customWidth="1"/>
    <col min="12035" max="12289" width="9.140625" style="83"/>
    <col min="12290" max="12290" width="19.7109375" style="83" customWidth="1"/>
    <col min="12291" max="12545" width="9.140625" style="83"/>
    <col min="12546" max="12546" width="19.7109375" style="83" customWidth="1"/>
    <col min="12547" max="12801" width="9.140625" style="83"/>
    <col min="12802" max="12802" width="19.7109375" style="83" customWidth="1"/>
    <col min="12803" max="13057" width="9.140625" style="83"/>
    <col min="13058" max="13058" width="19.7109375" style="83" customWidth="1"/>
    <col min="13059" max="13313" width="9.140625" style="83"/>
    <col min="13314" max="13314" width="19.7109375" style="83" customWidth="1"/>
    <col min="13315" max="13569" width="9.140625" style="83"/>
    <col min="13570" max="13570" width="19.7109375" style="83" customWidth="1"/>
    <col min="13571" max="13825" width="9.140625" style="83"/>
    <col min="13826" max="13826" width="19.7109375" style="83" customWidth="1"/>
    <col min="13827" max="14081" width="9.140625" style="83"/>
    <col min="14082" max="14082" width="19.7109375" style="83" customWidth="1"/>
    <col min="14083" max="14337" width="9.140625" style="83"/>
    <col min="14338" max="14338" width="19.7109375" style="83" customWidth="1"/>
    <col min="14339" max="14593" width="9.140625" style="83"/>
    <col min="14594" max="14594" width="19.7109375" style="83" customWidth="1"/>
    <col min="14595" max="14849" width="9.140625" style="83"/>
    <col min="14850" max="14850" width="19.7109375" style="83" customWidth="1"/>
    <col min="14851" max="15105" width="9.140625" style="83"/>
    <col min="15106" max="15106" width="19.7109375" style="83" customWidth="1"/>
    <col min="15107" max="15361" width="9.140625" style="83"/>
    <col min="15362" max="15362" width="19.7109375" style="83" customWidth="1"/>
    <col min="15363" max="15617" width="9.140625" style="83"/>
    <col min="15618" max="15618" width="19.7109375" style="83" customWidth="1"/>
    <col min="15619" max="15873" width="9.140625" style="83"/>
    <col min="15874" max="15874" width="19.7109375" style="83" customWidth="1"/>
    <col min="15875" max="16129" width="9.140625" style="83"/>
    <col min="16130" max="16130" width="19.7109375" style="83" customWidth="1"/>
    <col min="16131" max="16384" width="9.140625" style="83"/>
  </cols>
  <sheetData>
    <row r="2" spans="1:10">
      <c r="A2" s="83" t="s">
        <v>0</v>
      </c>
      <c r="B2" s="94" t="s">
        <v>1175</v>
      </c>
    </row>
    <row r="4" spans="1:10">
      <c r="B4" s="772" t="s">
        <v>1248</v>
      </c>
      <c r="C4" s="707" t="s">
        <v>384</v>
      </c>
      <c r="D4" s="707" t="s">
        <v>385</v>
      </c>
      <c r="E4" s="707" t="s">
        <v>386</v>
      </c>
      <c r="F4" s="707" t="s">
        <v>387</v>
      </c>
      <c r="G4" s="707" t="s">
        <v>242</v>
      </c>
      <c r="H4" s="707" t="s">
        <v>230</v>
      </c>
      <c r="I4" s="707" t="s">
        <v>212</v>
      </c>
      <c r="J4" s="707" t="s">
        <v>212</v>
      </c>
    </row>
    <row r="5" spans="1:10">
      <c r="B5" s="84" t="s">
        <v>388</v>
      </c>
      <c r="C5" s="338">
        <v>0.113</v>
      </c>
      <c r="D5" s="338">
        <v>0.152</v>
      </c>
      <c r="E5" s="338">
        <v>0.19600000000000001</v>
      </c>
      <c r="F5" s="338">
        <v>0.13700000000000001</v>
      </c>
      <c r="G5" s="338">
        <v>0.129</v>
      </c>
      <c r="H5" s="338">
        <v>0.114</v>
      </c>
      <c r="I5" s="338">
        <v>0.219</v>
      </c>
      <c r="J5" s="86">
        <v>0.15334358167285059</v>
      </c>
    </row>
    <row r="6" spans="1:10">
      <c r="B6" s="84" t="s">
        <v>389</v>
      </c>
      <c r="C6" s="338">
        <v>0.20300000000000001</v>
      </c>
      <c r="D6" s="338">
        <v>0.11600000000000001</v>
      </c>
      <c r="E6" s="338">
        <v>0.13800000000000001</v>
      </c>
      <c r="F6" s="338">
        <v>0.34599999999999997</v>
      </c>
      <c r="G6" s="338">
        <v>0.38500000000000001</v>
      </c>
      <c r="H6" s="338">
        <v>0.29499999999999998</v>
      </c>
      <c r="I6" s="338">
        <v>0.19700000000000001</v>
      </c>
      <c r="J6" s="86">
        <v>0.19383644187669252</v>
      </c>
    </row>
    <row r="7" spans="1:10">
      <c r="B7" s="84" t="s">
        <v>390</v>
      </c>
      <c r="C7" s="338">
        <v>0.14199999999999999</v>
      </c>
      <c r="D7" s="338">
        <v>9.0999999999999998E-2</v>
      </c>
      <c r="E7" s="338">
        <v>6.9000000000000006E-2</v>
      </c>
      <c r="F7" s="338">
        <v>0.159</v>
      </c>
      <c r="G7" s="338">
        <v>0.191</v>
      </c>
      <c r="H7" s="338">
        <v>0.215</v>
      </c>
      <c r="I7" s="338">
        <v>0.14099999999999999</v>
      </c>
      <c r="J7" s="86">
        <v>0.21073387955343101</v>
      </c>
    </row>
    <row r="8" spans="1:10">
      <c r="B8" s="84" t="s">
        <v>391</v>
      </c>
      <c r="C8" s="338">
        <v>4.3999999999999997E-2</v>
      </c>
      <c r="D8" s="338">
        <v>5.7000000000000002E-2</v>
      </c>
      <c r="E8" s="338">
        <v>0.158</v>
      </c>
      <c r="F8" s="338">
        <v>0.13500000000000001</v>
      </c>
      <c r="G8" s="338">
        <v>7.8E-2</v>
      </c>
      <c r="H8" s="338">
        <v>9.2999999999999999E-2</v>
      </c>
      <c r="I8" s="338">
        <v>7.9000000000000001E-2</v>
      </c>
      <c r="J8" s="86">
        <v>9.2318751388543646E-2</v>
      </c>
    </row>
    <row r="9" spans="1:10">
      <c r="B9" s="84" t="s">
        <v>392</v>
      </c>
      <c r="C9" s="338">
        <v>6.4000000000000001E-2</v>
      </c>
      <c r="D9" s="338">
        <v>8.7999999999999995E-2</v>
      </c>
      <c r="E9" s="338">
        <v>3.9E-2</v>
      </c>
      <c r="F9" s="338">
        <v>1.9E-2</v>
      </c>
      <c r="G9" s="338">
        <v>2.5999999999999999E-2</v>
      </c>
      <c r="H9" s="338">
        <v>2.8000000000000001E-2</v>
      </c>
      <c r="I9" s="338">
        <v>3.2000000000000001E-2</v>
      </c>
      <c r="J9" s="86">
        <v>5.5004521534283465E-2</v>
      </c>
    </row>
    <row r="10" spans="1:10">
      <c r="B10" s="84" t="s">
        <v>393</v>
      </c>
      <c r="C10" s="338">
        <v>0.13700000000000001</v>
      </c>
      <c r="D10" s="338">
        <v>0.255</v>
      </c>
      <c r="E10" s="338">
        <v>0.21199999999999999</v>
      </c>
      <c r="F10" s="338">
        <v>1.2999999999999999E-2</v>
      </c>
      <c r="G10" s="338">
        <v>4.5999999999999999E-2</v>
      </c>
      <c r="H10" s="338">
        <v>5.1999999999999998E-2</v>
      </c>
      <c r="I10" s="338">
        <v>4.3999999999999997E-2</v>
      </c>
      <c r="J10" s="86">
        <v>4.493690716995806E-2</v>
      </c>
    </row>
    <row r="11" spans="1:10">
      <c r="B11" s="84" t="s">
        <v>394</v>
      </c>
      <c r="C11" s="338">
        <v>0.29699999999999999</v>
      </c>
      <c r="D11" s="338">
        <v>0.24099999999999999</v>
      </c>
      <c r="E11" s="338">
        <v>0.188</v>
      </c>
      <c r="F11" s="338">
        <v>0.191</v>
      </c>
      <c r="G11" s="338">
        <v>0.14499999999999999</v>
      </c>
      <c r="H11" s="338">
        <v>0.20300000000000001</v>
      </c>
      <c r="I11" s="338">
        <f>1-I10-I9-I8-I7-I6-I5</f>
        <v>0.28799999999999992</v>
      </c>
      <c r="J11" s="86">
        <v>0.16300463124249301</v>
      </c>
    </row>
    <row r="13" spans="1:10">
      <c r="B13" s="285"/>
    </row>
    <row r="14" spans="1:10">
      <c r="B14" s="94" t="s">
        <v>383</v>
      </c>
    </row>
    <row r="29" spans="2:2">
      <c r="B29" s="93" t="s">
        <v>77</v>
      </c>
    </row>
    <row r="31" spans="2:2">
      <c r="B31" s="731" t="s">
        <v>10</v>
      </c>
    </row>
  </sheetData>
  <hyperlinks>
    <hyperlink ref="B31" location="Содержание!B112" display="к содержанию"/>
  </hyperlinks>
  <pageMargins left="0.75" right="0.75" top="1" bottom="1" header="0.5" footer="0.5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>
      <selection activeCell="G19" sqref="G19:G20"/>
    </sheetView>
  </sheetViews>
  <sheetFormatPr defaultColWidth="13.42578125" defaultRowHeight="12.75"/>
  <cols>
    <col min="1" max="1" width="8.85546875" style="83" customWidth="1"/>
    <col min="2" max="2" width="32.5703125" style="83" customWidth="1"/>
    <col min="3" max="256" width="13.42578125" style="83"/>
    <col min="257" max="257" width="13.42578125" style="83" customWidth="1"/>
    <col min="258" max="258" width="32.5703125" style="83" customWidth="1"/>
    <col min="259" max="512" width="13.42578125" style="83"/>
    <col min="513" max="513" width="13.42578125" style="83" customWidth="1"/>
    <col min="514" max="514" width="32.5703125" style="83" customWidth="1"/>
    <col min="515" max="768" width="13.42578125" style="83"/>
    <col min="769" max="769" width="13.42578125" style="83" customWidth="1"/>
    <col min="770" max="770" width="32.5703125" style="83" customWidth="1"/>
    <col min="771" max="1024" width="13.42578125" style="83"/>
    <col min="1025" max="1025" width="13.42578125" style="83" customWidth="1"/>
    <col min="1026" max="1026" width="32.5703125" style="83" customWidth="1"/>
    <col min="1027" max="1280" width="13.42578125" style="83"/>
    <col min="1281" max="1281" width="13.42578125" style="83" customWidth="1"/>
    <col min="1282" max="1282" width="32.5703125" style="83" customWidth="1"/>
    <col min="1283" max="1536" width="13.42578125" style="83"/>
    <col min="1537" max="1537" width="13.42578125" style="83" customWidth="1"/>
    <col min="1538" max="1538" width="32.5703125" style="83" customWidth="1"/>
    <col min="1539" max="1792" width="13.42578125" style="83"/>
    <col min="1793" max="1793" width="13.42578125" style="83" customWidth="1"/>
    <col min="1794" max="1794" width="32.5703125" style="83" customWidth="1"/>
    <col min="1795" max="2048" width="13.42578125" style="83"/>
    <col min="2049" max="2049" width="13.42578125" style="83" customWidth="1"/>
    <col min="2050" max="2050" width="32.5703125" style="83" customWidth="1"/>
    <col min="2051" max="2304" width="13.42578125" style="83"/>
    <col min="2305" max="2305" width="13.42578125" style="83" customWidth="1"/>
    <col min="2306" max="2306" width="32.5703125" style="83" customWidth="1"/>
    <col min="2307" max="2560" width="13.42578125" style="83"/>
    <col min="2561" max="2561" width="13.42578125" style="83" customWidth="1"/>
    <col min="2562" max="2562" width="32.5703125" style="83" customWidth="1"/>
    <col min="2563" max="2816" width="13.42578125" style="83"/>
    <col min="2817" max="2817" width="13.42578125" style="83" customWidth="1"/>
    <col min="2818" max="2818" width="32.5703125" style="83" customWidth="1"/>
    <col min="2819" max="3072" width="13.42578125" style="83"/>
    <col min="3073" max="3073" width="13.42578125" style="83" customWidth="1"/>
    <col min="3074" max="3074" width="32.5703125" style="83" customWidth="1"/>
    <col min="3075" max="3328" width="13.42578125" style="83"/>
    <col min="3329" max="3329" width="13.42578125" style="83" customWidth="1"/>
    <col min="3330" max="3330" width="32.5703125" style="83" customWidth="1"/>
    <col min="3331" max="3584" width="13.42578125" style="83"/>
    <col min="3585" max="3585" width="13.42578125" style="83" customWidth="1"/>
    <col min="3586" max="3586" width="32.5703125" style="83" customWidth="1"/>
    <col min="3587" max="3840" width="13.42578125" style="83"/>
    <col min="3841" max="3841" width="13.42578125" style="83" customWidth="1"/>
    <col min="3842" max="3842" width="32.5703125" style="83" customWidth="1"/>
    <col min="3843" max="4096" width="13.42578125" style="83"/>
    <col min="4097" max="4097" width="13.42578125" style="83" customWidth="1"/>
    <col min="4098" max="4098" width="32.5703125" style="83" customWidth="1"/>
    <col min="4099" max="4352" width="13.42578125" style="83"/>
    <col min="4353" max="4353" width="13.42578125" style="83" customWidth="1"/>
    <col min="4354" max="4354" width="32.5703125" style="83" customWidth="1"/>
    <col min="4355" max="4608" width="13.42578125" style="83"/>
    <col min="4609" max="4609" width="13.42578125" style="83" customWidth="1"/>
    <col min="4610" max="4610" width="32.5703125" style="83" customWidth="1"/>
    <col min="4611" max="4864" width="13.42578125" style="83"/>
    <col min="4865" max="4865" width="13.42578125" style="83" customWidth="1"/>
    <col min="4866" max="4866" width="32.5703125" style="83" customWidth="1"/>
    <col min="4867" max="5120" width="13.42578125" style="83"/>
    <col min="5121" max="5121" width="13.42578125" style="83" customWidth="1"/>
    <col min="5122" max="5122" width="32.5703125" style="83" customWidth="1"/>
    <col min="5123" max="5376" width="13.42578125" style="83"/>
    <col min="5377" max="5377" width="13.42578125" style="83" customWidth="1"/>
    <col min="5378" max="5378" width="32.5703125" style="83" customWidth="1"/>
    <col min="5379" max="5632" width="13.42578125" style="83"/>
    <col min="5633" max="5633" width="13.42578125" style="83" customWidth="1"/>
    <col min="5634" max="5634" width="32.5703125" style="83" customWidth="1"/>
    <col min="5635" max="5888" width="13.42578125" style="83"/>
    <col min="5889" max="5889" width="13.42578125" style="83" customWidth="1"/>
    <col min="5890" max="5890" width="32.5703125" style="83" customWidth="1"/>
    <col min="5891" max="6144" width="13.42578125" style="83"/>
    <col min="6145" max="6145" width="13.42578125" style="83" customWidth="1"/>
    <col min="6146" max="6146" width="32.5703125" style="83" customWidth="1"/>
    <col min="6147" max="6400" width="13.42578125" style="83"/>
    <col min="6401" max="6401" width="13.42578125" style="83" customWidth="1"/>
    <col min="6402" max="6402" width="32.5703125" style="83" customWidth="1"/>
    <col min="6403" max="6656" width="13.42578125" style="83"/>
    <col min="6657" max="6657" width="13.42578125" style="83" customWidth="1"/>
    <col min="6658" max="6658" width="32.5703125" style="83" customWidth="1"/>
    <col min="6659" max="6912" width="13.42578125" style="83"/>
    <col min="6913" max="6913" width="13.42578125" style="83" customWidth="1"/>
    <col min="6914" max="6914" width="32.5703125" style="83" customWidth="1"/>
    <col min="6915" max="7168" width="13.42578125" style="83"/>
    <col min="7169" max="7169" width="13.42578125" style="83" customWidth="1"/>
    <col min="7170" max="7170" width="32.5703125" style="83" customWidth="1"/>
    <col min="7171" max="7424" width="13.42578125" style="83"/>
    <col min="7425" max="7425" width="13.42578125" style="83" customWidth="1"/>
    <col min="7426" max="7426" width="32.5703125" style="83" customWidth="1"/>
    <col min="7427" max="7680" width="13.42578125" style="83"/>
    <col min="7681" max="7681" width="13.42578125" style="83" customWidth="1"/>
    <col min="7682" max="7682" width="32.5703125" style="83" customWidth="1"/>
    <col min="7683" max="7936" width="13.42578125" style="83"/>
    <col min="7937" max="7937" width="13.42578125" style="83" customWidth="1"/>
    <col min="7938" max="7938" width="32.5703125" style="83" customWidth="1"/>
    <col min="7939" max="8192" width="13.42578125" style="83"/>
    <col min="8193" max="8193" width="13.42578125" style="83" customWidth="1"/>
    <col min="8194" max="8194" width="32.5703125" style="83" customWidth="1"/>
    <col min="8195" max="8448" width="13.42578125" style="83"/>
    <col min="8449" max="8449" width="13.42578125" style="83" customWidth="1"/>
    <col min="8450" max="8450" width="32.5703125" style="83" customWidth="1"/>
    <col min="8451" max="8704" width="13.42578125" style="83"/>
    <col min="8705" max="8705" width="13.42578125" style="83" customWidth="1"/>
    <col min="8706" max="8706" width="32.5703125" style="83" customWidth="1"/>
    <col min="8707" max="8960" width="13.42578125" style="83"/>
    <col min="8961" max="8961" width="13.42578125" style="83" customWidth="1"/>
    <col min="8962" max="8962" width="32.5703125" style="83" customWidth="1"/>
    <col min="8963" max="9216" width="13.42578125" style="83"/>
    <col min="9217" max="9217" width="13.42578125" style="83" customWidth="1"/>
    <col min="9218" max="9218" width="32.5703125" style="83" customWidth="1"/>
    <col min="9219" max="9472" width="13.42578125" style="83"/>
    <col min="9473" max="9473" width="13.42578125" style="83" customWidth="1"/>
    <col min="9474" max="9474" width="32.5703125" style="83" customWidth="1"/>
    <col min="9475" max="9728" width="13.42578125" style="83"/>
    <col min="9729" max="9729" width="13.42578125" style="83" customWidth="1"/>
    <col min="9730" max="9730" width="32.5703125" style="83" customWidth="1"/>
    <col min="9731" max="9984" width="13.42578125" style="83"/>
    <col min="9985" max="9985" width="13.42578125" style="83" customWidth="1"/>
    <col min="9986" max="9986" width="32.5703125" style="83" customWidth="1"/>
    <col min="9987" max="10240" width="13.42578125" style="83"/>
    <col min="10241" max="10241" width="13.42578125" style="83" customWidth="1"/>
    <col min="10242" max="10242" width="32.5703125" style="83" customWidth="1"/>
    <col min="10243" max="10496" width="13.42578125" style="83"/>
    <col min="10497" max="10497" width="13.42578125" style="83" customWidth="1"/>
    <col min="10498" max="10498" width="32.5703125" style="83" customWidth="1"/>
    <col min="10499" max="10752" width="13.42578125" style="83"/>
    <col min="10753" max="10753" width="13.42578125" style="83" customWidth="1"/>
    <col min="10754" max="10754" width="32.5703125" style="83" customWidth="1"/>
    <col min="10755" max="11008" width="13.42578125" style="83"/>
    <col min="11009" max="11009" width="13.42578125" style="83" customWidth="1"/>
    <col min="11010" max="11010" width="32.5703125" style="83" customWidth="1"/>
    <col min="11011" max="11264" width="13.42578125" style="83"/>
    <col min="11265" max="11265" width="13.42578125" style="83" customWidth="1"/>
    <col min="11266" max="11266" width="32.5703125" style="83" customWidth="1"/>
    <col min="11267" max="11520" width="13.42578125" style="83"/>
    <col min="11521" max="11521" width="13.42578125" style="83" customWidth="1"/>
    <col min="11522" max="11522" width="32.5703125" style="83" customWidth="1"/>
    <col min="11523" max="11776" width="13.42578125" style="83"/>
    <col min="11777" max="11777" width="13.42578125" style="83" customWidth="1"/>
    <col min="11778" max="11778" width="32.5703125" style="83" customWidth="1"/>
    <col min="11779" max="12032" width="13.42578125" style="83"/>
    <col min="12033" max="12033" width="13.42578125" style="83" customWidth="1"/>
    <col min="12034" max="12034" width="32.5703125" style="83" customWidth="1"/>
    <col min="12035" max="12288" width="13.42578125" style="83"/>
    <col min="12289" max="12289" width="13.42578125" style="83" customWidth="1"/>
    <col min="12290" max="12290" width="32.5703125" style="83" customWidth="1"/>
    <col min="12291" max="12544" width="13.42578125" style="83"/>
    <col min="12545" max="12545" width="13.42578125" style="83" customWidth="1"/>
    <col min="12546" max="12546" width="32.5703125" style="83" customWidth="1"/>
    <col min="12547" max="12800" width="13.42578125" style="83"/>
    <col min="12801" max="12801" width="13.42578125" style="83" customWidth="1"/>
    <col min="12802" max="12802" width="32.5703125" style="83" customWidth="1"/>
    <col min="12803" max="13056" width="13.42578125" style="83"/>
    <col min="13057" max="13057" width="13.42578125" style="83" customWidth="1"/>
    <col min="13058" max="13058" width="32.5703125" style="83" customWidth="1"/>
    <col min="13059" max="13312" width="13.42578125" style="83"/>
    <col min="13313" max="13313" width="13.42578125" style="83" customWidth="1"/>
    <col min="13314" max="13314" width="32.5703125" style="83" customWidth="1"/>
    <col min="13315" max="13568" width="13.42578125" style="83"/>
    <col min="13569" max="13569" width="13.42578125" style="83" customWidth="1"/>
    <col min="13570" max="13570" width="32.5703125" style="83" customWidth="1"/>
    <col min="13571" max="13824" width="13.42578125" style="83"/>
    <col min="13825" max="13825" width="13.42578125" style="83" customWidth="1"/>
    <col min="13826" max="13826" width="32.5703125" style="83" customWidth="1"/>
    <col min="13827" max="14080" width="13.42578125" style="83"/>
    <col min="14081" max="14081" width="13.42578125" style="83" customWidth="1"/>
    <col min="14082" max="14082" width="32.5703125" style="83" customWidth="1"/>
    <col min="14083" max="14336" width="13.42578125" style="83"/>
    <col min="14337" max="14337" width="13.42578125" style="83" customWidth="1"/>
    <col min="14338" max="14338" width="32.5703125" style="83" customWidth="1"/>
    <col min="14339" max="14592" width="13.42578125" style="83"/>
    <col min="14593" max="14593" width="13.42578125" style="83" customWidth="1"/>
    <col min="14594" max="14594" width="32.5703125" style="83" customWidth="1"/>
    <col min="14595" max="14848" width="13.42578125" style="83"/>
    <col min="14849" max="14849" width="13.42578125" style="83" customWidth="1"/>
    <col min="14850" max="14850" width="32.5703125" style="83" customWidth="1"/>
    <col min="14851" max="15104" width="13.42578125" style="83"/>
    <col min="15105" max="15105" width="13.42578125" style="83" customWidth="1"/>
    <col min="15106" max="15106" width="32.5703125" style="83" customWidth="1"/>
    <col min="15107" max="15360" width="13.42578125" style="83"/>
    <col min="15361" max="15361" width="13.42578125" style="83" customWidth="1"/>
    <col min="15362" max="15362" width="32.5703125" style="83" customWidth="1"/>
    <col min="15363" max="15616" width="13.42578125" style="83"/>
    <col min="15617" max="15617" width="13.42578125" style="83" customWidth="1"/>
    <col min="15618" max="15618" width="32.5703125" style="83" customWidth="1"/>
    <col min="15619" max="15872" width="13.42578125" style="83"/>
    <col min="15873" max="15873" width="13.42578125" style="83" customWidth="1"/>
    <col min="15874" max="15874" width="32.5703125" style="83" customWidth="1"/>
    <col min="15875" max="16128" width="13.42578125" style="83"/>
    <col min="16129" max="16129" width="13.42578125" style="83" customWidth="1"/>
    <col min="16130" max="16130" width="32.5703125" style="83" customWidth="1"/>
    <col min="16131" max="16384" width="13.42578125" style="83"/>
  </cols>
  <sheetData>
    <row r="2" spans="1:6">
      <c r="A2" s="83" t="s">
        <v>0</v>
      </c>
      <c r="B2" s="94" t="s">
        <v>1174</v>
      </c>
    </row>
    <row r="4" spans="1:6">
      <c r="B4" s="708" t="s">
        <v>396</v>
      </c>
      <c r="C4" s="709">
        <v>40909</v>
      </c>
      <c r="D4" s="709">
        <v>41000</v>
      </c>
      <c r="E4" s="709">
        <v>41091</v>
      </c>
      <c r="F4" s="710">
        <v>41183</v>
      </c>
    </row>
    <row r="5" spans="1:6">
      <c r="B5" s="339" t="s">
        <v>940</v>
      </c>
      <c r="C5" s="340">
        <v>17.28</v>
      </c>
      <c r="D5" s="341">
        <v>18.37</v>
      </c>
      <c r="E5" s="341">
        <v>18.09</v>
      </c>
      <c r="F5" s="340">
        <v>18.329999999999998</v>
      </c>
    </row>
    <row r="6" spans="1:6">
      <c r="B6" s="339" t="s">
        <v>912</v>
      </c>
      <c r="C6" s="340">
        <v>32.4</v>
      </c>
      <c r="D6" s="340">
        <v>31.46</v>
      </c>
      <c r="E6" s="340">
        <v>31.63</v>
      </c>
      <c r="F6" s="340">
        <v>30.64</v>
      </c>
    </row>
    <row r="7" spans="1:6">
      <c r="B7" s="339" t="s">
        <v>463</v>
      </c>
      <c r="C7" s="340">
        <v>35.479999999999997</v>
      </c>
      <c r="D7" s="340">
        <v>37.81</v>
      </c>
      <c r="E7" s="340">
        <v>37.729999999999997</v>
      </c>
      <c r="F7" s="340">
        <v>39.28</v>
      </c>
    </row>
    <row r="8" spans="1:6">
      <c r="B8" s="339" t="s">
        <v>397</v>
      </c>
      <c r="C8" s="340">
        <v>3.41</v>
      </c>
      <c r="D8" s="340">
        <v>1.76</v>
      </c>
      <c r="E8" s="340">
        <v>2.11</v>
      </c>
      <c r="F8" s="340">
        <v>2.42</v>
      </c>
    </row>
    <row r="9" spans="1:6">
      <c r="B9" s="339" t="s">
        <v>941</v>
      </c>
      <c r="C9" s="340">
        <v>2.5</v>
      </c>
      <c r="D9" s="340">
        <v>2.29</v>
      </c>
      <c r="E9" s="340">
        <v>2.59</v>
      </c>
      <c r="F9" s="340">
        <v>2.4500000000000002</v>
      </c>
    </row>
    <row r="10" spans="1:6">
      <c r="B10" s="339" t="s">
        <v>473</v>
      </c>
      <c r="C10" s="340">
        <v>5.53</v>
      </c>
      <c r="D10" s="340">
        <v>4.74</v>
      </c>
      <c r="E10" s="340">
        <v>4.9000000000000004</v>
      </c>
      <c r="F10" s="340">
        <v>3.88</v>
      </c>
    </row>
    <row r="11" spans="1:6" ht="25.5">
      <c r="B11" s="339" t="s">
        <v>398</v>
      </c>
      <c r="C11" s="340">
        <v>3.27</v>
      </c>
      <c r="D11" s="340">
        <v>3.42</v>
      </c>
      <c r="E11" s="340">
        <v>2.82</v>
      </c>
      <c r="F11" s="340">
        <v>2.9</v>
      </c>
    </row>
    <row r="12" spans="1:6">
      <c r="B12" s="339" t="s">
        <v>399</v>
      </c>
      <c r="C12" s="340">
        <v>0.13</v>
      </c>
      <c r="D12" s="340">
        <v>0.15</v>
      </c>
      <c r="E12" s="340">
        <v>0.13</v>
      </c>
      <c r="F12" s="340">
        <v>0.11</v>
      </c>
    </row>
    <row r="15" spans="1:6">
      <c r="B15" s="94" t="s">
        <v>395</v>
      </c>
    </row>
    <row r="34" spans="2:2">
      <c r="B34" s="93" t="s">
        <v>77</v>
      </c>
    </row>
    <row r="36" spans="2:2">
      <c r="B36" s="731" t="s">
        <v>10</v>
      </c>
    </row>
  </sheetData>
  <hyperlinks>
    <hyperlink ref="B36" location="Содержание!B113" display="к содержанию"/>
  </hyperlinks>
  <pageMargins left="0.75" right="0.75" top="1" bottom="1" header="0.5" footer="0.5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>
      <selection activeCell="I23" sqref="I23"/>
    </sheetView>
  </sheetViews>
  <sheetFormatPr defaultRowHeight="12.75"/>
  <cols>
    <col min="1" max="1" width="9.140625" style="83"/>
    <col min="2" max="2" width="30.140625" style="83" customWidth="1"/>
    <col min="3" max="257" width="9.140625" style="83"/>
    <col min="258" max="258" width="30.140625" style="83" customWidth="1"/>
    <col min="259" max="513" width="9.140625" style="83"/>
    <col min="514" max="514" width="30.140625" style="83" customWidth="1"/>
    <col min="515" max="769" width="9.140625" style="83"/>
    <col min="770" max="770" width="30.140625" style="83" customWidth="1"/>
    <col min="771" max="1025" width="9.140625" style="83"/>
    <col min="1026" max="1026" width="30.140625" style="83" customWidth="1"/>
    <col min="1027" max="1281" width="9.140625" style="83"/>
    <col min="1282" max="1282" width="30.140625" style="83" customWidth="1"/>
    <col min="1283" max="1537" width="9.140625" style="83"/>
    <col min="1538" max="1538" width="30.140625" style="83" customWidth="1"/>
    <col min="1539" max="1793" width="9.140625" style="83"/>
    <col min="1794" max="1794" width="30.140625" style="83" customWidth="1"/>
    <col min="1795" max="2049" width="9.140625" style="83"/>
    <col min="2050" max="2050" width="30.140625" style="83" customWidth="1"/>
    <col min="2051" max="2305" width="9.140625" style="83"/>
    <col min="2306" max="2306" width="30.140625" style="83" customWidth="1"/>
    <col min="2307" max="2561" width="9.140625" style="83"/>
    <col min="2562" max="2562" width="30.140625" style="83" customWidth="1"/>
    <col min="2563" max="2817" width="9.140625" style="83"/>
    <col min="2818" max="2818" width="30.140625" style="83" customWidth="1"/>
    <col min="2819" max="3073" width="9.140625" style="83"/>
    <col min="3074" max="3074" width="30.140625" style="83" customWidth="1"/>
    <col min="3075" max="3329" width="9.140625" style="83"/>
    <col min="3330" max="3330" width="30.140625" style="83" customWidth="1"/>
    <col min="3331" max="3585" width="9.140625" style="83"/>
    <col min="3586" max="3586" width="30.140625" style="83" customWidth="1"/>
    <col min="3587" max="3841" width="9.140625" style="83"/>
    <col min="3842" max="3842" width="30.140625" style="83" customWidth="1"/>
    <col min="3843" max="4097" width="9.140625" style="83"/>
    <col min="4098" max="4098" width="30.140625" style="83" customWidth="1"/>
    <col min="4099" max="4353" width="9.140625" style="83"/>
    <col min="4354" max="4354" width="30.140625" style="83" customWidth="1"/>
    <col min="4355" max="4609" width="9.140625" style="83"/>
    <col min="4610" max="4610" width="30.140625" style="83" customWidth="1"/>
    <col min="4611" max="4865" width="9.140625" style="83"/>
    <col min="4866" max="4866" width="30.140625" style="83" customWidth="1"/>
    <col min="4867" max="5121" width="9.140625" style="83"/>
    <col min="5122" max="5122" width="30.140625" style="83" customWidth="1"/>
    <col min="5123" max="5377" width="9.140625" style="83"/>
    <col min="5378" max="5378" width="30.140625" style="83" customWidth="1"/>
    <col min="5379" max="5633" width="9.140625" style="83"/>
    <col min="5634" max="5634" width="30.140625" style="83" customWidth="1"/>
    <col min="5635" max="5889" width="9.140625" style="83"/>
    <col min="5890" max="5890" width="30.140625" style="83" customWidth="1"/>
    <col min="5891" max="6145" width="9.140625" style="83"/>
    <col min="6146" max="6146" width="30.140625" style="83" customWidth="1"/>
    <col min="6147" max="6401" width="9.140625" style="83"/>
    <col min="6402" max="6402" width="30.140625" style="83" customWidth="1"/>
    <col min="6403" max="6657" width="9.140625" style="83"/>
    <col min="6658" max="6658" width="30.140625" style="83" customWidth="1"/>
    <col min="6659" max="6913" width="9.140625" style="83"/>
    <col min="6914" max="6914" width="30.140625" style="83" customWidth="1"/>
    <col min="6915" max="7169" width="9.140625" style="83"/>
    <col min="7170" max="7170" width="30.140625" style="83" customWidth="1"/>
    <col min="7171" max="7425" width="9.140625" style="83"/>
    <col min="7426" max="7426" width="30.140625" style="83" customWidth="1"/>
    <col min="7427" max="7681" width="9.140625" style="83"/>
    <col min="7682" max="7682" width="30.140625" style="83" customWidth="1"/>
    <col min="7683" max="7937" width="9.140625" style="83"/>
    <col min="7938" max="7938" width="30.140625" style="83" customWidth="1"/>
    <col min="7939" max="8193" width="9.140625" style="83"/>
    <col min="8194" max="8194" width="30.140625" style="83" customWidth="1"/>
    <col min="8195" max="8449" width="9.140625" style="83"/>
    <col min="8450" max="8450" width="30.140625" style="83" customWidth="1"/>
    <col min="8451" max="8705" width="9.140625" style="83"/>
    <col min="8706" max="8706" width="30.140625" style="83" customWidth="1"/>
    <col min="8707" max="8961" width="9.140625" style="83"/>
    <col min="8962" max="8962" width="30.140625" style="83" customWidth="1"/>
    <col min="8963" max="9217" width="9.140625" style="83"/>
    <col min="9218" max="9218" width="30.140625" style="83" customWidth="1"/>
    <col min="9219" max="9473" width="9.140625" style="83"/>
    <col min="9474" max="9474" width="30.140625" style="83" customWidth="1"/>
    <col min="9475" max="9729" width="9.140625" style="83"/>
    <col min="9730" max="9730" width="30.140625" style="83" customWidth="1"/>
    <col min="9731" max="9985" width="9.140625" style="83"/>
    <col min="9986" max="9986" width="30.140625" style="83" customWidth="1"/>
    <col min="9987" max="10241" width="9.140625" style="83"/>
    <col min="10242" max="10242" width="30.140625" style="83" customWidth="1"/>
    <col min="10243" max="10497" width="9.140625" style="83"/>
    <col min="10498" max="10498" width="30.140625" style="83" customWidth="1"/>
    <col min="10499" max="10753" width="9.140625" style="83"/>
    <col min="10754" max="10754" width="30.140625" style="83" customWidth="1"/>
    <col min="10755" max="11009" width="9.140625" style="83"/>
    <col min="11010" max="11010" width="30.140625" style="83" customWidth="1"/>
    <col min="11011" max="11265" width="9.140625" style="83"/>
    <col min="11266" max="11266" width="30.140625" style="83" customWidth="1"/>
    <col min="11267" max="11521" width="9.140625" style="83"/>
    <col min="11522" max="11522" width="30.140625" style="83" customWidth="1"/>
    <col min="11523" max="11777" width="9.140625" style="83"/>
    <col min="11778" max="11778" width="30.140625" style="83" customWidth="1"/>
    <col min="11779" max="12033" width="9.140625" style="83"/>
    <col min="12034" max="12034" width="30.140625" style="83" customWidth="1"/>
    <col min="12035" max="12289" width="9.140625" style="83"/>
    <col min="12290" max="12290" width="30.140625" style="83" customWidth="1"/>
    <col min="12291" max="12545" width="9.140625" style="83"/>
    <col min="12546" max="12546" width="30.140625" style="83" customWidth="1"/>
    <col min="12547" max="12801" width="9.140625" style="83"/>
    <col min="12802" max="12802" width="30.140625" style="83" customWidth="1"/>
    <col min="12803" max="13057" width="9.140625" style="83"/>
    <col min="13058" max="13058" width="30.140625" style="83" customWidth="1"/>
    <col min="13059" max="13313" width="9.140625" style="83"/>
    <col min="13314" max="13314" width="30.140625" style="83" customWidth="1"/>
    <col min="13315" max="13569" width="9.140625" style="83"/>
    <col min="13570" max="13570" width="30.140625" style="83" customWidth="1"/>
    <col min="13571" max="13825" width="9.140625" style="83"/>
    <col min="13826" max="13826" width="30.140625" style="83" customWidth="1"/>
    <col min="13827" max="14081" width="9.140625" style="83"/>
    <col min="14082" max="14082" width="30.140625" style="83" customWidth="1"/>
    <col min="14083" max="14337" width="9.140625" style="83"/>
    <col min="14338" max="14338" width="30.140625" style="83" customWidth="1"/>
    <col min="14339" max="14593" width="9.140625" style="83"/>
    <col min="14594" max="14594" width="30.140625" style="83" customWidth="1"/>
    <col min="14595" max="14849" width="9.140625" style="83"/>
    <col min="14850" max="14850" width="30.140625" style="83" customWidth="1"/>
    <col min="14851" max="15105" width="9.140625" style="83"/>
    <col min="15106" max="15106" width="30.140625" style="83" customWidth="1"/>
    <col min="15107" max="15361" width="9.140625" style="83"/>
    <col min="15362" max="15362" width="30.140625" style="83" customWidth="1"/>
    <col min="15363" max="15617" width="9.140625" style="83"/>
    <col min="15618" max="15618" width="30.140625" style="83" customWidth="1"/>
    <col min="15619" max="15873" width="9.140625" style="83"/>
    <col min="15874" max="15874" width="30.140625" style="83" customWidth="1"/>
    <col min="15875" max="16129" width="9.140625" style="83"/>
    <col min="16130" max="16130" width="30.140625" style="83" customWidth="1"/>
    <col min="16131" max="16384" width="9.140625" style="83"/>
  </cols>
  <sheetData>
    <row r="2" spans="1:8">
      <c r="A2" s="83" t="s">
        <v>0</v>
      </c>
      <c r="B2" s="94" t="s">
        <v>400</v>
      </c>
    </row>
    <row r="4" spans="1:8">
      <c r="B4" s="260" t="s">
        <v>496</v>
      </c>
      <c r="C4" s="711" t="s">
        <v>401</v>
      </c>
      <c r="D4" s="711" t="s">
        <v>402</v>
      </c>
      <c r="E4" s="711" t="s">
        <v>254</v>
      </c>
      <c r="F4" s="711" t="s">
        <v>255</v>
      </c>
      <c r="G4" s="711" t="s">
        <v>256</v>
      </c>
      <c r="H4" s="711" t="s">
        <v>213</v>
      </c>
    </row>
    <row r="5" spans="1:8" ht="25.5">
      <c r="B5" s="886" t="s">
        <v>403</v>
      </c>
      <c r="C5" s="612">
        <v>112747.20299999999</v>
      </c>
      <c r="D5" s="612">
        <v>108832.656</v>
      </c>
      <c r="E5" s="612">
        <v>83965.061000000002</v>
      </c>
      <c r="F5" s="612">
        <v>106142.82799999999</v>
      </c>
      <c r="G5" s="612">
        <v>121583.531</v>
      </c>
      <c r="H5" s="612">
        <v>155313.679</v>
      </c>
    </row>
    <row r="6" spans="1:8" ht="38.25">
      <c r="B6" s="886" t="s">
        <v>404</v>
      </c>
      <c r="C6" s="612">
        <v>13659.218999999999</v>
      </c>
      <c r="D6" s="612">
        <v>10255.214</v>
      </c>
      <c r="E6" s="612">
        <v>9789.5930000000008</v>
      </c>
      <c r="F6" s="612">
        <v>8803.2009999999991</v>
      </c>
      <c r="G6" s="612">
        <v>11028.713</v>
      </c>
      <c r="H6" s="612">
        <v>20479.427</v>
      </c>
    </row>
    <row r="7" spans="1:8" ht="51">
      <c r="B7" s="173" t="s">
        <v>922</v>
      </c>
      <c r="C7" s="342">
        <f t="shared" ref="C7:H7" si="0">C6/C5</f>
        <v>0.12114907187542381</v>
      </c>
      <c r="D7" s="342">
        <f t="shared" si="0"/>
        <v>9.4229199000711694E-2</v>
      </c>
      <c r="E7" s="342">
        <f t="shared" si="0"/>
        <v>0.1165912688374037</v>
      </c>
      <c r="F7" s="342">
        <f t="shared" si="0"/>
        <v>8.2937313484807471E-2</v>
      </c>
      <c r="G7" s="342">
        <f t="shared" si="0"/>
        <v>9.0708938203151873E-2</v>
      </c>
      <c r="H7" s="342">
        <f t="shared" si="0"/>
        <v>0.13185848878127471</v>
      </c>
    </row>
    <row r="10" spans="1:8">
      <c r="B10" s="94" t="s">
        <v>400</v>
      </c>
    </row>
    <row r="29" spans="2:2">
      <c r="B29" s="93" t="s">
        <v>77</v>
      </c>
    </row>
    <row r="31" spans="2:2">
      <c r="B31" s="731" t="s">
        <v>10</v>
      </c>
    </row>
  </sheetData>
  <hyperlinks>
    <hyperlink ref="B31" location="Содержание!B11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J25" sqref="J25:J26"/>
    </sheetView>
  </sheetViews>
  <sheetFormatPr defaultRowHeight="12.75"/>
  <cols>
    <col min="1" max="1" width="9.140625" style="251"/>
    <col min="2" max="2" width="28.42578125" style="251" customWidth="1"/>
    <col min="3" max="257" width="9.140625" style="251"/>
    <col min="258" max="258" width="28.42578125" style="251" customWidth="1"/>
    <col min="259" max="513" width="9.140625" style="251"/>
    <col min="514" max="514" width="28.42578125" style="251" customWidth="1"/>
    <col min="515" max="769" width="9.140625" style="251"/>
    <col min="770" max="770" width="28.42578125" style="251" customWidth="1"/>
    <col min="771" max="1025" width="9.140625" style="251"/>
    <col min="1026" max="1026" width="28.42578125" style="251" customWidth="1"/>
    <col min="1027" max="1281" width="9.140625" style="251"/>
    <col min="1282" max="1282" width="28.42578125" style="251" customWidth="1"/>
    <col min="1283" max="1537" width="9.140625" style="251"/>
    <col min="1538" max="1538" width="28.42578125" style="251" customWidth="1"/>
    <col min="1539" max="1793" width="9.140625" style="251"/>
    <col min="1794" max="1794" width="28.42578125" style="251" customWidth="1"/>
    <col min="1795" max="2049" width="9.140625" style="251"/>
    <col min="2050" max="2050" width="28.42578125" style="251" customWidth="1"/>
    <col min="2051" max="2305" width="9.140625" style="251"/>
    <col min="2306" max="2306" width="28.42578125" style="251" customWidth="1"/>
    <col min="2307" max="2561" width="9.140625" style="251"/>
    <col min="2562" max="2562" width="28.42578125" style="251" customWidth="1"/>
    <col min="2563" max="2817" width="9.140625" style="251"/>
    <col min="2818" max="2818" width="28.42578125" style="251" customWidth="1"/>
    <col min="2819" max="3073" width="9.140625" style="251"/>
    <col min="3074" max="3074" width="28.42578125" style="251" customWidth="1"/>
    <col min="3075" max="3329" width="9.140625" style="251"/>
    <col min="3330" max="3330" width="28.42578125" style="251" customWidth="1"/>
    <col min="3331" max="3585" width="9.140625" style="251"/>
    <col min="3586" max="3586" width="28.42578125" style="251" customWidth="1"/>
    <col min="3587" max="3841" width="9.140625" style="251"/>
    <col min="3842" max="3842" width="28.42578125" style="251" customWidth="1"/>
    <col min="3843" max="4097" width="9.140625" style="251"/>
    <col min="4098" max="4098" width="28.42578125" style="251" customWidth="1"/>
    <col min="4099" max="4353" width="9.140625" style="251"/>
    <col min="4354" max="4354" width="28.42578125" style="251" customWidth="1"/>
    <col min="4355" max="4609" width="9.140625" style="251"/>
    <col min="4610" max="4610" width="28.42578125" style="251" customWidth="1"/>
    <col min="4611" max="4865" width="9.140625" style="251"/>
    <col min="4866" max="4866" width="28.42578125" style="251" customWidth="1"/>
    <col min="4867" max="5121" width="9.140625" style="251"/>
    <col min="5122" max="5122" width="28.42578125" style="251" customWidth="1"/>
    <col min="5123" max="5377" width="9.140625" style="251"/>
    <col min="5378" max="5378" width="28.42578125" style="251" customWidth="1"/>
    <col min="5379" max="5633" width="9.140625" style="251"/>
    <col min="5634" max="5634" width="28.42578125" style="251" customWidth="1"/>
    <col min="5635" max="5889" width="9.140625" style="251"/>
    <col min="5890" max="5890" width="28.42578125" style="251" customWidth="1"/>
    <col min="5891" max="6145" width="9.140625" style="251"/>
    <col min="6146" max="6146" width="28.42578125" style="251" customWidth="1"/>
    <col min="6147" max="6401" width="9.140625" style="251"/>
    <col min="6402" max="6402" width="28.42578125" style="251" customWidth="1"/>
    <col min="6403" max="6657" width="9.140625" style="251"/>
    <col min="6658" max="6658" width="28.42578125" style="251" customWidth="1"/>
    <col min="6659" max="6913" width="9.140625" style="251"/>
    <col min="6914" max="6914" width="28.42578125" style="251" customWidth="1"/>
    <col min="6915" max="7169" width="9.140625" style="251"/>
    <col min="7170" max="7170" width="28.42578125" style="251" customWidth="1"/>
    <col min="7171" max="7425" width="9.140625" style="251"/>
    <col min="7426" max="7426" width="28.42578125" style="251" customWidth="1"/>
    <col min="7427" max="7681" width="9.140625" style="251"/>
    <col min="7682" max="7682" width="28.42578125" style="251" customWidth="1"/>
    <col min="7683" max="7937" width="9.140625" style="251"/>
    <col min="7938" max="7938" width="28.42578125" style="251" customWidth="1"/>
    <col min="7939" max="8193" width="9.140625" style="251"/>
    <col min="8194" max="8194" width="28.42578125" style="251" customWidth="1"/>
    <col min="8195" max="8449" width="9.140625" style="251"/>
    <col min="8450" max="8450" width="28.42578125" style="251" customWidth="1"/>
    <col min="8451" max="8705" width="9.140625" style="251"/>
    <col min="8706" max="8706" width="28.42578125" style="251" customWidth="1"/>
    <col min="8707" max="8961" width="9.140625" style="251"/>
    <col min="8962" max="8962" width="28.42578125" style="251" customWidth="1"/>
    <col min="8963" max="9217" width="9.140625" style="251"/>
    <col min="9218" max="9218" width="28.42578125" style="251" customWidth="1"/>
    <col min="9219" max="9473" width="9.140625" style="251"/>
    <col min="9474" max="9474" width="28.42578125" style="251" customWidth="1"/>
    <col min="9475" max="9729" width="9.140625" style="251"/>
    <col min="9730" max="9730" width="28.42578125" style="251" customWidth="1"/>
    <col min="9731" max="9985" width="9.140625" style="251"/>
    <col min="9986" max="9986" width="28.42578125" style="251" customWidth="1"/>
    <col min="9987" max="10241" width="9.140625" style="251"/>
    <col min="10242" max="10242" width="28.42578125" style="251" customWidth="1"/>
    <col min="10243" max="10497" width="9.140625" style="251"/>
    <col min="10498" max="10498" width="28.42578125" style="251" customWidth="1"/>
    <col min="10499" max="10753" width="9.140625" style="251"/>
    <col min="10754" max="10754" width="28.42578125" style="251" customWidth="1"/>
    <col min="10755" max="11009" width="9.140625" style="251"/>
    <col min="11010" max="11010" width="28.42578125" style="251" customWidth="1"/>
    <col min="11011" max="11265" width="9.140625" style="251"/>
    <col min="11266" max="11266" width="28.42578125" style="251" customWidth="1"/>
    <col min="11267" max="11521" width="9.140625" style="251"/>
    <col min="11522" max="11522" width="28.42578125" style="251" customWidth="1"/>
    <col min="11523" max="11777" width="9.140625" style="251"/>
    <col min="11778" max="11778" width="28.42578125" style="251" customWidth="1"/>
    <col min="11779" max="12033" width="9.140625" style="251"/>
    <col min="12034" max="12034" width="28.42578125" style="251" customWidth="1"/>
    <col min="12035" max="12289" width="9.140625" style="251"/>
    <col min="12290" max="12290" width="28.42578125" style="251" customWidth="1"/>
    <col min="12291" max="12545" width="9.140625" style="251"/>
    <col min="12546" max="12546" width="28.42578125" style="251" customWidth="1"/>
    <col min="12547" max="12801" width="9.140625" style="251"/>
    <col min="12802" max="12802" width="28.42578125" style="251" customWidth="1"/>
    <col min="12803" max="13057" width="9.140625" style="251"/>
    <col min="13058" max="13058" width="28.42578125" style="251" customWidth="1"/>
    <col min="13059" max="13313" width="9.140625" style="251"/>
    <col min="13314" max="13314" width="28.42578125" style="251" customWidth="1"/>
    <col min="13315" max="13569" width="9.140625" style="251"/>
    <col min="13570" max="13570" width="28.42578125" style="251" customWidth="1"/>
    <col min="13571" max="13825" width="9.140625" style="251"/>
    <col min="13826" max="13826" width="28.42578125" style="251" customWidth="1"/>
    <col min="13827" max="14081" width="9.140625" style="251"/>
    <col min="14082" max="14082" width="28.42578125" style="251" customWidth="1"/>
    <col min="14083" max="14337" width="9.140625" style="251"/>
    <col min="14338" max="14338" width="28.42578125" style="251" customWidth="1"/>
    <col min="14339" max="14593" width="9.140625" style="251"/>
    <col min="14594" max="14594" width="28.42578125" style="251" customWidth="1"/>
    <col min="14595" max="14849" width="9.140625" style="251"/>
    <col min="14850" max="14850" width="28.42578125" style="251" customWidth="1"/>
    <col min="14851" max="15105" width="9.140625" style="251"/>
    <col min="15106" max="15106" width="28.42578125" style="251" customWidth="1"/>
    <col min="15107" max="15361" width="9.140625" style="251"/>
    <col min="15362" max="15362" width="28.42578125" style="251" customWidth="1"/>
    <col min="15363" max="15617" width="9.140625" style="251"/>
    <col min="15618" max="15618" width="28.42578125" style="251" customWidth="1"/>
    <col min="15619" max="15873" width="9.140625" style="251"/>
    <col min="15874" max="15874" width="28.42578125" style="251" customWidth="1"/>
    <col min="15875" max="16129" width="9.140625" style="251"/>
    <col min="16130" max="16130" width="28.42578125" style="251" customWidth="1"/>
    <col min="16131" max="16384" width="9.140625" style="251"/>
  </cols>
  <sheetData>
    <row r="2" spans="1:13">
      <c r="A2" s="251" t="s">
        <v>0</v>
      </c>
      <c r="B2" s="57" t="s">
        <v>405</v>
      </c>
    </row>
    <row r="4" spans="1:13">
      <c r="B4" s="715" t="s">
        <v>496</v>
      </c>
      <c r="C4" s="631">
        <v>2001</v>
      </c>
      <c r="D4" s="631">
        <v>2002</v>
      </c>
      <c r="E4" s="631">
        <v>2003</v>
      </c>
      <c r="F4" s="631">
        <v>2004</v>
      </c>
      <c r="G4" s="631">
        <v>2005</v>
      </c>
      <c r="H4" s="631">
        <v>2006</v>
      </c>
      <c r="I4" s="631">
        <v>2007</v>
      </c>
      <c r="J4" s="631">
        <v>2008</v>
      </c>
      <c r="K4" s="631">
        <v>2009</v>
      </c>
      <c r="L4" s="631">
        <v>2010</v>
      </c>
      <c r="M4" s="631">
        <v>2011</v>
      </c>
    </row>
    <row r="5" spans="1:13" ht="25.5">
      <c r="B5" s="343" t="s">
        <v>406</v>
      </c>
      <c r="C5" s="253">
        <v>2103200</v>
      </c>
      <c r="D5" s="253">
        <v>2675130</v>
      </c>
      <c r="E5" s="253">
        <v>2991684</v>
      </c>
      <c r="F5" s="253">
        <v>3051934</v>
      </c>
      <c r="G5" s="253">
        <v>3237006</v>
      </c>
      <c r="H5" s="253">
        <v>3505761</v>
      </c>
      <c r="I5" s="253">
        <v>3622084</v>
      </c>
      <c r="J5" s="253">
        <v>3740354</v>
      </c>
      <c r="K5" s="253">
        <v>3763632</v>
      </c>
      <c r="L5" s="253">
        <v>3851688</v>
      </c>
      <c r="M5" s="253">
        <v>3724860</v>
      </c>
    </row>
    <row r="6" spans="1:13">
      <c r="B6" s="343" t="s">
        <v>407</v>
      </c>
      <c r="C6" s="253">
        <v>6698826</v>
      </c>
      <c r="D6" s="253">
        <v>6708930</v>
      </c>
      <c r="E6" s="253">
        <v>6985200</v>
      </c>
      <c r="F6" s="253">
        <v>7181800</v>
      </c>
      <c r="G6" s="253">
        <v>7261000</v>
      </c>
      <c r="H6" s="253">
        <v>7403500</v>
      </c>
      <c r="I6" s="253">
        <v>7631100</v>
      </c>
      <c r="J6" s="253">
        <v>7857200</v>
      </c>
      <c r="K6" s="253">
        <v>7903400</v>
      </c>
      <c r="L6" s="253">
        <v>8114200</v>
      </c>
      <c r="M6" s="253">
        <v>8301600</v>
      </c>
    </row>
    <row r="7" spans="1:13" ht="25.5">
      <c r="B7" s="343" t="s">
        <v>408</v>
      </c>
      <c r="C7" s="344">
        <f>C5/C6*100</f>
        <v>31.396546200782048</v>
      </c>
      <c r="D7" s="344">
        <f t="shared" ref="D7:M7" si="0">D5/D6*100</f>
        <v>39.874167713778505</v>
      </c>
      <c r="E7" s="344">
        <f t="shared" si="0"/>
        <v>42.828895378800894</v>
      </c>
      <c r="F7" s="344">
        <f t="shared" si="0"/>
        <v>42.495391127572475</v>
      </c>
      <c r="G7" s="344">
        <f t="shared" si="0"/>
        <v>44.580718909241149</v>
      </c>
      <c r="H7" s="344">
        <f t="shared" si="0"/>
        <v>47.352752076720471</v>
      </c>
      <c r="I7" s="344">
        <f t="shared" si="0"/>
        <v>47.464769168271943</v>
      </c>
      <c r="J7" s="344">
        <f t="shared" si="0"/>
        <v>47.604159242478239</v>
      </c>
      <c r="K7" s="344">
        <f t="shared" si="0"/>
        <v>47.620416529594856</v>
      </c>
      <c r="L7" s="344">
        <f t="shared" si="0"/>
        <v>47.468487343176157</v>
      </c>
      <c r="M7" s="344">
        <f t="shared" si="0"/>
        <v>44.869181844463718</v>
      </c>
    </row>
    <row r="10" spans="1:13">
      <c r="B10" s="57" t="s">
        <v>405</v>
      </c>
    </row>
    <row r="25" spans="2:2">
      <c r="B25" s="65" t="s">
        <v>409</v>
      </c>
    </row>
    <row r="27" spans="2:2">
      <c r="B27" s="731" t="s">
        <v>10</v>
      </c>
    </row>
  </sheetData>
  <hyperlinks>
    <hyperlink ref="B27" location="Содержание!B11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zoomScaleNormal="100" workbookViewId="0">
      <selection activeCell="G30" sqref="G30"/>
    </sheetView>
  </sheetViews>
  <sheetFormatPr defaultRowHeight="12.75"/>
  <cols>
    <col min="1" max="1" width="9.7109375" style="251" customWidth="1"/>
    <col min="2" max="2" width="9.140625" style="251"/>
    <col min="3" max="3" width="14" style="251" customWidth="1"/>
    <col min="4" max="4" width="13.5703125" style="251" customWidth="1"/>
    <col min="5" max="5" width="14.85546875" style="251" customWidth="1"/>
    <col min="6" max="6" width="14.7109375" style="251" customWidth="1"/>
    <col min="7" max="256" width="9.140625" style="251"/>
    <col min="257" max="257" width="9.7109375" style="251" customWidth="1"/>
    <col min="258" max="258" width="9.140625" style="251"/>
    <col min="259" max="259" width="14" style="251" customWidth="1"/>
    <col min="260" max="260" width="13.5703125" style="251" customWidth="1"/>
    <col min="261" max="261" width="14.85546875" style="251" customWidth="1"/>
    <col min="262" max="262" width="14.7109375" style="251" customWidth="1"/>
    <col min="263" max="512" width="9.140625" style="251"/>
    <col min="513" max="513" width="9.7109375" style="251" customWidth="1"/>
    <col min="514" max="514" width="9.140625" style="251"/>
    <col min="515" max="515" width="14" style="251" customWidth="1"/>
    <col min="516" max="516" width="13.5703125" style="251" customWidth="1"/>
    <col min="517" max="517" width="14.85546875" style="251" customWidth="1"/>
    <col min="518" max="518" width="14.7109375" style="251" customWidth="1"/>
    <col min="519" max="768" width="9.140625" style="251"/>
    <col min="769" max="769" width="9.7109375" style="251" customWidth="1"/>
    <col min="770" max="770" width="9.140625" style="251"/>
    <col min="771" max="771" width="14" style="251" customWidth="1"/>
    <col min="772" max="772" width="13.5703125" style="251" customWidth="1"/>
    <col min="773" max="773" width="14.85546875" style="251" customWidth="1"/>
    <col min="774" max="774" width="14.7109375" style="251" customWidth="1"/>
    <col min="775" max="1024" width="9.140625" style="251"/>
    <col min="1025" max="1025" width="9.7109375" style="251" customWidth="1"/>
    <col min="1026" max="1026" width="9.140625" style="251"/>
    <col min="1027" max="1027" width="14" style="251" customWidth="1"/>
    <col min="1028" max="1028" width="13.5703125" style="251" customWidth="1"/>
    <col min="1029" max="1029" width="14.85546875" style="251" customWidth="1"/>
    <col min="1030" max="1030" width="14.7109375" style="251" customWidth="1"/>
    <col min="1031" max="1280" width="9.140625" style="251"/>
    <col min="1281" max="1281" width="9.7109375" style="251" customWidth="1"/>
    <col min="1282" max="1282" width="9.140625" style="251"/>
    <col min="1283" max="1283" width="14" style="251" customWidth="1"/>
    <col min="1284" max="1284" width="13.5703125" style="251" customWidth="1"/>
    <col min="1285" max="1285" width="14.85546875" style="251" customWidth="1"/>
    <col min="1286" max="1286" width="14.7109375" style="251" customWidth="1"/>
    <col min="1287" max="1536" width="9.140625" style="251"/>
    <col min="1537" max="1537" width="9.7109375" style="251" customWidth="1"/>
    <col min="1538" max="1538" width="9.140625" style="251"/>
    <col min="1539" max="1539" width="14" style="251" customWidth="1"/>
    <col min="1540" max="1540" width="13.5703125" style="251" customWidth="1"/>
    <col min="1541" max="1541" width="14.85546875" style="251" customWidth="1"/>
    <col min="1542" max="1542" width="14.7109375" style="251" customWidth="1"/>
    <col min="1543" max="1792" width="9.140625" style="251"/>
    <col min="1793" max="1793" width="9.7109375" style="251" customWidth="1"/>
    <col min="1794" max="1794" width="9.140625" style="251"/>
    <col min="1795" max="1795" width="14" style="251" customWidth="1"/>
    <col min="1796" max="1796" width="13.5703125" style="251" customWidth="1"/>
    <col min="1797" max="1797" width="14.85546875" style="251" customWidth="1"/>
    <col min="1798" max="1798" width="14.7109375" style="251" customWidth="1"/>
    <col min="1799" max="2048" width="9.140625" style="251"/>
    <col min="2049" max="2049" width="9.7109375" style="251" customWidth="1"/>
    <col min="2050" max="2050" width="9.140625" style="251"/>
    <col min="2051" max="2051" width="14" style="251" customWidth="1"/>
    <col min="2052" max="2052" width="13.5703125" style="251" customWidth="1"/>
    <col min="2053" max="2053" width="14.85546875" style="251" customWidth="1"/>
    <col min="2054" max="2054" width="14.7109375" style="251" customWidth="1"/>
    <col min="2055" max="2304" width="9.140625" style="251"/>
    <col min="2305" max="2305" width="9.7109375" style="251" customWidth="1"/>
    <col min="2306" max="2306" width="9.140625" style="251"/>
    <col min="2307" max="2307" width="14" style="251" customWidth="1"/>
    <col min="2308" max="2308" width="13.5703125" style="251" customWidth="1"/>
    <col min="2309" max="2309" width="14.85546875" style="251" customWidth="1"/>
    <col min="2310" max="2310" width="14.7109375" style="251" customWidth="1"/>
    <col min="2311" max="2560" width="9.140625" style="251"/>
    <col min="2561" max="2561" width="9.7109375" style="251" customWidth="1"/>
    <col min="2562" max="2562" width="9.140625" style="251"/>
    <col min="2563" max="2563" width="14" style="251" customWidth="1"/>
    <col min="2564" max="2564" width="13.5703125" style="251" customWidth="1"/>
    <col min="2565" max="2565" width="14.85546875" style="251" customWidth="1"/>
    <col min="2566" max="2566" width="14.7109375" style="251" customWidth="1"/>
    <col min="2567" max="2816" width="9.140625" style="251"/>
    <col min="2817" max="2817" width="9.7109375" style="251" customWidth="1"/>
    <col min="2818" max="2818" width="9.140625" style="251"/>
    <col min="2819" max="2819" width="14" style="251" customWidth="1"/>
    <col min="2820" max="2820" width="13.5703125" style="251" customWidth="1"/>
    <col min="2821" max="2821" width="14.85546875" style="251" customWidth="1"/>
    <col min="2822" max="2822" width="14.7109375" style="251" customWidth="1"/>
    <col min="2823" max="3072" width="9.140625" style="251"/>
    <col min="3073" max="3073" width="9.7109375" style="251" customWidth="1"/>
    <col min="3074" max="3074" width="9.140625" style="251"/>
    <col min="3075" max="3075" width="14" style="251" customWidth="1"/>
    <col min="3076" max="3076" width="13.5703125" style="251" customWidth="1"/>
    <col min="3077" max="3077" width="14.85546875" style="251" customWidth="1"/>
    <col min="3078" max="3078" width="14.7109375" style="251" customWidth="1"/>
    <col min="3079" max="3328" width="9.140625" style="251"/>
    <col min="3329" max="3329" width="9.7109375" style="251" customWidth="1"/>
    <col min="3330" max="3330" width="9.140625" style="251"/>
    <col min="3331" max="3331" width="14" style="251" customWidth="1"/>
    <col min="3332" max="3332" width="13.5703125" style="251" customWidth="1"/>
    <col min="3333" max="3333" width="14.85546875" style="251" customWidth="1"/>
    <col min="3334" max="3334" width="14.7109375" style="251" customWidth="1"/>
    <col min="3335" max="3584" width="9.140625" style="251"/>
    <col min="3585" max="3585" width="9.7109375" style="251" customWidth="1"/>
    <col min="3586" max="3586" width="9.140625" style="251"/>
    <col min="3587" max="3587" width="14" style="251" customWidth="1"/>
    <col min="3588" max="3588" width="13.5703125" style="251" customWidth="1"/>
    <col min="3589" max="3589" width="14.85546875" style="251" customWidth="1"/>
    <col min="3590" max="3590" width="14.7109375" style="251" customWidth="1"/>
    <col min="3591" max="3840" width="9.140625" style="251"/>
    <col min="3841" max="3841" width="9.7109375" style="251" customWidth="1"/>
    <col min="3842" max="3842" width="9.140625" style="251"/>
    <col min="3843" max="3843" width="14" style="251" customWidth="1"/>
    <col min="3844" max="3844" width="13.5703125" style="251" customWidth="1"/>
    <col min="3845" max="3845" width="14.85546875" style="251" customWidth="1"/>
    <col min="3846" max="3846" width="14.7109375" style="251" customWidth="1"/>
    <col min="3847" max="4096" width="9.140625" style="251"/>
    <col min="4097" max="4097" width="9.7109375" style="251" customWidth="1"/>
    <col min="4098" max="4098" width="9.140625" style="251"/>
    <col min="4099" max="4099" width="14" style="251" customWidth="1"/>
    <col min="4100" max="4100" width="13.5703125" style="251" customWidth="1"/>
    <col min="4101" max="4101" width="14.85546875" style="251" customWidth="1"/>
    <col min="4102" max="4102" width="14.7109375" style="251" customWidth="1"/>
    <col min="4103" max="4352" width="9.140625" style="251"/>
    <col min="4353" max="4353" width="9.7109375" style="251" customWidth="1"/>
    <col min="4354" max="4354" width="9.140625" style="251"/>
    <col min="4355" max="4355" width="14" style="251" customWidth="1"/>
    <col min="4356" max="4356" width="13.5703125" style="251" customWidth="1"/>
    <col min="4357" max="4357" width="14.85546875" style="251" customWidth="1"/>
    <col min="4358" max="4358" width="14.7109375" style="251" customWidth="1"/>
    <col min="4359" max="4608" width="9.140625" style="251"/>
    <col min="4609" max="4609" width="9.7109375" style="251" customWidth="1"/>
    <col min="4610" max="4610" width="9.140625" style="251"/>
    <col min="4611" max="4611" width="14" style="251" customWidth="1"/>
    <col min="4612" max="4612" width="13.5703125" style="251" customWidth="1"/>
    <col min="4613" max="4613" width="14.85546875" style="251" customWidth="1"/>
    <col min="4614" max="4614" width="14.7109375" style="251" customWidth="1"/>
    <col min="4615" max="4864" width="9.140625" style="251"/>
    <col min="4865" max="4865" width="9.7109375" style="251" customWidth="1"/>
    <col min="4866" max="4866" width="9.140625" style="251"/>
    <col min="4867" max="4867" width="14" style="251" customWidth="1"/>
    <col min="4868" max="4868" width="13.5703125" style="251" customWidth="1"/>
    <col min="4869" max="4869" width="14.85546875" style="251" customWidth="1"/>
    <col min="4870" max="4870" width="14.7109375" style="251" customWidth="1"/>
    <col min="4871" max="5120" width="9.140625" style="251"/>
    <col min="5121" max="5121" width="9.7109375" style="251" customWidth="1"/>
    <col min="5122" max="5122" width="9.140625" style="251"/>
    <col min="5123" max="5123" width="14" style="251" customWidth="1"/>
    <col min="5124" max="5124" width="13.5703125" style="251" customWidth="1"/>
    <col min="5125" max="5125" width="14.85546875" style="251" customWidth="1"/>
    <col min="5126" max="5126" width="14.7109375" style="251" customWidth="1"/>
    <col min="5127" max="5376" width="9.140625" style="251"/>
    <col min="5377" max="5377" width="9.7109375" style="251" customWidth="1"/>
    <col min="5378" max="5378" width="9.140625" style="251"/>
    <col min="5379" max="5379" width="14" style="251" customWidth="1"/>
    <col min="5380" max="5380" width="13.5703125" style="251" customWidth="1"/>
    <col min="5381" max="5381" width="14.85546875" style="251" customWidth="1"/>
    <col min="5382" max="5382" width="14.7109375" style="251" customWidth="1"/>
    <col min="5383" max="5632" width="9.140625" style="251"/>
    <col min="5633" max="5633" width="9.7109375" style="251" customWidth="1"/>
    <col min="5634" max="5634" width="9.140625" style="251"/>
    <col min="5635" max="5635" width="14" style="251" customWidth="1"/>
    <col min="5636" max="5636" width="13.5703125" style="251" customWidth="1"/>
    <col min="5637" max="5637" width="14.85546875" style="251" customWidth="1"/>
    <col min="5638" max="5638" width="14.7109375" style="251" customWidth="1"/>
    <col min="5639" max="5888" width="9.140625" style="251"/>
    <col min="5889" max="5889" width="9.7109375" style="251" customWidth="1"/>
    <col min="5890" max="5890" width="9.140625" style="251"/>
    <col min="5891" max="5891" width="14" style="251" customWidth="1"/>
    <col min="5892" max="5892" width="13.5703125" style="251" customWidth="1"/>
    <col min="5893" max="5893" width="14.85546875" style="251" customWidth="1"/>
    <col min="5894" max="5894" width="14.7109375" style="251" customWidth="1"/>
    <col min="5895" max="6144" width="9.140625" style="251"/>
    <col min="6145" max="6145" width="9.7109375" style="251" customWidth="1"/>
    <col min="6146" max="6146" width="9.140625" style="251"/>
    <col min="6147" max="6147" width="14" style="251" customWidth="1"/>
    <col min="6148" max="6148" width="13.5703125" style="251" customWidth="1"/>
    <col min="6149" max="6149" width="14.85546875" style="251" customWidth="1"/>
    <col min="6150" max="6150" width="14.7109375" style="251" customWidth="1"/>
    <col min="6151" max="6400" width="9.140625" style="251"/>
    <col min="6401" max="6401" width="9.7109375" style="251" customWidth="1"/>
    <col min="6402" max="6402" width="9.140625" style="251"/>
    <col min="6403" max="6403" width="14" style="251" customWidth="1"/>
    <col min="6404" max="6404" width="13.5703125" style="251" customWidth="1"/>
    <col min="6405" max="6405" width="14.85546875" style="251" customWidth="1"/>
    <col min="6406" max="6406" width="14.7109375" style="251" customWidth="1"/>
    <col min="6407" max="6656" width="9.140625" style="251"/>
    <col min="6657" max="6657" width="9.7109375" style="251" customWidth="1"/>
    <col min="6658" max="6658" width="9.140625" style="251"/>
    <col min="6659" max="6659" width="14" style="251" customWidth="1"/>
    <col min="6660" max="6660" width="13.5703125" style="251" customWidth="1"/>
    <col min="6661" max="6661" width="14.85546875" style="251" customWidth="1"/>
    <col min="6662" max="6662" width="14.7109375" style="251" customWidth="1"/>
    <col min="6663" max="6912" width="9.140625" style="251"/>
    <col min="6913" max="6913" width="9.7109375" style="251" customWidth="1"/>
    <col min="6914" max="6914" width="9.140625" style="251"/>
    <col min="6915" max="6915" width="14" style="251" customWidth="1"/>
    <col min="6916" max="6916" width="13.5703125" style="251" customWidth="1"/>
    <col min="6917" max="6917" width="14.85546875" style="251" customWidth="1"/>
    <col min="6918" max="6918" width="14.7109375" style="251" customWidth="1"/>
    <col min="6919" max="7168" width="9.140625" style="251"/>
    <col min="7169" max="7169" width="9.7109375" style="251" customWidth="1"/>
    <col min="7170" max="7170" width="9.140625" style="251"/>
    <col min="7171" max="7171" width="14" style="251" customWidth="1"/>
    <col min="7172" max="7172" width="13.5703125" style="251" customWidth="1"/>
    <col min="7173" max="7173" width="14.85546875" style="251" customWidth="1"/>
    <col min="7174" max="7174" width="14.7109375" style="251" customWidth="1"/>
    <col min="7175" max="7424" width="9.140625" style="251"/>
    <col min="7425" max="7425" width="9.7109375" style="251" customWidth="1"/>
    <col min="7426" max="7426" width="9.140625" style="251"/>
    <col min="7427" max="7427" width="14" style="251" customWidth="1"/>
    <col min="7428" max="7428" width="13.5703125" style="251" customWidth="1"/>
    <col min="7429" max="7429" width="14.85546875" style="251" customWidth="1"/>
    <col min="7430" max="7430" width="14.7109375" style="251" customWidth="1"/>
    <col min="7431" max="7680" width="9.140625" style="251"/>
    <col min="7681" max="7681" width="9.7109375" style="251" customWidth="1"/>
    <col min="7682" max="7682" width="9.140625" style="251"/>
    <col min="7683" max="7683" width="14" style="251" customWidth="1"/>
    <col min="7684" max="7684" width="13.5703125" style="251" customWidth="1"/>
    <col min="7685" max="7685" width="14.85546875" style="251" customWidth="1"/>
    <col min="7686" max="7686" width="14.7109375" style="251" customWidth="1"/>
    <col min="7687" max="7936" width="9.140625" style="251"/>
    <col min="7937" max="7937" width="9.7109375" style="251" customWidth="1"/>
    <col min="7938" max="7938" width="9.140625" style="251"/>
    <col min="7939" max="7939" width="14" style="251" customWidth="1"/>
    <col min="7940" max="7940" width="13.5703125" style="251" customWidth="1"/>
    <col min="7941" max="7941" width="14.85546875" style="251" customWidth="1"/>
    <col min="7942" max="7942" width="14.7109375" style="251" customWidth="1"/>
    <col min="7943" max="8192" width="9.140625" style="251"/>
    <col min="8193" max="8193" width="9.7109375" style="251" customWidth="1"/>
    <col min="8194" max="8194" width="9.140625" style="251"/>
    <col min="8195" max="8195" width="14" style="251" customWidth="1"/>
    <col min="8196" max="8196" width="13.5703125" style="251" customWidth="1"/>
    <col min="8197" max="8197" width="14.85546875" style="251" customWidth="1"/>
    <col min="8198" max="8198" width="14.7109375" style="251" customWidth="1"/>
    <col min="8199" max="8448" width="9.140625" style="251"/>
    <col min="8449" max="8449" width="9.7109375" style="251" customWidth="1"/>
    <col min="8450" max="8450" width="9.140625" style="251"/>
    <col min="8451" max="8451" width="14" style="251" customWidth="1"/>
    <col min="8452" max="8452" width="13.5703125" style="251" customWidth="1"/>
    <col min="8453" max="8453" width="14.85546875" style="251" customWidth="1"/>
    <col min="8454" max="8454" width="14.7109375" style="251" customWidth="1"/>
    <col min="8455" max="8704" width="9.140625" style="251"/>
    <col min="8705" max="8705" width="9.7109375" style="251" customWidth="1"/>
    <col min="8706" max="8706" width="9.140625" style="251"/>
    <col min="8707" max="8707" width="14" style="251" customWidth="1"/>
    <col min="8708" max="8708" width="13.5703125" style="251" customWidth="1"/>
    <col min="8709" max="8709" width="14.85546875" style="251" customWidth="1"/>
    <col min="8710" max="8710" width="14.7109375" style="251" customWidth="1"/>
    <col min="8711" max="8960" width="9.140625" style="251"/>
    <col min="8961" max="8961" width="9.7109375" style="251" customWidth="1"/>
    <col min="8962" max="8962" width="9.140625" style="251"/>
    <col min="8963" max="8963" width="14" style="251" customWidth="1"/>
    <col min="8964" max="8964" width="13.5703125" style="251" customWidth="1"/>
    <col min="8965" max="8965" width="14.85546875" style="251" customWidth="1"/>
    <col min="8966" max="8966" width="14.7109375" style="251" customWidth="1"/>
    <col min="8967" max="9216" width="9.140625" style="251"/>
    <col min="9217" max="9217" width="9.7109375" style="251" customWidth="1"/>
    <col min="9218" max="9218" width="9.140625" style="251"/>
    <col min="9219" max="9219" width="14" style="251" customWidth="1"/>
    <col min="9220" max="9220" width="13.5703125" style="251" customWidth="1"/>
    <col min="9221" max="9221" width="14.85546875" style="251" customWidth="1"/>
    <col min="9222" max="9222" width="14.7109375" style="251" customWidth="1"/>
    <col min="9223" max="9472" width="9.140625" style="251"/>
    <col min="9473" max="9473" width="9.7109375" style="251" customWidth="1"/>
    <col min="9474" max="9474" width="9.140625" style="251"/>
    <col min="9475" max="9475" width="14" style="251" customWidth="1"/>
    <col min="9476" max="9476" width="13.5703125" style="251" customWidth="1"/>
    <col min="9477" max="9477" width="14.85546875" style="251" customWidth="1"/>
    <col min="9478" max="9478" width="14.7109375" style="251" customWidth="1"/>
    <col min="9479" max="9728" width="9.140625" style="251"/>
    <col min="9729" max="9729" width="9.7109375" style="251" customWidth="1"/>
    <col min="9730" max="9730" width="9.140625" style="251"/>
    <col min="9731" max="9731" width="14" style="251" customWidth="1"/>
    <col min="9732" max="9732" width="13.5703125" style="251" customWidth="1"/>
    <col min="9733" max="9733" width="14.85546875" style="251" customWidth="1"/>
    <col min="9734" max="9734" width="14.7109375" style="251" customWidth="1"/>
    <col min="9735" max="9984" width="9.140625" style="251"/>
    <col min="9985" max="9985" width="9.7109375" style="251" customWidth="1"/>
    <col min="9986" max="9986" width="9.140625" style="251"/>
    <col min="9987" max="9987" width="14" style="251" customWidth="1"/>
    <col min="9988" max="9988" width="13.5703125" style="251" customWidth="1"/>
    <col min="9989" max="9989" width="14.85546875" style="251" customWidth="1"/>
    <col min="9990" max="9990" width="14.7109375" style="251" customWidth="1"/>
    <col min="9991" max="10240" width="9.140625" style="251"/>
    <col min="10241" max="10241" width="9.7109375" style="251" customWidth="1"/>
    <col min="10242" max="10242" width="9.140625" style="251"/>
    <col min="10243" max="10243" width="14" style="251" customWidth="1"/>
    <col min="10244" max="10244" width="13.5703125" style="251" customWidth="1"/>
    <col min="10245" max="10245" width="14.85546875" style="251" customWidth="1"/>
    <col min="10246" max="10246" width="14.7109375" style="251" customWidth="1"/>
    <col min="10247" max="10496" width="9.140625" style="251"/>
    <col min="10497" max="10497" width="9.7109375" style="251" customWidth="1"/>
    <col min="10498" max="10498" width="9.140625" style="251"/>
    <col min="10499" max="10499" width="14" style="251" customWidth="1"/>
    <col min="10500" max="10500" width="13.5703125" style="251" customWidth="1"/>
    <col min="10501" max="10501" width="14.85546875" style="251" customWidth="1"/>
    <col min="10502" max="10502" width="14.7109375" style="251" customWidth="1"/>
    <col min="10503" max="10752" width="9.140625" style="251"/>
    <col min="10753" max="10753" width="9.7109375" style="251" customWidth="1"/>
    <col min="10754" max="10754" width="9.140625" style="251"/>
    <col min="10755" max="10755" width="14" style="251" customWidth="1"/>
    <col min="10756" max="10756" width="13.5703125" style="251" customWidth="1"/>
    <col min="10757" max="10757" width="14.85546875" style="251" customWidth="1"/>
    <col min="10758" max="10758" width="14.7109375" style="251" customWidth="1"/>
    <col min="10759" max="11008" width="9.140625" style="251"/>
    <col min="11009" max="11009" width="9.7109375" style="251" customWidth="1"/>
    <col min="11010" max="11010" width="9.140625" style="251"/>
    <col min="11011" max="11011" width="14" style="251" customWidth="1"/>
    <col min="11012" max="11012" width="13.5703125" style="251" customWidth="1"/>
    <col min="11013" max="11013" width="14.85546875" style="251" customWidth="1"/>
    <col min="11014" max="11014" width="14.7109375" style="251" customWidth="1"/>
    <col min="11015" max="11264" width="9.140625" style="251"/>
    <col min="11265" max="11265" width="9.7109375" style="251" customWidth="1"/>
    <col min="11266" max="11266" width="9.140625" style="251"/>
    <col min="11267" max="11267" width="14" style="251" customWidth="1"/>
    <col min="11268" max="11268" width="13.5703125" style="251" customWidth="1"/>
    <col min="11269" max="11269" width="14.85546875" style="251" customWidth="1"/>
    <col min="11270" max="11270" width="14.7109375" style="251" customWidth="1"/>
    <col min="11271" max="11520" width="9.140625" style="251"/>
    <col min="11521" max="11521" width="9.7109375" style="251" customWidth="1"/>
    <col min="11522" max="11522" width="9.140625" style="251"/>
    <col min="11523" max="11523" width="14" style="251" customWidth="1"/>
    <col min="11524" max="11524" width="13.5703125" style="251" customWidth="1"/>
    <col min="11525" max="11525" width="14.85546875" style="251" customWidth="1"/>
    <col min="11526" max="11526" width="14.7109375" style="251" customWidth="1"/>
    <col min="11527" max="11776" width="9.140625" style="251"/>
    <col min="11777" max="11777" width="9.7109375" style="251" customWidth="1"/>
    <col min="11778" max="11778" width="9.140625" style="251"/>
    <col min="11779" max="11779" width="14" style="251" customWidth="1"/>
    <col min="11780" max="11780" width="13.5703125" style="251" customWidth="1"/>
    <col min="11781" max="11781" width="14.85546875" style="251" customWidth="1"/>
    <col min="11782" max="11782" width="14.7109375" style="251" customWidth="1"/>
    <col min="11783" max="12032" width="9.140625" style="251"/>
    <col min="12033" max="12033" width="9.7109375" style="251" customWidth="1"/>
    <col min="12034" max="12034" width="9.140625" style="251"/>
    <col min="12035" max="12035" width="14" style="251" customWidth="1"/>
    <col min="12036" max="12036" width="13.5703125" style="251" customWidth="1"/>
    <col min="12037" max="12037" width="14.85546875" style="251" customWidth="1"/>
    <col min="12038" max="12038" width="14.7109375" style="251" customWidth="1"/>
    <col min="12039" max="12288" width="9.140625" style="251"/>
    <col min="12289" max="12289" width="9.7109375" style="251" customWidth="1"/>
    <col min="12290" max="12290" width="9.140625" style="251"/>
    <col min="12291" max="12291" width="14" style="251" customWidth="1"/>
    <col min="12292" max="12292" width="13.5703125" style="251" customWidth="1"/>
    <col min="12293" max="12293" width="14.85546875" style="251" customWidth="1"/>
    <col min="12294" max="12294" width="14.7109375" style="251" customWidth="1"/>
    <col min="12295" max="12544" width="9.140625" style="251"/>
    <col min="12545" max="12545" width="9.7109375" style="251" customWidth="1"/>
    <col min="12546" max="12546" width="9.140625" style="251"/>
    <col min="12547" max="12547" width="14" style="251" customWidth="1"/>
    <col min="12548" max="12548" width="13.5703125" style="251" customWidth="1"/>
    <col min="12549" max="12549" width="14.85546875" style="251" customWidth="1"/>
    <col min="12550" max="12550" width="14.7109375" style="251" customWidth="1"/>
    <col min="12551" max="12800" width="9.140625" style="251"/>
    <col min="12801" max="12801" width="9.7109375" style="251" customWidth="1"/>
    <col min="12802" max="12802" width="9.140625" style="251"/>
    <col min="12803" max="12803" width="14" style="251" customWidth="1"/>
    <col min="12804" max="12804" width="13.5703125" style="251" customWidth="1"/>
    <col min="12805" max="12805" width="14.85546875" style="251" customWidth="1"/>
    <col min="12806" max="12806" width="14.7109375" style="251" customWidth="1"/>
    <col min="12807" max="13056" width="9.140625" style="251"/>
    <col min="13057" max="13057" width="9.7109375" style="251" customWidth="1"/>
    <col min="13058" max="13058" width="9.140625" style="251"/>
    <col min="13059" max="13059" width="14" style="251" customWidth="1"/>
    <col min="13060" max="13060" width="13.5703125" style="251" customWidth="1"/>
    <col min="13061" max="13061" width="14.85546875" style="251" customWidth="1"/>
    <col min="13062" max="13062" width="14.7109375" style="251" customWidth="1"/>
    <col min="13063" max="13312" width="9.140625" style="251"/>
    <col min="13313" max="13313" width="9.7109375" style="251" customWidth="1"/>
    <col min="13314" max="13314" width="9.140625" style="251"/>
    <col min="13315" max="13315" width="14" style="251" customWidth="1"/>
    <col min="13316" max="13316" width="13.5703125" style="251" customWidth="1"/>
    <col min="13317" max="13317" width="14.85546875" style="251" customWidth="1"/>
    <col min="13318" max="13318" width="14.7109375" style="251" customWidth="1"/>
    <col min="13319" max="13568" width="9.140625" style="251"/>
    <col min="13569" max="13569" width="9.7109375" style="251" customWidth="1"/>
    <col min="13570" max="13570" width="9.140625" style="251"/>
    <col min="13571" max="13571" width="14" style="251" customWidth="1"/>
    <col min="13572" max="13572" width="13.5703125" style="251" customWidth="1"/>
    <col min="13573" max="13573" width="14.85546875" style="251" customWidth="1"/>
    <col min="13574" max="13574" width="14.7109375" style="251" customWidth="1"/>
    <col min="13575" max="13824" width="9.140625" style="251"/>
    <col min="13825" max="13825" width="9.7109375" style="251" customWidth="1"/>
    <col min="13826" max="13826" width="9.140625" style="251"/>
    <col min="13827" max="13827" width="14" style="251" customWidth="1"/>
    <col min="13828" max="13828" width="13.5703125" style="251" customWidth="1"/>
    <col min="13829" max="13829" width="14.85546875" style="251" customWidth="1"/>
    <col min="13830" max="13830" width="14.7109375" style="251" customWidth="1"/>
    <col min="13831" max="14080" width="9.140625" style="251"/>
    <col min="14081" max="14081" width="9.7109375" style="251" customWidth="1"/>
    <col min="14082" max="14082" width="9.140625" style="251"/>
    <col min="14083" max="14083" width="14" style="251" customWidth="1"/>
    <col min="14084" max="14084" width="13.5703125" style="251" customWidth="1"/>
    <col min="14085" max="14085" width="14.85546875" style="251" customWidth="1"/>
    <col min="14086" max="14086" width="14.7109375" style="251" customWidth="1"/>
    <col min="14087" max="14336" width="9.140625" style="251"/>
    <col min="14337" max="14337" width="9.7109375" style="251" customWidth="1"/>
    <col min="14338" max="14338" width="9.140625" style="251"/>
    <col min="14339" max="14339" width="14" style="251" customWidth="1"/>
    <col min="14340" max="14340" width="13.5703125" style="251" customWidth="1"/>
    <col min="14341" max="14341" width="14.85546875" style="251" customWidth="1"/>
    <col min="14342" max="14342" width="14.7109375" style="251" customWidth="1"/>
    <col min="14343" max="14592" width="9.140625" style="251"/>
    <col min="14593" max="14593" width="9.7109375" style="251" customWidth="1"/>
    <col min="14594" max="14594" width="9.140625" style="251"/>
    <col min="14595" max="14595" width="14" style="251" customWidth="1"/>
    <col min="14596" max="14596" width="13.5703125" style="251" customWidth="1"/>
    <col min="14597" max="14597" width="14.85546875" style="251" customWidth="1"/>
    <col min="14598" max="14598" width="14.7109375" style="251" customWidth="1"/>
    <col min="14599" max="14848" width="9.140625" style="251"/>
    <col min="14849" max="14849" width="9.7109375" style="251" customWidth="1"/>
    <col min="14850" max="14850" width="9.140625" style="251"/>
    <col min="14851" max="14851" width="14" style="251" customWidth="1"/>
    <col min="14852" max="14852" width="13.5703125" style="251" customWidth="1"/>
    <col min="14853" max="14853" width="14.85546875" style="251" customWidth="1"/>
    <col min="14854" max="14854" width="14.7109375" style="251" customWidth="1"/>
    <col min="14855" max="15104" width="9.140625" style="251"/>
    <col min="15105" max="15105" width="9.7109375" style="251" customWidth="1"/>
    <col min="15106" max="15106" width="9.140625" style="251"/>
    <col min="15107" max="15107" width="14" style="251" customWidth="1"/>
    <col min="15108" max="15108" width="13.5703125" style="251" customWidth="1"/>
    <col min="15109" max="15109" width="14.85546875" style="251" customWidth="1"/>
    <col min="15110" max="15110" width="14.7109375" style="251" customWidth="1"/>
    <col min="15111" max="15360" width="9.140625" style="251"/>
    <col min="15361" max="15361" width="9.7109375" style="251" customWidth="1"/>
    <col min="15362" max="15362" width="9.140625" style="251"/>
    <col min="15363" max="15363" width="14" style="251" customWidth="1"/>
    <col min="15364" max="15364" width="13.5703125" style="251" customWidth="1"/>
    <col min="15365" max="15365" width="14.85546875" style="251" customWidth="1"/>
    <col min="15366" max="15366" width="14.7109375" style="251" customWidth="1"/>
    <col min="15367" max="15616" width="9.140625" style="251"/>
    <col min="15617" max="15617" width="9.7109375" style="251" customWidth="1"/>
    <col min="15618" max="15618" width="9.140625" style="251"/>
    <col min="15619" max="15619" width="14" style="251" customWidth="1"/>
    <col min="15620" max="15620" width="13.5703125" style="251" customWidth="1"/>
    <col min="15621" max="15621" width="14.85546875" style="251" customWidth="1"/>
    <col min="15622" max="15622" width="14.7109375" style="251" customWidth="1"/>
    <col min="15623" max="15872" width="9.140625" style="251"/>
    <col min="15873" max="15873" width="9.7109375" style="251" customWidth="1"/>
    <col min="15874" max="15874" width="9.140625" style="251"/>
    <col min="15875" max="15875" width="14" style="251" customWidth="1"/>
    <col min="15876" max="15876" width="13.5703125" style="251" customWidth="1"/>
    <col min="15877" max="15877" width="14.85546875" style="251" customWidth="1"/>
    <col min="15878" max="15878" width="14.7109375" style="251" customWidth="1"/>
    <col min="15879" max="16128" width="9.140625" style="251"/>
    <col min="16129" max="16129" width="9.7109375" style="251" customWidth="1"/>
    <col min="16130" max="16130" width="9.140625" style="251"/>
    <col min="16131" max="16131" width="14" style="251" customWidth="1"/>
    <col min="16132" max="16132" width="13.5703125" style="251" customWidth="1"/>
    <col min="16133" max="16133" width="14.85546875" style="251" customWidth="1"/>
    <col min="16134" max="16134" width="14.7109375" style="251" customWidth="1"/>
    <col min="16135" max="16384" width="9.140625" style="251"/>
  </cols>
  <sheetData>
    <row r="2" spans="1:4">
      <c r="A2" s="251" t="s">
        <v>0</v>
      </c>
      <c r="B2" s="57" t="s">
        <v>410</v>
      </c>
    </row>
    <row r="4" spans="1:4">
      <c r="B4" s="253"/>
      <c r="C4" s="253" t="s">
        <v>411</v>
      </c>
      <c r="D4" s="253" t="s">
        <v>412</v>
      </c>
    </row>
    <row r="5" spans="1:4">
      <c r="B5" s="253" t="s">
        <v>413</v>
      </c>
      <c r="C5" s="253">
        <v>63</v>
      </c>
      <c r="D5" s="253">
        <v>12</v>
      </c>
    </row>
    <row r="6" spans="1:4">
      <c r="B6" s="253" t="s">
        <v>414</v>
      </c>
      <c r="C6" s="253">
        <v>58</v>
      </c>
      <c r="D6" s="253">
        <v>20</v>
      </c>
    </row>
    <row r="9" spans="1:4">
      <c r="B9" s="57" t="s">
        <v>410</v>
      </c>
    </row>
    <row r="11" spans="1:4">
      <c r="C11" s="581"/>
    </row>
    <row r="22" spans="2:2">
      <c r="B22" s="65" t="s">
        <v>415</v>
      </c>
    </row>
    <row r="24" spans="2:2">
      <c r="B24" s="731" t="s">
        <v>10</v>
      </c>
    </row>
  </sheetData>
  <hyperlinks>
    <hyperlink ref="B24" location="Содержание!B11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workbookViewId="0">
      <selection activeCell="I32" sqref="I32"/>
    </sheetView>
  </sheetViews>
  <sheetFormatPr defaultRowHeight="12.75"/>
  <cols>
    <col min="1" max="1" width="9.85546875" style="251" customWidth="1"/>
    <col min="2" max="2" width="26.42578125" style="251" customWidth="1"/>
    <col min="3" max="256" width="9.140625" style="251"/>
    <col min="257" max="257" width="9.85546875" style="251" customWidth="1"/>
    <col min="258" max="258" width="26.42578125" style="251" customWidth="1"/>
    <col min="259" max="512" width="9.140625" style="251"/>
    <col min="513" max="513" width="9.85546875" style="251" customWidth="1"/>
    <col min="514" max="514" width="26.42578125" style="251" customWidth="1"/>
    <col min="515" max="768" width="9.140625" style="251"/>
    <col min="769" max="769" width="9.85546875" style="251" customWidth="1"/>
    <col min="770" max="770" width="26.42578125" style="251" customWidth="1"/>
    <col min="771" max="1024" width="9.140625" style="251"/>
    <col min="1025" max="1025" width="9.85546875" style="251" customWidth="1"/>
    <col min="1026" max="1026" width="26.42578125" style="251" customWidth="1"/>
    <col min="1027" max="1280" width="9.140625" style="251"/>
    <col min="1281" max="1281" width="9.85546875" style="251" customWidth="1"/>
    <col min="1282" max="1282" width="26.42578125" style="251" customWidth="1"/>
    <col min="1283" max="1536" width="9.140625" style="251"/>
    <col min="1537" max="1537" width="9.85546875" style="251" customWidth="1"/>
    <col min="1538" max="1538" width="26.42578125" style="251" customWidth="1"/>
    <col min="1539" max="1792" width="9.140625" style="251"/>
    <col min="1793" max="1793" width="9.85546875" style="251" customWidth="1"/>
    <col min="1794" max="1794" width="26.42578125" style="251" customWidth="1"/>
    <col min="1795" max="2048" width="9.140625" style="251"/>
    <col min="2049" max="2049" width="9.85546875" style="251" customWidth="1"/>
    <col min="2050" max="2050" width="26.42578125" style="251" customWidth="1"/>
    <col min="2051" max="2304" width="9.140625" style="251"/>
    <col min="2305" max="2305" width="9.85546875" style="251" customWidth="1"/>
    <col min="2306" max="2306" width="26.42578125" style="251" customWidth="1"/>
    <col min="2307" max="2560" width="9.140625" style="251"/>
    <col min="2561" max="2561" width="9.85546875" style="251" customWidth="1"/>
    <col min="2562" max="2562" width="26.42578125" style="251" customWidth="1"/>
    <col min="2563" max="2816" width="9.140625" style="251"/>
    <col min="2817" max="2817" width="9.85546875" style="251" customWidth="1"/>
    <col min="2818" max="2818" width="26.42578125" style="251" customWidth="1"/>
    <col min="2819" max="3072" width="9.140625" style="251"/>
    <col min="3073" max="3073" width="9.85546875" style="251" customWidth="1"/>
    <col min="3074" max="3074" width="26.42578125" style="251" customWidth="1"/>
    <col min="3075" max="3328" width="9.140625" style="251"/>
    <col min="3329" max="3329" width="9.85546875" style="251" customWidth="1"/>
    <col min="3330" max="3330" width="26.42578125" style="251" customWidth="1"/>
    <col min="3331" max="3584" width="9.140625" style="251"/>
    <col min="3585" max="3585" width="9.85546875" style="251" customWidth="1"/>
    <col min="3586" max="3586" width="26.42578125" style="251" customWidth="1"/>
    <col min="3587" max="3840" width="9.140625" style="251"/>
    <col min="3841" max="3841" width="9.85546875" style="251" customWidth="1"/>
    <col min="3842" max="3842" width="26.42578125" style="251" customWidth="1"/>
    <col min="3843" max="4096" width="9.140625" style="251"/>
    <col min="4097" max="4097" width="9.85546875" style="251" customWidth="1"/>
    <col min="4098" max="4098" width="26.42578125" style="251" customWidth="1"/>
    <col min="4099" max="4352" width="9.140625" style="251"/>
    <col min="4353" max="4353" width="9.85546875" style="251" customWidth="1"/>
    <col min="4354" max="4354" width="26.42578125" style="251" customWidth="1"/>
    <col min="4355" max="4608" width="9.140625" style="251"/>
    <col min="4609" max="4609" width="9.85546875" style="251" customWidth="1"/>
    <col min="4610" max="4610" width="26.42578125" style="251" customWidth="1"/>
    <col min="4611" max="4864" width="9.140625" style="251"/>
    <col min="4865" max="4865" width="9.85546875" style="251" customWidth="1"/>
    <col min="4866" max="4866" width="26.42578125" style="251" customWidth="1"/>
    <col min="4867" max="5120" width="9.140625" style="251"/>
    <col min="5121" max="5121" width="9.85546875" style="251" customWidth="1"/>
    <col min="5122" max="5122" width="26.42578125" style="251" customWidth="1"/>
    <col min="5123" max="5376" width="9.140625" style="251"/>
    <col min="5377" max="5377" width="9.85546875" style="251" customWidth="1"/>
    <col min="5378" max="5378" width="26.42578125" style="251" customWidth="1"/>
    <col min="5379" max="5632" width="9.140625" style="251"/>
    <col min="5633" max="5633" width="9.85546875" style="251" customWidth="1"/>
    <col min="5634" max="5634" width="26.42578125" style="251" customWidth="1"/>
    <col min="5635" max="5888" width="9.140625" style="251"/>
    <col min="5889" max="5889" width="9.85546875" style="251" customWidth="1"/>
    <col min="5890" max="5890" width="26.42578125" style="251" customWidth="1"/>
    <col min="5891" max="6144" width="9.140625" style="251"/>
    <col min="6145" max="6145" width="9.85546875" style="251" customWidth="1"/>
    <col min="6146" max="6146" width="26.42578125" style="251" customWidth="1"/>
    <col min="6147" max="6400" width="9.140625" style="251"/>
    <col min="6401" max="6401" width="9.85546875" style="251" customWidth="1"/>
    <col min="6402" max="6402" width="26.42578125" style="251" customWidth="1"/>
    <col min="6403" max="6656" width="9.140625" style="251"/>
    <col min="6657" max="6657" width="9.85546875" style="251" customWidth="1"/>
    <col min="6658" max="6658" width="26.42578125" style="251" customWidth="1"/>
    <col min="6659" max="6912" width="9.140625" style="251"/>
    <col min="6913" max="6913" width="9.85546875" style="251" customWidth="1"/>
    <col min="6914" max="6914" width="26.42578125" style="251" customWidth="1"/>
    <col min="6915" max="7168" width="9.140625" style="251"/>
    <col min="7169" max="7169" width="9.85546875" style="251" customWidth="1"/>
    <col min="7170" max="7170" width="26.42578125" style="251" customWidth="1"/>
    <col min="7171" max="7424" width="9.140625" style="251"/>
    <col min="7425" max="7425" width="9.85546875" style="251" customWidth="1"/>
    <col min="7426" max="7426" width="26.42578125" style="251" customWidth="1"/>
    <col min="7427" max="7680" width="9.140625" style="251"/>
    <col min="7681" max="7681" width="9.85546875" style="251" customWidth="1"/>
    <col min="7682" max="7682" width="26.42578125" style="251" customWidth="1"/>
    <col min="7683" max="7936" width="9.140625" style="251"/>
    <col min="7937" max="7937" width="9.85546875" style="251" customWidth="1"/>
    <col min="7938" max="7938" width="26.42578125" style="251" customWidth="1"/>
    <col min="7939" max="8192" width="9.140625" style="251"/>
    <col min="8193" max="8193" width="9.85546875" style="251" customWidth="1"/>
    <col min="8194" max="8194" width="26.42578125" style="251" customWidth="1"/>
    <col min="8195" max="8448" width="9.140625" style="251"/>
    <col min="8449" max="8449" width="9.85546875" style="251" customWidth="1"/>
    <col min="8450" max="8450" width="26.42578125" style="251" customWidth="1"/>
    <col min="8451" max="8704" width="9.140625" style="251"/>
    <col min="8705" max="8705" width="9.85546875" style="251" customWidth="1"/>
    <col min="8706" max="8706" width="26.42578125" style="251" customWidth="1"/>
    <col min="8707" max="8960" width="9.140625" style="251"/>
    <col min="8961" max="8961" width="9.85546875" style="251" customWidth="1"/>
    <col min="8962" max="8962" width="26.42578125" style="251" customWidth="1"/>
    <col min="8963" max="9216" width="9.140625" style="251"/>
    <col min="9217" max="9217" width="9.85546875" style="251" customWidth="1"/>
    <col min="9218" max="9218" width="26.42578125" style="251" customWidth="1"/>
    <col min="9219" max="9472" width="9.140625" style="251"/>
    <col min="9473" max="9473" width="9.85546875" style="251" customWidth="1"/>
    <col min="9474" max="9474" width="26.42578125" style="251" customWidth="1"/>
    <col min="9475" max="9728" width="9.140625" style="251"/>
    <col min="9729" max="9729" width="9.85546875" style="251" customWidth="1"/>
    <col min="9730" max="9730" width="26.42578125" style="251" customWidth="1"/>
    <col min="9731" max="9984" width="9.140625" style="251"/>
    <col min="9985" max="9985" width="9.85546875" style="251" customWidth="1"/>
    <col min="9986" max="9986" width="26.42578125" style="251" customWidth="1"/>
    <col min="9987" max="10240" width="9.140625" style="251"/>
    <col min="10241" max="10241" width="9.85546875" style="251" customWidth="1"/>
    <col min="10242" max="10242" width="26.42578125" style="251" customWidth="1"/>
    <col min="10243" max="10496" width="9.140625" style="251"/>
    <col min="10497" max="10497" width="9.85546875" style="251" customWidth="1"/>
    <col min="10498" max="10498" width="26.42578125" style="251" customWidth="1"/>
    <col min="10499" max="10752" width="9.140625" style="251"/>
    <col min="10753" max="10753" width="9.85546875" style="251" customWidth="1"/>
    <col min="10754" max="10754" width="26.42578125" style="251" customWidth="1"/>
    <col min="10755" max="11008" width="9.140625" style="251"/>
    <col min="11009" max="11009" width="9.85546875" style="251" customWidth="1"/>
    <col min="11010" max="11010" width="26.42578125" style="251" customWidth="1"/>
    <col min="11011" max="11264" width="9.140625" style="251"/>
    <col min="11265" max="11265" width="9.85546875" style="251" customWidth="1"/>
    <col min="11266" max="11266" width="26.42578125" style="251" customWidth="1"/>
    <col min="11267" max="11520" width="9.140625" style="251"/>
    <col min="11521" max="11521" width="9.85546875" style="251" customWidth="1"/>
    <col min="11522" max="11522" width="26.42578125" style="251" customWidth="1"/>
    <col min="11523" max="11776" width="9.140625" style="251"/>
    <col min="11777" max="11777" width="9.85546875" style="251" customWidth="1"/>
    <col min="11778" max="11778" width="26.42578125" style="251" customWidth="1"/>
    <col min="11779" max="12032" width="9.140625" style="251"/>
    <col min="12033" max="12033" width="9.85546875" style="251" customWidth="1"/>
    <col min="12034" max="12034" width="26.42578125" style="251" customWidth="1"/>
    <col min="12035" max="12288" width="9.140625" style="251"/>
    <col min="12289" max="12289" width="9.85546875" style="251" customWidth="1"/>
    <col min="12290" max="12290" width="26.42578125" style="251" customWidth="1"/>
    <col min="12291" max="12544" width="9.140625" style="251"/>
    <col min="12545" max="12545" width="9.85546875" style="251" customWidth="1"/>
    <col min="12546" max="12546" width="26.42578125" style="251" customWidth="1"/>
    <col min="12547" max="12800" width="9.140625" style="251"/>
    <col min="12801" max="12801" width="9.85546875" style="251" customWidth="1"/>
    <col min="12802" max="12802" width="26.42578125" style="251" customWidth="1"/>
    <col min="12803" max="13056" width="9.140625" style="251"/>
    <col min="13057" max="13057" width="9.85546875" style="251" customWidth="1"/>
    <col min="13058" max="13058" width="26.42578125" style="251" customWidth="1"/>
    <col min="13059" max="13312" width="9.140625" style="251"/>
    <col min="13313" max="13313" width="9.85546875" style="251" customWidth="1"/>
    <col min="13314" max="13314" width="26.42578125" style="251" customWidth="1"/>
    <col min="13315" max="13568" width="9.140625" style="251"/>
    <col min="13569" max="13569" width="9.85546875" style="251" customWidth="1"/>
    <col min="13570" max="13570" width="26.42578125" style="251" customWidth="1"/>
    <col min="13571" max="13824" width="9.140625" style="251"/>
    <col min="13825" max="13825" width="9.85546875" style="251" customWidth="1"/>
    <col min="13826" max="13826" width="26.42578125" style="251" customWidth="1"/>
    <col min="13827" max="14080" width="9.140625" style="251"/>
    <col min="14081" max="14081" width="9.85546875" style="251" customWidth="1"/>
    <col min="14082" max="14082" width="26.42578125" style="251" customWidth="1"/>
    <col min="14083" max="14336" width="9.140625" style="251"/>
    <col min="14337" max="14337" width="9.85546875" style="251" customWidth="1"/>
    <col min="14338" max="14338" width="26.42578125" style="251" customWidth="1"/>
    <col min="14339" max="14592" width="9.140625" style="251"/>
    <col min="14593" max="14593" width="9.85546875" style="251" customWidth="1"/>
    <col min="14594" max="14594" width="26.42578125" style="251" customWidth="1"/>
    <col min="14595" max="14848" width="9.140625" style="251"/>
    <col min="14849" max="14849" width="9.85546875" style="251" customWidth="1"/>
    <col min="14850" max="14850" width="26.42578125" style="251" customWidth="1"/>
    <col min="14851" max="15104" width="9.140625" style="251"/>
    <col min="15105" max="15105" width="9.85546875" style="251" customWidth="1"/>
    <col min="15106" max="15106" width="26.42578125" style="251" customWidth="1"/>
    <col min="15107" max="15360" width="9.140625" style="251"/>
    <col min="15361" max="15361" width="9.85546875" style="251" customWidth="1"/>
    <col min="15362" max="15362" width="26.42578125" style="251" customWidth="1"/>
    <col min="15363" max="15616" width="9.140625" style="251"/>
    <col min="15617" max="15617" width="9.85546875" style="251" customWidth="1"/>
    <col min="15618" max="15618" width="26.42578125" style="251" customWidth="1"/>
    <col min="15619" max="15872" width="9.140625" style="251"/>
    <col min="15873" max="15873" width="9.85546875" style="251" customWidth="1"/>
    <col min="15874" max="15874" width="26.42578125" style="251" customWidth="1"/>
    <col min="15875" max="16128" width="9.140625" style="251"/>
    <col min="16129" max="16129" width="9.85546875" style="251" customWidth="1"/>
    <col min="16130" max="16130" width="26.42578125" style="251" customWidth="1"/>
    <col min="16131" max="16384" width="9.140625" style="251"/>
  </cols>
  <sheetData>
    <row r="2" spans="1:16">
      <c r="A2" s="251" t="s">
        <v>0</v>
      </c>
      <c r="B2" s="57" t="s">
        <v>1173</v>
      </c>
    </row>
    <row r="5" spans="1:16">
      <c r="B5" s="254"/>
      <c r="C5" s="631">
        <v>1998</v>
      </c>
      <c r="D5" s="631">
        <v>1999</v>
      </c>
      <c r="E5" s="631">
        <v>2000</v>
      </c>
      <c r="F5" s="631">
        <v>2001</v>
      </c>
      <c r="G5" s="631">
        <v>2002</v>
      </c>
      <c r="H5" s="631">
        <v>2003</v>
      </c>
      <c r="I5" s="631">
        <v>2004</v>
      </c>
      <c r="J5" s="631">
        <v>2005</v>
      </c>
      <c r="K5" s="631">
        <v>2006</v>
      </c>
      <c r="L5" s="631">
        <v>2007</v>
      </c>
      <c r="M5" s="631">
        <v>2008</v>
      </c>
      <c r="N5" s="631">
        <v>2009</v>
      </c>
      <c r="O5" s="631">
        <v>2010</v>
      </c>
      <c r="P5" s="631">
        <v>2011</v>
      </c>
    </row>
    <row r="6" spans="1:16" ht="29.25" customHeight="1">
      <c r="B6" s="642" t="s">
        <v>417</v>
      </c>
      <c r="C6" s="649">
        <v>17.43</v>
      </c>
      <c r="D6" s="649">
        <v>85.879946999999987</v>
      </c>
      <c r="E6" s="649">
        <v>96.121932079699974</v>
      </c>
      <c r="F6" s="649">
        <v>126.12858768789408</v>
      </c>
      <c r="G6" s="649">
        <v>156.54288273191582</v>
      </c>
      <c r="H6" s="649">
        <v>174.70611882933548</v>
      </c>
      <c r="I6" s="649">
        <v>184.51312727154271</v>
      </c>
      <c r="J6" s="649">
        <v>205.62400131509116</v>
      </c>
      <c r="K6" s="649">
        <v>244.40768708197623</v>
      </c>
      <c r="L6" s="649">
        <v>277.02309504863939</v>
      </c>
      <c r="M6" s="649">
        <v>273.85610105023079</v>
      </c>
      <c r="N6" s="649">
        <v>318.53190512573337</v>
      </c>
      <c r="O6" s="649">
        <v>336.90545576075311</v>
      </c>
      <c r="P6" s="649">
        <v>348.22130706495665</v>
      </c>
    </row>
    <row r="7" spans="1:16">
      <c r="B7" s="253" t="s">
        <v>418</v>
      </c>
      <c r="C7" s="649">
        <v>1.9000000000000057</v>
      </c>
      <c r="D7" s="649">
        <v>20.140100000000018</v>
      </c>
      <c r="E7" s="649">
        <v>31.91382980000003</v>
      </c>
      <c r="F7" s="649">
        <v>40.356314907200044</v>
      </c>
      <c r="G7" s="649">
        <v>49.619831691075234</v>
      </c>
      <c r="H7" s="649">
        <v>59.793980246068344</v>
      </c>
      <c r="I7" s="649">
        <v>70.500176922554942</v>
      </c>
      <c r="J7" s="649">
        <v>83.287690191746549</v>
      </c>
      <c r="K7" s="649">
        <v>98.683856167853264</v>
      </c>
      <c r="L7" s="649">
        <v>136.03642112740965</v>
      </c>
      <c r="M7" s="649">
        <v>158.45988113451358</v>
      </c>
      <c r="N7" s="649">
        <v>174.48439376485339</v>
      </c>
      <c r="O7" s="649">
        <v>195.89417647851195</v>
      </c>
      <c r="P7" s="649">
        <v>217.79034553792184</v>
      </c>
    </row>
    <row r="10" spans="1:16">
      <c r="B10" s="57" t="s">
        <v>416</v>
      </c>
    </row>
    <row r="25" spans="2:2">
      <c r="B25" s="65" t="s">
        <v>419</v>
      </c>
    </row>
    <row r="27" spans="2:2">
      <c r="B27" s="731" t="s">
        <v>10</v>
      </c>
    </row>
  </sheetData>
  <hyperlinks>
    <hyperlink ref="B27" location="Содержание!B119" display="к содержанию"/>
  </hyperlinks>
  <pageMargins left="0.75" right="0.75" top="1" bottom="1" header="0.5" footer="0.5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4"/>
  <sheetViews>
    <sheetView zoomScaleNormal="100" workbookViewId="0">
      <selection activeCell="K39" sqref="K39"/>
    </sheetView>
  </sheetViews>
  <sheetFormatPr defaultRowHeight="12.75"/>
  <cols>
    <col min="1" max="1" width="10" style="251" customWidth="1"/>
    <col min="2" max="2" width="10.7109375" style="251" customWidth="1"/>
    <col min="3" max="3" width="11.140625" style="251" customWidth="1"/>
    <col min="4" max="4" width="9.140625" style="251"/>
    <col min="5" max="5" width="9.5703125" style="251" customWidth="1"/>
    <col min="6" max="6" width="9.85546875" style="251" customWidth="1"/>
    <col min="7" max="7" width="10.7109375" style="251" customWidth="1"/>
    <col min="8" max="9" width="9.140625" style="251"/>
    <col min="10" max="10" width="10.85546875" style="251" bestFit="1" customWidth="1"/>
    <col min="11" max="11" width="9" style="251" bestFit="1" customWidth="1"/>
    <col min="12" max="12" width="9.28515625" style="251" bestFit="1" customWidth="1"/>
    <col min="13" max="13" width="9" style="251" bestFit="1" customWidth="1"/>
    <col min="14" max="14" width="9.5703125" style="251" bestFit="1" customWidth="1"/>
    <col min="15" max="256" width="9.140625" style="251"/>
    <col min="257" max="258" width="10.7109375" style="251" customWidth="1"/>
    <col min="259" max="259" width="10.85546875" style="251" bestFit="1" customWidth="1"/>
    <col min="260" max="265" width="9.140625" style="251"/>
    <col min="266" max="266" width="10.85546875" style="251" bestFit="1" customWidth="1"/>
    <col min="267" max="267" width="9" style="251" bestFit="1" customWidth="1"/>
    <col min="268" max="268" width="9.28515625" style="251" bestFit="1" customWidth="1"/>
    <col min="269" max="269" width="9" style="251" bestFit="1" customWidth="1"/>
    <col min="270" max="270" width="9.5703125" style="251" bestFit="1" customWidth="1"/>
    <col min="271" max="512" width="9.140625" style="251"/>
    <col min="513" max="514" width="10.7109375" style="251" customWidth="1"/>
    <col min="515" max="515" width="10.85546875" style="251" bestFit="1" customWidth="1"/>
    <col min="516" max="521" width="9.140625" style="251"/>
    <col min="522" max="522" width="10.85546875" style="251" bestFit="1" customWidth="1"/>
    <col min="523" max="523" width="9" style="251" bestFit="1" customWidth="1"/>
    <col min="524" max="524" width="9.28515625" style="251" bestFit="1" customWidth="1"/>
    <col min="525" max="525" width="9" style="251" bestFit="1" customWidth="1"/>
    <col min="526" max="526" width="9.5703125" style="251" bestFit="1" customWidth="1"/>
    <col min="527" max="768" width="9.140625" style="251"/>
    <col min="769" max="770" width="10.7109375" style="251" customWidth="1"/>
    <col min="771" max="771" width="10.85546875" style="251" bestFit="1" customWidth="1"/>
    <col min="772" max="777" width="9.140625" style="251"/>
    <col min="778" max="778" width="10.85546875" style="251" bestFit="1" customWidth="1"/>
    <col min="779" max="779" width="9" style="251" bestFit="1" customWidth="1"/>
    <col min="780" max="780" width="9.28515625" style="251" bestFit="1" customWidth="1"/>
    <col min="781" max="781" width="9" style="251" bestFit="1" customWidth="1"/>
    <col min="782" max="782" width="9.5703125" style="251" bestFit="1" customWidth="1"/>
    <col min="783" max="1024" width="9.140625" style="251"/>
    <col min="1025" max="1026" width="10.7109375" style="251" customWidth="1"/>
    <col min="1027" max="1027" width="10.85546875" style="251" bestFit="1" customWidth="1"/>
    <col min="1028" max="1033" width="9.140625" style="251"/>
    <col min="1034" max="1034" width="10.85546875" style="251" bestFit="1" customWidth="1"/>
    <col min="1035" max="1035" width="9" style="251" bestFit="1" customWidth="1"/>
    <col min="1036" max="1036" width="9.28515625" style="251" bestFit="1" customWidth="1"/>
    <col min="1037" max="1037" width="9" style="251" bestFit="1" customWidth="1"/>
    <col min="1038" max="1038" width="9.5703125" style="251" bestFit="1" customWidth="1"/>
    <col min="1039" max="1280" width="9.140625" style="251"/>
    <col min="1281" max="1282" width="10.7109375" style="251" customWidth="1"/>
    <col min="1283" max="1283" width="10.85546875" style="251" bestFit="1" customWidth="1"/>
    <col min="1284" max="1289" width="9.140625" style="251"/>
    <col min="1290" max="1290" width="10.85546875" style="251" bestFit="1" customWidth="1"/>
    <col min="1291" max="1291" width="9" style="251" bestFit="1" customWidth="1"/>
    <col min="1292" max="1292" width="9.28515625" style="251" bestFit="1" customWidth="1"/>
    <col min="1293" max="1293" width="9" style="251" bestFit="1" customWidth="1"/>
    <col min="1294" max="1294" width="9.5703125" style="251" bestFit="1" customWidth="1"/>
    <col min="1295" max="1536" width="9.140625" style="251"/>
    <col min="1537" max="1538" width="10.7109375" style="251" customWidth="1"/>
    <col min="1539" max="1539" width="10.85546875" style="251" bestFit="1" customWidth="1"/>
    <col min="1540" max="1545" width="9.140625" style="251"/>
    <col min="1546" max="1546" width="10.85546875" style="251" bestFit="1" customWidth="1"/>
    <col min="1547" max="1547" width="9" style="251" bestFit="1" customWidth="1"/>
    <col min="1548" max="1548" width="9.28515625" style="251" bestFit="1" customWidth="1"/>
    <col min="1549" max="1549" width="9" style="251" bestFit="1" customWidth="1"/>
    <col min="1550" max="1550" width="9.5703125" style="251" bestFit="1" customWidth="1"/>
    <col min="1551" max="1792" width="9.140625" style="251"/>
    <col min="1793" max="1794" width="10.7109375" style="251" customWidth="1"/>
    <col min="1795" max="1795" width="10.85546875" style="251" bestFit="1" customWidth="1"/>
    <col min="1796" max="1801" width="9.140625" style="251"/>
    <col min="1802" max="1802" width="10.85546875" style="251" bestFit="1" customWidth="1"/>
    <col min="1803" max="1803" width="9" style="251" bestFit="1" customWidth="1"/>
    <col min="1804" max="1804" width="9.28515625" style="251" bestFit="1" customWidth="1"/>
    <col min="1805" max="1805" width="9" style="251" bestFit="1" customWidth="1"/>
    <col min="1806" max="1806" width="9.5703125" style="251" bestFit="1" customWidth="1"/>
    <col min="1807" max="2048" width="9.140625" style="251"/>
    <col min="2049" max="2050" width="10.7109375" style="251" customWidth="1"/>
    <col min="2051" max="2051" width="10.85546875" style="251" bestFit="1" customWidth="1"/>
    <col min="2052" max="2057" width="9.140625" style="251"/>
    <col min="2058" max="2058" width="10.85546875" style="251" bestFit="1" customWidth="1"/>
    <col min="2059" max="2059" width="9" style="251" bestFit="1" customWidth="1"/>
    <col min="2060" max="2060" width="9.28515625" style="251" bestFit="1" customWidth="1"/>
    <col min="2061" max="2061" width="9" style="251" bestFit="1" customWidth="1"/>
    <col min="2062" max="2062" width="9.5703125" style="251" bestFit="1" customWidth="1"/>
    <col min="2063" max="2304" width="9.140625" style="251"/>
    <col min="2305" max="2306" width="10.7109375" style="251" customWidth="1"/>
    <col min="2307" max="2307" width="10.85546875" style="251" bestFit="1" customWidth="1"/>
    <col min="2308" max="2313" width="9.140625" style="251"/>
    <col min="2314" max="2314" width="10.85546875" style="251" bestFit="1" customWidth="1"/>
    <col min="2315" max="2315" width="9" style="251" bestFit="1" customWidth="1"/>
    <col min="2316" max="2316" width="9.28515625" style="251" bestFit="1" customWidth="1"/>
    <col min="2317" max="2317" width="9" style="251" bestFit="1" customWidth="1"/>
    <col min="2318" max="2318" width="9.5703125" style="251" bestFit="1" customWidth="1"/>
    <col min="2319" max="2560" width="9.140625" style="251"/>
    <col min="2561" max="2562" width="10.7109375" style="251" customWidth="1"/>
    <col min="2563" max="2563" width="10.85546875" style="251" bestFit="1" customWidth="1"/>
    <col min="2564" max="2569" width="9.140625" style="251"/>
    <col min="2570" max="2570" width="10.85546875" style="251" bestFit="1" customWidth="1"/>
    <col min="2571" max="2571" width="9" style="251" bestFit="1" customWidth="1"/>
    <col min="2572" max="2572" width="9.28515625" style="251" bestFit="1" customWidth="1"/>
    <col min="2573" max="2573" width="9" style="251" bestFit="1" customWidth="1"/>
    <col min="2574" max="2574" width="9.5703125" style="251" bestFit="1" customWidth="1"/>
    <col min="2575" max="2816" width="9.140625" style="251"/>
    <col min="2817" max="2818" width="10.7109375" style="251" customWidth="1"/>
    <col min="2819" max="2819" width="10.85546875" style="251" bestFit="1" customWidth="1"/>
    <col min="2820" max="2825" width="9.140625" style="251"/>
    <col min="2826" max="2826" width="10.85546875" style="251" bestFit="1" customWidth="1"/>
    <col min="2827" max="2827" width="9" style="251" bestFit="1" customWidth="1"/>
    <col min="2828" max="2828" width="9.28515625" style="251" bestFit="1" customWidth="1"/>
    <col min="2829" max="2829" width="9" style="251" bestFit="1" customWidth="1"/>
    <col min="2830" max="2830" width="9.5703125" style="251" bestFit="1" customWidth="1"/>
    <col min="2831" max="3072" width="9.140625" style="251"/>
    <col min="3073" max="3074" width="10.7109375" style="251" customWidth="1"/>
    <col min="3075" max="3075" width="10.85546875" style="251" bestFit="1" customWidth="1"/>
    <col min="3076" max="3081" width="9.140625" style="251"/>
    <col min="3082" max="3082" width="10.85546875" style="251" bestFit="1" customWidth="1"/>
    <col min="3083" max="3083" width="9" style="251" bestFit="1" customWidth="1"/>
    <col min="3084" max="3084" width="9.28515625" style="251" bestFit="1" customWidth="1"/>
    <col min="3085" max="3085" width="9" style="251" bestFit="1" customWidth="1"/>
    <col min="3086" max="3086" width="9.5703125" style="251" bestFit="1" customWidth="1"/>
    <col min="3087" max="3328" width="9.140625" style="251"/>
    <col min="3329" max="3330" width="10.7109375" style="251" customWidth="1"/>
    <col min="3331" max="3331" width="10.85546875" style="251" bestFit="1" customWidth="1"/>
    <col min="3332" max="3337" width="9.140625" style="251"/>
    <col min="3338" max="3338" width="10.85546875" style="251" bestFit="1" customWidth="1"/>
    <col min="3339" max="3339" width="9" style="251" bestFit="1" customWidth="1"/>
    <col min="3340" max="3340" width="9.28515625" style="251" bestFit="1" customWidth="1"/>
    <col min="3341" max="3341" width="9" style="251" bestFit="1" customWidth="1"/>
    <col min="3342" max="3342" width="9.5703125" style="251" bestFit="1" customWidth="1"/>
    <col min="3343" max="3584" width="9.140625" style="251"/>
    <col min="3585" max="3586" width="10.7109375" style="251" customWidth="1"/>
    <col min="3587" max="3587" width="10.85546875" style="251" bestFit="1" customWidth="1"/>
    <col min="3588" max="3593" width="9.140625" style="251"/>
    <col min="3594" max="3594" width="10.85546875" style="251" bestFit="1" customWidth="1"/>
    <col min="3595" max="3595" width="9" style="251" bestFit="1" customWidth="1"/>
    <col min="3596" max="3596" width="9.28515625" style="251" bestFit="1" customWidth="1"/>
    <col min="3597" max="3597" width="9" style="251" bestFit="1" customWidth="1"/>
    <col min="3598" max="3598" width="9.5703125" style="251" bestFit="1" customWidth="1"/>
    <col min="3599" max="3840" width="9.140625" style="251"/>
    <col min="3841" max="3842" width="10.7109375" style="251" customWidth="1"/>
    <col min="3843" max="3843" width="10.85546875" style="251" bestFit="1" customWidth="1"/>
    <col min="3844" max="3849" width="9.140625" style="251"/>
    <col min="3850" max="3850" width="10.85546875" style="251" bestFit="1" customWidth="1"/>
    <col min="3851" max="3851" width="9" style="251" bestFit="1" customWidth="1"/>
    <col min="3852" max="3852" width="9.28515625" style="251" bestFit="1" customWidth="1"/>
    <col min="3853" max="3853" width="9" style="251" bestFit="1" customWidth="1"/>
    <col min="3854" max="3854" width="9.5703125" style="251" bestFit="1" customWidth="1"/>
    <col min="3855" max="4096" width="9.140625" style="251"/>
    <col min="4097" max="4098" width="10.7109375" style="251" customWidth="1"/>
    <col min="4099" max="4099" width="10.85546875" style="251" bestFit="1" customWidth="1"/>
    <col min="4100" max="4105" width="9.140625" style="251"/>
    <col min="4106" max="4106" width="10.85546875" style="251" bestFit="1" customWidth="1"/>
    <col min="4107" max="4107" width="9" style="251" bestFit="1" customWidth="1"/>
    <col min="4108" max="4108" width="9.28515625" style="251" bestFit="1" customWidth="1"/>
    <col min="4109" max="4109" width="9" style="251" bestFit="1" customWidth="1"/>
    <col min="4110" max="4110" width="9.5703125" style="251" bestFit="1" customWidth="1"/>
    <col min="4111" max="4352" width="9.140625" style="251"/>
    <col min="4353" max="4354" width="10.7109375" style="251" customWidth="1"/>
    <col min="4355" max="4355" width="10.85546875" style="251" bestFit="1" customWidth="1"/>
    <col min="4356" max="4361" width="9.140625" style="251"/>
    <col min="4362" max="4362" width="10.85546875" style="251" bestFit="1" customWidth="1"/>
    <col min="4363" max="4363" width="9" style="251" bestFit="1" customWidth="1"/>
    <col min="4364" max="4364" width="9.28515625" style="251" bestFit="1" customWidth="1"/>
    <col min="4365" max="4365" width="9" style="251" bestFit="1" customWidth="1"/>
    <col min="4366" max="4366" width="9.5703125" style="251" bestFit="1" customWidth="1"/>
    <col min="4367" max="4608" width="9.140625" style="251"/>
    <col min="4609" max="4610" width="10.7109375" style="251" customWidth="1"/>
    <col min="4611" max="4611" width="10.85546875" style="251" bestFit="1" customWidth="1"/>
    <col min="4612" max="4617" width="9.140625" style="251"/>
    <col min="4618" max="4618" width="10.85546875" style="251" bestFit="1" customWidth="1"/>
    <col min="4619" max="4619" width="9" style="251" bestFit="1" customWidth="1"/>
    <col min="4620" max="4620" width="9.28515625" style="251" bestFit="1" customWidth="1"/>
    <col min="4621" max="4621" width="9" style="251" bestFit="1" customWidth="1"/>
    <col min="4622" max="4622" width="9.5703125" style="251" bestFit="1" customWidth="1"/>
    <col min="4623" max="4864" width="9.140625" style="251"/>
    <col min="4865" max="4866" width="10.7109375" style="251" customWidth="1"/>
    <col min="4867" max="4867" width="10.85546875" style="251" bestFit="1" customWidth="1"/>
    <col min="4868" max="4873" width="9.140625" style="251"/>
    <col min="4874" max="4874" width="10.85546875" style="251" bestFit="1" customWidth="1"/>
    <col min="4875" max="4875" width="9" style="251" bestFit="1" customWidth="1"/>
    <col min="4876" max="4876" width="9.28515625" style="251" bestFit="1" customWidth="1"/>
    <col min="4877" max="4877" width="9" style="251" bestFit="1" customWidth="1"/>
    <col min="4878" max="4878" width="9.5703125" style="251" bestFit="1" customWidth="1"/>
    <col min="4879" max="5120" width="9.140625" style="251"/>
    <col min="5121" max="5122" width="10.7109375" style="251" customWidth="1"/>
    <col min="5123" max="5123" width="10.85546875" style="251" bestFit="1" customWidth="1"/>
    <col min="5124" max="5129" width="9.140625" style="251"/>
    <col min="5130" max="5130" width="10.85546875" style="251" bestFit="1" customWidth="1"/>
    <col min="5131" max="5131" width="9" style="251" bestFit="1" customWidth="1"/>
    <col min="5132" max="5132" width="9.28515625" style="251" bestFit="1" customWidth="1"/>
    <col min="5133" max="5133" width="9" style="251" bestFit="1" customWidth="1"/>
    <col min="5134" max="5134" width="9.5703125" style="251" bestFit="1" customWidth="1"/>
    <col min="5135" max="5376" width="9.140625" style="251"/>
    <col min="5377" max="5378" width="10.7109375" style="251" customWidth="1"/>
    <col min="5379" max="5379" width="10.85546875" style="251" bestFit="1" customWidth="1"/>
    <col min="5380" max="5385" width="9.140625" style="251"/>
    <col min="5386" max="5386" width="10.85546875" style="251" bestFit="1" customWidth="1"/>
    <col min="5387" max="5387" width="9" style="251" bestFit="1" customWidth="1"/>
    <col min="5388" max="5388" width="9.28515625" style="251" bestFit="1" customWidth="1"/>
    <col min="5389" max="5389" width="9" style="251" bestFit="1" customWidth="1"/>
    <col min="5390" max="5390" width="9.5703125" style="251" bestFit="1" customWidth="1"/>
    <col min="5391" max="5632" width="9.140625" style="251"/>
    <col min="5633" max="5634" width="10.7109375" style="251" customWidth="1"/>
    <col min="5635" max="5635" width="10.85546875" style="251" bestFit="1" customWidth="1"/>
    <col min="5636" max="5641" width="9.140625" style="251"/>
    <col min="5642" max="5642" width="10.85546875" style="251" bestFit="1" customWidth="1"/>
    <col min="5643" max="5643" width="9" style="251" bestFit="1" customWidth="1"/>
    <col min="5644" max="5644" width="9.28515625" style="251" bestFit="1" customWidth="1"/>
    <col min="5645" max="5645" width="9" style="251" bestFit="1" customWidth="1"/>
    <col min="5646" max="5646" width="9.5703125" style="251" bestFit="1" customWidth="1"/>
    <col min="5647" max="5888" width="9.140625" style="251"/>
    <col min="5889" max="5890" width="10.7109375" style="251" customWidth="1"/>
    <col min="5891" max="5891" width="10.85546875" style="251" bestFit="1" customWidth="1"/>
    <col min="5892" max="5897" width="9.140625" style="251"/>
    <col min="5898" max="5898" width="10.85546875" style="251" bestFit="1" customWidth="1"/>
    <col min="5899" max="5899" width="9" style="251" bestFit="1" customWidth="1"/>
    <col min="5900" max="5900" width="9.28515625" style="251" bestFit="1" customWidth="1"/>
    <col min="5901" max="5901" width="9" style="251" bestFit="1" customWidth="1"/>
    <col min="5902" max="5902" width="9.5703125" style="251" bestFit="1" customWidth="1"/>
    <col min="5903" max="6144" width="9.140625" style="251"/>
    <col min="6145" max="6146" width="10.7109375" style="251" customWidth="1"/>
    <col min="6147" max="6147" width="10.85546875" style="251" bestFit="1" customWidth="1"/>
    <col min="6148" max="6153" width="9.140625" style="251"/>
    <col min="6154" max="6154" width="10.85546875" style="251" bestFit="1" customWidth="1"/>
    <col min="6155" max="6155" width="9" style="251" bestFit="1" customWidth="1"/>
    <col min="6156" max="6156" width="9.28515625" style="251" bestFit="1" customWidth="1"/>
    <col min="6157" max="6157" width="9" style="251" bestFit="1" customWidth="1"/>
    <col min="6158" max="6158" width="9.5703125" style="251" bestFit="1" customWidth="1"/>
    <col min="6159" max="6400" width="9.140625" style="251"/>
    <col min="6401" max="6402" width="10.7109375" style="251" customWidth="1"/>
    <col min="6403" max="6403" width="10.85546875" style="251" bestFit="1" customWidth="1"/>
    <col min="6404" max="6409" width="9.140625" style="251"/>
    <col min="6410" max="6410" width="10.85546875" style="251" bestFit="1" customWidth="1"/>
    <col min="6411" max="6411" width="9" style="251" bestFit="1" customWidth="1"/>
    <col min="6412" max="6412" width="9.28515625" style="251" bestFit="1" customWidth="1"/>
    <col min="6413" max="6413" width="9" style="251" bestFit="1" customWidth="1"/>
    <col min="6414" max="6414" width="9.5703125" style="251" bestFit="1" customWidth="1"/>
    <col min="6415" max="6656" width="9.140625" style="251"/>
    <col min="6657" max="6658" width="10.7109375" style="251" customWidth="1"/>
    <col min="6659" max="6659" width="10.85546875" style="251" bestFit="1" customWidth="1"/>
    <col min="6660" max="6665" width="9.140625" style="251"/>
    <col min="6666" max="6666" width="10.85546875" style="251" bestFit="1" customWidth="1"/>
    <col min="6667" max="6667" width="9" style="251" bestFit="1" customWidth="1"/>
    <col min="6668" max="6668" width="9.28515625" style="251" bestFit="1" customWidth="1"/>
    <col min="6669" max="6669" width="9" style="251" bestFit="1" customWidth="1"/>
    <col min="6670" max="6670" width="9.5703125" style="251" bestFit="1" customWidth="1"/>
    <col min="6671" max="6912" width="9.140625" style="251"/>
    <col min="6913" max="6914" width="10.7109375" style="251" customWidth="1"/>
    <col min="6915" max="6915" width="10.85546875" style="251" bestFit="1" customWidth="1"/>
    <col min="6916" max="6921" width="9.140625" style="251"/>
    <col min="6922" max="6922" width="10.85546875" style="251" bestFit="1" customWidth="1"/>
    <col min="6923" max="6923" width="9" style="251" bestFit="1" customWidth="1"/>
    <col min="6924" max="6924" width="9.28515625" style="251" bestFit="1" customWidth="1"/>
    <col min="6925" max="6925" width="9" style="251" bestFit="1" customWidth="1"/>
    <col min="6926" max="6926" width="9.5703125" style="251" bestFit="1" customWidth="1"/>
    <col min="6927" max="7168" width="9.140625" style="251"/>
    <col min="7169" max="7170" width="10.7109375" style="251" customWidth="1"/>
    <col min="7171" max="7171" width="10.85546875" style="251" bestFit="1" customWidth="1"/>
    <col min="7172" max="7177" width="9.140625" style="251"/>
    <col min="7178" max="7178" width="10.85546875" style="251" bestFit="1" customWidth="1"/>
    <col min="7179" max="7179" width="9" style="251" bestFit="1" customWidth="1"/>
    <col min="7180" max="7180" width="9.28515625" style="251" bestFit="1" customWidth="1"/>
    <col min="7181" max="7181" width="9" style="251" bestFit="1" customWidth="1"/>
    <col min="7182" max="7182" width="9.5703125" style="251" bestFit="1" customWidth="1"/>
    <col min="7183" max="7424" width="9.140625" style="251"/>
    <col min="7425" max="7426" width="10.7109375" style="251" customWidth="1"/>
    <col min="7427" max="7427" width="10.85546875" style="251" bestFit="1" customWidth="1"/>
    <col min="7428" max="7433" width="9.140625" style="251"/>
    <col min="7434" max="7434" width="10.85546875" style="251" bestFit="1" customWidth="1"/>
    <col min="7435" max="7435" width="9" style="251" bestFit="1" customWidth="1"/>
    <col min="7436" max="7436" width="9.28515625" style="251" bestFit="1" customWidth="1"/>
    <col min="7437" max="7437" width="9" style="251" bestFit="1" customWidth="1"/>
    <col min="7438" max="7438" width="9.5703125" style="251" bestFit="1" customWidth="1"/>
    <col min="7439" max="7680" width="9.140625" style="251"/>
    <col min="7681" max="7682" width="10.7109375" style="251" customWidth="1"/>
    <col min="7683" max="7683" width="10.85546875" style="251" bestFit="1" customWidth="1"/>
    <col min="7684" max="7689" width="9.140625" style="251"/>
    <col min="7690" max="7690" width="10.85546875" style="251" bestFit="1" customWidth="1"/>
    <col min="7691" max="7691" width="9" style="251" bestFit="1" customWidth="1"/>
    <col min="7692" max="7692" width="9.28515625" style="251" bestFit="1" customWidth="1"/>
    <col min="7693" max="7693" width="9" style="251" bestFit="1" customWidth="1"/>
    <col min="7694" max="7694" width="9.5703125" style="251" bestFit="1" customWidth="1"/>
    <col min="7695" max="7936" width="9.140625" style="251"/>
    <col min="7937" max="7938" width="10.7109375" style="251" customWidth="1"/>
    <col min="7939" max="7939" width="10.85546875" style="251" bestFit="1" customWidth="1"/>
    <col min="7940" max="7945" width="9.140625" style="251"/>
    <col min="7946" max="7946" width="10.85546875" style="251" bestFit="1" customWidth="1"/>
    <col min="7947" max="7947" width="9" style="251" bestFit="1" customWidth="1"/>
    <col min="7948" max="7948" width="9.28515625" style="251" bestFit="1" customWidth="1"/>
    <col min="7949" max="7949" width="9" style="251" bestFit="1" customWidth="1"/>
    <col min="7950" max="7950" width="9.5703125" style="251" bestFit="1" customWidth="1"/>
    <col min="7951" max="8192" width="9.140625" style="251"/>
    <col min="8193" max="8194" width="10.7109375" style="251" customWidth="1"/>
    <col min="8195" max="8195" width="10.85546875" style="251" bestFit="1" customWidth="1"/>
    <col min="8196" max="8201" width="9.140625" style="251"/>
    <col min="8202" max="8202" width="10.85546875" style="251" bestFit="1" customWidth="1"/>
    <col min="8203" max="8203" width="9" style="251" bestFit="1" customWidth="1"/>
    <col min="8204" max="8204" width="9.28515625" style="251" bestFit="1" customWidth="1"/>
    <col min="8205" max="8205" width="9" style="251" bestFit="1" customWidth="1"/>
    <col min="8206" max="8206" width="9.5703125" style="251" bestFit="1" customWidth="1"/>
    <col min="8207" max="8448" width="9.140625" style="251"/>
    <col min="8449" max="8450" width="10.7109375" style="251" customWidth="1"/>
    <col min="8451" max="8451" width="10.85546875" style="251" bestFit="1" customWidth="1"/>
    <col min="8452" max="8457" width="9.140625" style="251"/>
    <col min="8458" max="8458" width="10.85546875" style="251" bestFit="1" customWidth="1"/>
    <col min="8459" max="8459" width="9" style="251" bestFit="1" customWidth="1"/>
    <col min="8460" max="8460" width="9.28515625" style="251" bestFit="1" customWidth="1"/>
    <col min="8461" max="8461" width="9" style="251" bestFit="1" customWidth="1"/>
    <col min="8462" max="8462" width="9.5703125" style="251" bestFit="1" customWidth="1"/>
    <col min="8463" max="8704" width="9.140625" style="251"/>
    <col min="8705" max="8706" width="10.7109375" style="251" customWidth="1"/>
    <col min="8707" max="8707" width="10.85546875" style="251" bestFit="1" customWidth="1"/>
    <col min="8708" max="8713" width="9.140625" style="251"/>
    <col min="8714" max="8714" width="10.85546875" style="251" bestFit="1" customWidth="1"/>
    <col min="8715" max="8715" width="9" style="251" bestFit="1" customWidth="1"/>
    <col min="8716" max="8716" width="9.28515625" style="251" bestFit="1" customWidth="1"/>
    <col min="8717" max="8717" width="9" style="251" bestFit="1" customWidth="1"/>
    <col min="8718" max="8718" width="9.5703125" style="251" bestFit="1" customWidth="1"/>
    <col min="8719" max="8960" width="9.140625" style="251"/>
    <col min="8961" max="8962" width="10.7109375" style="251" customWidth="1"/>
    <col min="8963" max="8963" width="10.85546875" style="251" bestFit="1" customWidth="1"/>
    <col min="8964" max="8969" width="9.140625" style="251"/>
    <col min="8970" max="8970" width="10.85546875" style="251" bestFit="1" customWidth="1"/>
    <col min="8971" max="8971" width="9" style="251" bestFit="1" customWidth="1"/>
    <col min="8972" max="8972" width="9.28515625" style="251" bestFit="1" customWidth="1"/>
    <col min="8973" max="8973" width="9" style="251" bestFit="1" customWidth="1"/>
    <col min="8974" max="8974" width="9.5703125" style="251" bestFit="1" customWidth="1"/>
    <col min="8975" max="9216" width="9.140625" style="251"/>
    <col min="9217" max="9218" width="10.7109375" style="251" customWidth="1"/>
    <col min="9219" max="9219" width="10.85546875" style="251" bestFit="1" customWidth="1"/>
    <col min="9220" max="9225" width="9.140625" style="251"/>
    <col min="9226" max="9226" width="10.85546875" style="251" bestFit="1" customWidth="1"/>
    <col min="9227" max="9227" width="9" style="251" bestFit="1" customWidth="1"/>
    <col min="9228" max="9228" width="9.28515625" style="251" bestFit="1" customWidth="1"/>
    <col min="9229" max="9229" width="9" style="251" bestFit="1" customWidth="1"/>
    <col min="9230" max="9230" width="9.5703125" style="251" bestFit="1" customWidth="1"/>
    <col min="9231" max="9472" width="9.140625" style="251"/>
    <col min="9473" max="9474" width="10.7109375" style="251" customWidth="1"/>
    <col min="9475" max="9475" width="10.85546875" style="251" bestFit="1" customWidth="1"/>
    <col min="9476" max="9481" width="9.140625" style="251"/>
    <col min="9482" max="9482" width="10.85546875" style="251" bestFit="1" customWidth="1"/>
    <col min="9483" max="9483" width="9" style="251" bestFit="1" customWidth="1"/>
    <col min="9484" max="9484" width="9.28515625" style="251" bestFit="1" customWidth="1"/>
    <col min="9485" max="9485" width="9" style="251" bestFit="1" customWidth="1"/>
    <col min="9486" max="9486" width="9.5703125" style="251" bestFit="1" customWidth="1"/>
    <col min="9487" max="9728" width="9.140625" style="251"/>
    <col min="9729" max="9730" width="10.7109375" style="251" customWidth="1"/>
    <col min="9731" max="9731" width="10.85546875" style="251" bestFit="1" customWidth="1"/>
    <col min="9732" max="9737" width="9.140625" style="251"/>
    <col min="9738" max="9738" width="10.85546875" style="251" bestFit="1" customWidth="1"/>
    <col min="9739" max="9739" width="9" style="251" bestFit="1" customWidth="1"/>
    <col min="9740" max="9740" width="9.28515625" style="251" bestFit="1" customWidth="1"/>
    <col min="9741" max="9741" width="9" style="251" bestFit="1" customWidth="1"/>
    <col min="9742" max="9742" width="9.5703125" style="251" bestFit="1" customWidth="1"/>
    <col min="9743" max="9984" width="9.140625" style="251"/>
    <col min="9985" max="9986" width="10.7109375" style="251" customWidth="1"/>
    <col min="9987" max="9987" width="10.85546875" style="251" bestFit="1" customWidth="1"/>
    <col min="9988" max="9993" width="9.140625" style="251"/>
    <col min="9994" max="9994" width="10.85546875" style="251" bestFit="1" customWidth="1"/>
    <col min="9995" max="9995" width="9" style="251" bestFit="1" customWidth="1"/>
    <col min="9996" max="9996" width="9.28515625" style="251" bestFit="1" customWidth="1"/>
    <col min="9997" max="9997" width="9" style="251" bestFit="1" customWidth="1"/>
    <col min="9998" max="9998" width="9.5703125" style="251" bestFit="1" customWidth="1"/>
    <col min="9999" max="10240" width="9.140625" style="251"/>
    <col min="10241" max="10242" width="10.7109375" style="251" customWidth="1"/>
    <col min="10243" max="10243" width="10.85546875" style="251" bestFit="1" customWidth="1"/>
    <col min="10244" max="10249" width="9.140625" style="251"/>
    <col min="10250" max="10250" width="10.85546875" style="251" bestFit="1" customWidth="1"/>
    <col min="10251" max="10251" width="9" style="251" bestFit="1" customWidth="1"/>
    <col min="10252" max="10252" width="9.28515625" style="251" bestFit="1" customWidth="1"/>
    <col min="10253" max="10253" width="9" style="251" bestFit="1" customWidth="1"/>
    <col min="10254" max="10254" width="9.5703125" style="251" bestFit="1" customWidth="1"/>
    <col min="10255" max="10496" width="9.140625" style="251"/>
    <col min="10497" max="10498" width="10.7109375" style="251" customWidth="1"/>
    <col min="10499" max="10499" width="10.85546875" style="251" bestFit="1" customWidth="1"/>
    <col min="10500" max="10505" width="9.140625" style="251"/>
    <col min="10506" max="10506" width="10.85546875" style="251" bestFit="1" customWidth="1"/>
    <col min="10507" max="10507" width="9" style="251" bestFit="1" customWidth="1"/>
    <col min="10508" max="10508" width="9.28515625" style="251" bestFit="1" customWidth="1"/>
    <col min="10509" max="10509" width="9" style="251" bestFit="1" customWidth="1"/>
    <col min="10510" max="10510" width="9.5703125" style="251" bestFit="1" customWidth="1"/>
    <col min="10511" max="10752" width="9.140625" style="251"/>
    <col min="10753" max="10754" width="10.7109375" style="251" customWidth="1"/>
    <col min="10755" max="10755" width="10.85546875" style="251" bestFit="1" customWidth="1"/>
    <col min="10756" max="10761" width="9.140625" style="251"/>
    <col min="10762" max="10762" width="10.85546875" style="251" bestFit="1" customWidth="1"/>
    <col min="10763" max="10763" width="9" style="251" bestFit="1" customWidth="1"/>
    <col min="10764" max="10764" width="9.28515625" style="251" bestFit="1" customWidth="1"/>
    <col min="10765" max="10765" width="9" style="251" bestFit="1" customWidth="1"/>
    <col min="10766" max="10766" width="9.5703125" style="251" bestFit="1" customWidth="1"/>
    <col min="10767" max="11008" width="9.140625" style="251"/>
    <col min="11009" max="11010" width="10.7109375" style="251" customWidth="1"/>
    <col min="11011" max="11011" width="10.85546875" style="251" bestFit="1" customWidth="1"/>
    <col min="11012" max="11017" width="9.140625" style="251"/>
    <col min="11018" max="11018" width="10.85546875" style="251" bestFit="1" customWidth="1"/>
    <col min="11019" max="11019" width="9" style="251" bestFit="1" customWidth="1"/>
    <col min="11020" max="11020" width="9.28515625" style="251" bestFit="1" customWidth="1"/>
    <col min="11021" max="11021" width="9" style="251" bestFit="1" customWidth="1"/>
    <col min="11022" max="11022" width="9.5703125" style="251" bestFit="1" customWidth="1"/>
    <col min="11023" max="11264" width="9.140625" style="251"/>
    <col min="11265" max="11266" width="10.7109375" style="251" customWidth="1"/>
    <col min="11267" max="11267" width="10.85546875" style="251" bestFit="1" customWidth="1"/>
    <col min="11268" max="11273" width="9.140625" style="251"/>
    <col min="11274" max="11274" width="10.85546875" style="251" bestFit="1" customWidth="1"/>
    <col min="11275" max="11275" width="9" style="251" bestFit="1" customWidth="1"/>
    <col min="11276" max="11276" width="9.28515625" style="251" bestFit="1" customWidth="1"/>
    <col min="11277" max="11277" width="9" style="251" bestFit="1" customWidth="1"/>
    <col min="11278" max="11278" width="9.5703125" style="251" bestFit="1" customWidth="1"/>
    <col min="11279" max="11520" width="9.140625" style="251"/>
    <col min="11521" max="11522" width="10.7109375" style="251" customWidth="1"/>
    <col min="11523" max="11523" width="10.85546875" style="251" bestFit="1" customWidth="1"/>
    <col min="11524" max="11529" width="9.140625" style="251"/>
    <col min="11530" max="11530" width="10.85546875" style="251" bestFit="1" customWidth="1"/>
    <col min="11531" max="11531" width="9" style="251" bestFit="1" customWidth="1"/>
    <col min="11532" max="11532" width="9.28515625" style="251" bestFit="1" customWidth="1"/>
    <col min="11533" max="11533" width="9" style="251" bestFit="1" customWidth="1"/>
    <col min="11534" max="11534" width="9.5703125" style="251" bestFit="1" customWidth="1"/>
    <col min="11535" max="11776" width="9.140625" style="251"/>
    <col min="11777" max="11778" width="10.7109375" style="251" customWidth="1"/>
    <col min="11779" max="11779" width="10.85546875" style="251" bestFit="1" customWidth="1"/>
    <col min="11780" max="11785" width="9.140625" style="251"/>
    <col min="11786" max="11786" width="10.85546875" style="251" bestFit="1" customWidth="1"/>
    <col min="11787" max="11787" width="9" style="251" bestFit="1" customWidth="1"/>
    <col min="11788" max="11788" width="9.28515625" style="251" bestFit="1" customWidth="1"/>
    <col min="11789" max="11789" width="9" style="251" bestFit="1" customWidth="1"/>
    <col min="11790" max="11790" width="9.5703125" style="251" bestFit="1" customWidth="1"/>
    <col min="11791" max="12032" width="9.140625" style="251"/>
    <col min="12033" max="12034" width="10.7109375" style="251" customWidth="1"/>
    <col min="12035" max="12035" width="10.85546875" style="251" bestFit="1" customWidth="1"/>
    <col min="12036" max="12041" width="9.140625" style="251"/>
    <col min="12042" max="12042" width="10.85546875" style="251" bestFit="1" customWidth="1"/>
    <col min="12043" max="12043" width="9" style="251" bestFit="1" customWidth="1"/>
    <col min="12044" max="12044" width="9.28515625" style="251" bestFit="1" customWidth="1"/>
    <col min="12045" max="12045" width="9" style="251" bestFit="1" customWidth="1"/>
    <col min="12046" max="12046" width="9.5703125" style="251" bestFit="1" customWidth="1"/>
    <col min="12047" max="12288" width="9.140625" style="251"/>
    <col min="12289" max="12290" width="10.7109375" style="251" customWidth="1"/>
    <col min="12291" max="12291" width="10.85546875" style="251" bestFit="1" customWidth="1"/>
    <col min="12292" max="12297" width="9.140625" style="251"/>
    <col min="12298" max="12298" width="10.85546875" style="251" bestFit="1" customWidth="1"/>
    <col min="12299" max="12299" width="9" style="251" bestFit="1" customWidth="1"/>
    <col min="12300" max="12300" width="9.28515625" style="251" bestFit="1" customWidth="1"/>
    <col min="12301" max="12301" width="9" style="251" bestFit="1" customWidth="1"/>
    <col min="12302" max="12302" width="9.5703125" style="251" bestFit="1" customWidth="1"/>
    <col min="12303" max="12544" width="9.140625" style="251"/>
    <col min="12545" max="12546" width="10.7109375" style="251" customWidth="1"/>
    <col min="12547" max="12547" width="10.85546875" style="251" bestFit="1" customWidth="1"/>
    <col min="12548" max="12553" width="9.140625" style="251"/>
    <col min="12554" max="12554" width="10.85546875" style="251" bestFit="1" customWidth="1"/>
    <col min="12555" max="12555" width="9" style="251" bestFit="1" customWidth="1"/>
    <col min="12556" max="12556" width="9.28515625" style="251" bestFit="1" customWidth="1"/>
    <col min="12557" max="12557" width="9" style="251" bestFit="1" customWidth="1"/>
    <col min="12558" max="12558" width="9.5703125" style="251" bestFit="1" customWidth="1"/>
    <col min="12559" max="12800" width="9.140625" style="251"/>
    <col min="12801" max="12802" width="10.7109375" style="251" customWidth="1"/>
    <col min="12803" max="12803" width="10.85546875" style="251" bestFit="1" customWidth="1"/>
    <col min="12804" max="12809" width="9.140625" style="251"/>
    <col min="12810" max="12810" width="10.85546875" style="251" bestFit="1" customWidth="1"/>
    <col min="12811" max="12811" width="9" style="251" bestFit="1" customWidth="1"/>
    <col min="12812" max="12812" width="9.28515625" style="251" bestFit="1" customWidth="1"/>
    <col min="12813" max="12813" width="9" style="251" bestFit="1" customWidth="1"/>
    <col min="12814" max="12814" width="9.5703125" style="251" bestFit="1" customWidth="1"/>
    <col min="12815" max="13056" width="9.140625" style="251"/>
    <col min="13057" max="13058" width="10.7109375" style="251" customWidth="1"/>
    <col min="13059" max="13059" width="10.85546875" style="251" bestFit="1" customWidth="1"/>
    <col min="13060" max="13065" width="9.140625" style="251"/>
    <col min="13066" max="13066" width="10.85546875" style="251" bestFit="1" customWidth="1"/>
    <col min="13067" max="13067" width="9" style="251" bestFit="1" customWidth="1"/>
    <col min="13068" max="13068" width="9.28515625" style="251" bestFit="1" customWidth="1"/>
    <col min="13069" max="13069" width="9" style="251" bestFit="1" customWidth="1"/>
    <col min="13070" max="13070" width="9.5703125" style="251" bestFit="1" customWidth="1"/>
    <col min="13071" max="13312" width="9.140625" style="251"/>
    <col min="13313" max="13314" width="10.7109375" style="251" customWidth="1"/>
    <col min="13315" max="13315" width="10.85546875" style="251" bestFit="1" customWidth="1"/>
    <col min="13316" max="13321" width="9.140625" style="251"/>
    <col min="13322" max="13322" width="10.85546875" style="251" bestFit="1" customWidth="1"/>
    <col min="13323" max="13323" width="9" style="251" bestFit="1" customWidth="1"/>
    <col min="13324" max="13324" width="9.28515625" style="251" bestFit="1" customWidth="1"/>
    <col min="13325" max="13325" width="9" style="251" bestFit="1" customWidth="1"/>
    <col min="13326" max="13326" width="9.5703125" style="251" bestFit="1" customWidth="1"/>
    <col min="13327" max="13568" width="9.140625" style="251"/>
    <col min="13569" max="13570" width="10.7109375" style="251" customWidth="1"/>
    <col min="13571" max="13571" width="10.85546875" style="251" bestFit="1" customWidth="1"/>
    <col min="13572" max="13577" width="9.140625" style="251"/>
    <col min="13578" max="13578" width="10.85546875" style="251" bestFit="1" customWidth="1"/>
    <col min="13579" max="13579" width="9" style="251" bestFit="1" customWidth="1"/>
    <col min="13580" max="13580" width="9.28515625" style="251" bestFit="1" customWidth="1"/>
    <col min="13581" max="13581" width="9" style="251" bestFit="1" customWidth="1"/>
    <col min="13582" max="13582" width="9.5703125" style="251" bestFit="1" customWidth="1"/>
    <col min="13583" max="13824" width="9.140625" style="251"/>
    <col min="13825" max="13826" width="10.7109375" style="251" customWidth="1"/>
    <col min="13827" max="13827" width="10.85546875" style="251" bestFit="1" customWidth="1"/>
    <col min="13828" max="13833" width="9.140625" style="251"/>
    <col min="13834" max="13834" width="10.85546875" style="251" bestFit="1" customWidth="1"/>
    <col min="13835" max="13835" width="9" style="251" bestFit="1" customWidth="1"/>
    <col min="13836" max="13836" width="9.28515625" style="251" bestFit="1" customWidth="1"/>
    <col min="13837" max="13837" width="9" style="251" bestFit="1" customWidth="1"/>
    <col min="13838" max="13838" width="9.5703125" style="251" bestFit="1" customWidth="1"/>
    <col min="13839" max="14080" width="9.140625" style="251"/>
    <col min="14081" max="14082" width="10.7109375" style="251" customWidth="1"/>
    <col min="14083" max="14083" width="10.85546875" style="251" bestFit="1" customWidth="1"/>
    <col min="14084" max="14089" width="9.140625" style="251"/>
    <col min="14090" max="14090" width="10.85546875" style="251" bestFit="1" customWidth="1"/>
    <col min="14091" max="14091" width="9" style="251" bestFit="1" customWidth="1"/>
    <col min="14092" max="14092" width="9.28515625" style="251" bestFit="1" customWidth="1"/>
    <col min="14093" max="14093" width="9" style="251" bestFit="1" customWidth="1"/>
    <col min="14094" max="14094" width="9.5703125" style="251" bestFit="1" customWidth="1"/>
    <col min="14095" max="14336" width="9.140625" style="251"/>
    <col min="14337" max="14338" width="10.7109375" style="251" customWidth="1"/>
    <col min="14339" max="14339" width="10.85546875" style="251" bestFit="1" customWidth="1"/>
    <col min="14340" max="14345" width="9.140625" style="251"/>
    <col min="14346" max="14346" width="10.85546875" style="251" bestFit="1" customWidth="1"/>
    <col min="14347" max="14347" width="9" style="251" bestFit="1" customWidth="1"/>
    <col min="14348" max="14348" width="9.28515625" style="251" bestFit="1" customWidth="1"/>
    <col min="14349" max="14349" width="9" style="251" bestFit="1" customWidth="1"/>
    <col min="14350" max="14350" width="9.5703125" style="251" bestFit="1" customWidth="1"/>
    <col min="14351" max="14592" width="9.140625" style="251"/>
    <col min="14593" max="14594" width="10.7109375" style="251" customWidth="1"/>
    <col min="14595" max="14595" width="10.85546875" style="251" bestFit="1" customWidth="1"/>
    <col min="14596" max="14601" width="9.140625" style="251"/>
    <col min="14602" max="14602" width="10.85546875" style="251" bestFit="1" customWidth="1"/>
    <col min="14603" max="14603" width="9" style="251" bestFit="1" customWidth="1"/>
    <col min="14604" max="14604" width="9.28515625" style="251" bestFit="1" customWidth="1"/>
    <col min="14605" max="14605" width="9" style="251" bestFit="1" customWidth="1"/>
    <col min="14606" max="14606" width="9.5703125" style="251" bestFit="1" customWidth="1"/>
    <col min="14607" max="14848" width="9.140625" style="251"/>
    <col min="14849" max="14850" width="10.7109375" style="251" customWidth="1"/>
    <col min="14851" max="14851" width="10.85546875" style="251" bestFit="1" customWidth="1"/>
    <col min="14852" max="14857" width="9.140625" style="251"/>
    <col min="14858" max="14858" width="10.85546875" style="251" bestFit="1" customWidth="1"/>
    <col min="14859" max="14859" width="9" style="251" bestFit="1" customWidth="1"/>
    <col min="14860" max="14860" width="9.28515625" style="251" bestFit="1" customWidth="1"/>
    <col min="14861" max="14861" width="9" style="251" bestFit="1" customWidth="1"/>
    <col min="14862" max="14862" width="9.5703125" style="251" bestFit="1" customWidth="1"/>
    <col min="14863" max="15104" width="9.140625" style="251"/>
    <col min="15105" max="15106" width="10.7109375" style="251" customWidth="1"/>
    <col min="15107" max="15107" width="10.85546875" style="251" bestFit="1" customWidth="1"/>
    <col min="15108" max="15113" width="9.140625" style="251"/>
    <col min="15114" max="15114" width="10.85546875" style="251" bestFit="1" customWidth="1"/>
    <col min="15115" max="15115" width="9" style="251" bestFit="1" customWidth="1"/>
    <col min="15116" max="15116" width="9.28515625" style="251" bestFit="1" customWidth="1"/>
    <col min="15117" max="15117" width="9" style="251" bestFit="1" customWidth="1"/>
    <col min="15118" max="15118" width="9.5703125" style="251" bestFit="1" customWidth="1"/>
    <col min="15119" max="15360" width="9.140625" style="251"/>
    <col min="15361" max="15362" width="10.7109375" style="251" customWidth="1"/>
    <col min="15363" max="15363" width="10.85546875" style="251" bestFit="1" customWidth="1"/>
    <col min="15364" max="15369" width="9.140625" style="251"/>
    <col min="15370" max="15370" width="10.85546875" style="251" bestFit="1" customWidth="1"/>
    <col min="15371" max="15371" width="9" style="251" bestFit="1" customWidth="1"/>
    <col min="15372" max="15372" width="9.28515625" style="251" bestFit="1" customWidth="1"/>
    <col min="15373" max="15373" width="9" style="251" bestFit="1" customWidth="1"/>
    <col min="15374" max="15374" width="9.5703125" style="251" bestFit="1" customWidth="1"/>
    <col min="15375" max="15616" width="9.140625" style="251"/>
    <col min="15617" max="15618" width="10.7109375" style="251" customWidth="1"/>
    <col min="15619" max="15619" width="10.85546875" style="251" bestFit="1" customWidth="1"/>
    <col min="15620" max="15625" width="9.140625" style="251"/>
    <col min="15626" max="15626" width="10.85546875" style="251" bestFit="1" customWidth="1"/>
    <col min="15627" max="15627" width="9" style="251" bestFit="1" customWidth="1"/>
    <col min="15628" max="15628" width="9.28515625" style="251" bestFit="1" customWidth="1"/>
    <col min="15629" max="15629" width="9" style="251" bestFit="1" customWidth="1"/>
    <col min="15630" max="15630" width="9.5703125" style="251" bestFit="1" customWidth="1"/>
    <col min="15631" max="15872" width="9.140625" style="251"/>
    <col min="15873" max="15874" width="10.7109375" style="251" customWidth="1"/>
    <col min="15875" max="15875" width="10.85546875" style="251" bestFit="1" customWidth="1"/>
    <col min="15876" max="15881" width="9.140625" style="251"/>
    <col min="15882" max="15882" width="10.85546875" style="251" bestFit="1" customWidth="1"/>
    <col min="15883" max="15883" width="9" style="251" bestFit="1" customWidth="1"/>
    <col min="15884" max="15884" width="9.28515625" style="251" bestFit="1" customWidth="1"/>
    <col min="15885" max="15885" width="9" style="251" bestFit="1" customWidth="1"/>
    <col min="15886" max="15886" width="9.5703125" style="251" bestFit="1" customWidth="1"/>
    <col min="15887" max="16128" width="9.140625" style="251"/>
    <col min="16129" max="16130" width="10.7109375" style="251" customWidth="1"/>
    <col min="16131" max="16131" width="10.85546875" style="251" bestFit="1" customWidth="1"/>
    <col min="16132" max="16137" width="9.140625" style="251"/>
    <col min="16138" max="16138" width="10.85546875" style="251" bestFit="1" customWidth="1"/>
    <col min="16139" max="16139" width="9" style="251" bestFit="1" customWidth="1"/>
    <col min="16140" max="16140" width="9.28515625" style="251" bestFit="1" customWidth="1"/>
    <col min="16141" max="16141" width="9" style="251" bestFit="1" customWidth="1"/>
    <col min="16142" max="16142" width="9.5703125" style="251" bestFit="1" customWidth="1"/>
    <col min="16143" max="16384" width="9.140625" style="251"/>
  </cols>
  <sheetData>
    <row r="2" spans="1:18">
      <c r="A2" s="251" t="s">
        <v>0</v>
      </c>
      <c r="B2" s="576" t="s">
        <v>420</v>
      </c>
      <c r="C2" s="576"/>
      <c r="D2" s="576"/>
      <c r="E2" s="576"/>
      <c r="F2" s="576"/>
      <c r="G2" s="576"/>
      <c r="H2" s="576"/>
      <c r="I2" s="576"/>
      <c r="J2" s="576" t="s">
        <v>420</v>
      </c>
      <c r="K2" s="576"/>
      <c r="L2" s="576"/>
      <c r="M2" s="576"/>
      <c r="N2" s="576"/>
      <c r="O2" s="576"/>
      <c r="P2" s="576"/>
      <c r="Q2" s="576"/>
      <c r="R2" s="576"/>
    </row>
    <row r="4" spans="1:18">
      <c r="B4" s="650"/>
      <c r="C4" s="437" t="s">
        <v>421</v>
      </c>
      <c r="D4" s="437" t="s">
        <v>422</v>
      </c>
      <c r="E4" s="437" t="s">
        <v>423</v>
      </c>
      <c r="F4" s="437" t="s">
        <v>424</v>
      </c>
      <c r="G4" s="437" t="s">
        <v>425</v>
      </c>
      <c r="J4" s="57"/>
    </row>
    <row r="5" spans="1:18">
      <c r="B5" s="651">
        <v>39448</v>
      </c>
      <c r="C5" s="652">
        <v>6.05</v>
      </c>
      <c r="D5" s="652">
        <v>8.3438551873965743</v>
      </c>
      <c r="E5" s="653">
        <v>8.5149197265624927</v>
      </c>
      <c r="F5" s="653">
        <v>9.5096608014220489</v>
      </c>
      <c r="G5" s="453">
        <v>18.700000000000003</v>
      </c>
    </row>
    <row r="6" spans="1:18">
      <c r="B6" s="651">
        <v>39479</v>
      </c>
      <c r="C6" s="652">
        <v>6.3</v>
      </c>
      <c r="D6" s="652">
        <v>8.1525775936982861</v>
      </c>
      <c r="E6" s="653">
        <v>8.680624999999992</v>
      </c>
      <c r="F6" s="653">
        <v>9.3876304007110249</v>
      </c>
      <c r="G6" s="453">
        <v>18.799999999999997</v>
      </c>
    </row>
    <row r="7" spans="1:18">
      <c r="B7" s="651">
        <v>39508</v>
      </c>
      <c r="C7" s="652">
        <v>6.19</v>
      </c>
      <c r="D7" s="652">
        <v>7.9612999999999987</v>
      </c>
      <c r="E7" s="653">
        <v>8.811015624999996</v>
      </c>
      <c r="F7" s="653">
        <v>9.3266152003555121</v>
      </c>
      <c r="G7" s="453">
        <v>18.700000000000003</v>
      </c>
    </row>
    <row r="8" spans="1:18">
      <c r="B8" s="651">
        <v>39539</v>
      </c>
      <c r="C8" s="652">
        <v>6.28</v>
      </c>
      <c r="D8" s="652">
        <v>7.7706499999999998</v>
      </c>
      <c r="E8" s="653">
        <v>8.94140625</v>
      </c>
      <c r="F8" s="653">
        <v>9.2655999999999992</v>
      </c>
      <c r="G8" s="453">
        <v>19.099999999999994</v>
      </c>
    </row>
    <row r="9" spans="1:18">
      <c r="B9" s="651">
        <v>39569</v>
      </c>
      <c r="C9" s="652">
        <v>6.07</v>
      </c>
      <c r="D9" s="652">
        <v>7.580000000000001</v>
      </c>
      <c r="E9" s="653">
        <v>8.680624999999992</v>
      </c>
      <c r="F9" s="653">
        <v>9.0077999999999996</v>
      </c>
      <c r="G9" s="453">
        <v>19.5</v>
      </c>
    </row>
    <row r="10" spans="1:18">
      <c r="B10" s="651">
        <v>39600</v>
      </c>
      <c r="C10" s="652">
        <v>5.92</v>
      </c>
      <c r="D10" s="652">
        <v>7.4178898326798919</v>
      </c>
      <c r="E10" s="653">
        <v>8.4203125000000014</v>
      </c>
      <c r="F10" s="653">
        <v>8.8788999999999998</v>
      </c>
      <c r="G10" s="453">
        <v>20</v>
      </c>
    </row>
    <row r="11" spans="1:18">
      <c r="B11" s="651">
        <v>39630</v>
      </c>
      <c r="C11" s="652">
        <v>6.13</v>
      </c>
      <c r="D11" s="652">
        <v>7.4781404453839144</v>
      </c>
      <c r="E11" s="653">
        <v>8.160000000000009</v>
      </c>
      <c r="F11" s="653">
        <v>8.8144500000000008</v>
      </c>
      <c r="G11" s="453">
        <v>20</v>
      </c>
    </row>
    <row r="12" spans="1:18">
      <c r="B12" s="651">
        <v>39661</v>
      </c>
      <c r="C12" s="652">
        <v>6.57</v>
      </c>
      <c r="D12" s="652">
        <v>6.8255411922113733</v>
      </c>
      <c r="E12" s="653">
        <v>8.4679622652824946</v>
      </c>
      <c r="F12" s="653">
        <v>8.7822250000000004</v>
      </c>
      <c r="G12" s="453">
        <v>20.099999999999994</v>
      </c>
    </row>
    <row r="13" spans="1:18">
      <c r="B13" s="651">
        <v>39692</v>
      </c>
      <c r="C13" s="652">
        <v>7</v>
      </c>
      <c r="D13" s="652">
        <v>7.3226125022457929</v>
      </c>
      <c r="E13" s="653">
        <v>8.5350666309333665</v>
      </c>
      <c r="F13" s="653">
        <v>8.7661125000000002</v>
      </c>
      <c r="G13" s="453">
        <v>18.200000000000003</v>
      </c>
    </row>
    <row r="14" spans="1:18">
      <c r="B14" s="651">
        <v>39722</v>
      </c>
      <c r="C14" s="652">
        <v>6.13</v>
      </c>
      <c r="D14" s="652">
        <v>7.3717578135728568</v>
      </c>
      <c r="E14" s="653">
        <v>8.8895886562120392</v>
      </c>
      <c r="F14" s="653">
        <v>8.7580562499999992</v>
      </c>
      <c r="G14" s="453">
        <v>13.900000000000006</v>
      </c>
    </row>
    <row r="15" spans="1:18">
      <c r="B15" s="651">
        <v>39753</v>
      </c>
      <c r="C15" s="652">
        <v>6</v>
      </c>
      <c r="D15" s="652">
        <v>7.4146072097918285</v>
      </c>
      <c r="E15" s="653">
        <v>8.7327562500000084</v>
      </c>
      <c r="F15" s="653">
        <v>8.75</v>
      </c>
      <c r="G15" s="453">
        <v>11.299999999999997</v>
      </c>
    </row>
    <row r="16" spans="1:18">
      <c r="B16" s="651">
        <v>39783</v>
      </c>
      <c r="C16" s="652">
        <v>5.82</v>
      </c>
      <c r="D16" s="652">
        <v>7.3778688858874943</v>
      </c>
      <c r="E16" s="653">
        <v>8.8892250000000246</v>
      </c>
      <c r="F16" s="653">
        <v>8.75</v>
      </c>
      <c r="G16" s="453">
        <v>9.5</v>
      </c>
    </row>
    <row r="17" spans="1:19">
      <c r="B17" s="651">
        <v>39814</v>
      </c>
      <c r="C17" s="652">
        <v>6.17</v>
      </c>
      <c r="D17" s="652">
        <v>7.5</v>
      </c>
      <c r="E17" s="653">
        <v>8.8497873116751613</v>
      </c>
      <c r="F17" s="653">
        <v>8.75</v>
      </c>
      <c r="G17" s="453">
        <v>8.7000000000000028</v>
      </c>
    </row>
    <row r="18" spans="1:19">
      <c r="B18" s="651">
        <v>39845</v>
      </c>
      <c r="C18" s="652">
        <v>5.92</v>
      </c>
      <c r="D18" s="652">
        <v>7.4999999999999991</v>
      </c>
      <c r="E18" s="653">
        <v>8.8892250000000246</v>
      </c>
      <c r="F18" s="653">
        <v>8.75</v>
      </c>
      <c r="G18" s="453">
        <v>8.7000000000000028</v>
      </c>
    </row>
    <row r="19" spans="1:19">
      <c r="B19" s="651">
        <v>39873</v>
      </c>
      <c r="C19" s="652">
        <v>5.92</v>
      </c>
      <c r="D19" s="652">
        <v>6.0012578056326067</v>
      </c>
      <c r="E19" s="653">
        <v>8.4098400000000169</v>
      </c>
      <c r="F19" s="653">
        <v>8.7169172932330827</v>
      </c>
      <c r="G19" s="453">
        <v>8.9000000000000057</v>
      </c>
    </row>
    <row r="20" spans="1:19">
      <c r="B20" s="651">
        <v>39904</v>
      </c>
      <c r="C20" s="652">
        <v>5.85</v>
      </c>
      <c r="D20" s="652">
        <v>5.2518867084489109</v>
      </c>
      <c r="E20" s="653">
        <v>8.0910916292404824</v>
      </c>
      <c r="F20" s="653">
        <v>8.1527595290785015</v>
      </c>
      <c r="G20" s="453">
        <v>8.7999999999999972</v>
      </c>
    </row>
    <row r="21" spans="1:19">
      <c r="B21" s="651">
        <v>39934</v>
      </c>
      <c r="C21" s="652">
        <v>5.3</v>
      </c>
      <c r="D21" s="652">
        <v>4.8772011598570622</v>
      </c>
      <c r="E21" s="653">
        <v>7.6406250000000275</v>
      </c>
      <c r="F21" s="653">
        <v>8.0803190485180263</v>
      </c>
      <c r="G21" s="453">
        <v>8.4000000000000057</v>
      </c>
    </row>
    <row r="22" spans="1:19">
      <c r="B22" s="651">
        <v>39965</v>
      </c>
      <c r="C22" s="652">
        <v>4.2699999999999996</v>
      </c>
      <c r="D22" s="652">
        <v>4.6898583855611378</v>
      </c>
      <c r="E22" s="653">
        <v>7.4332249999999931</v>
      </c>
      <c r="F22" s="653">
        <v>7.7546590247236429</v>
      </c>
      <c r="G22" s="453">
        <v>7.5999999999999943</v>
      </c>
    </row>
    <row r="23" spans="1:19">
      <c r="B23" s="651">
        <v>39995</v>
      </c>
      <c r="C23" s="652">
        <v>3.06</v>
      </c>
      <c r="D23" s="652">
        <v>4.5961869984131756</v>
      </c>
      <c r="E23" s="653">
        <v>6.4202399999999926</v>
      </c>
      <c r="F23" s="653">
        <v>6.5609845031905198</v>
      </c>
      <c r="G23" s="453">
        <v>6.9000000000000057</v>
      </c>
    </row>
    <row r="24" spans="1:19">
      <c r="B24" s="651">
        <v>40026</v>
      </c>
      <c r="C24" s="652">
        <v>2.58</v>
      </c>
      <c r="D24" s="652">
        <v>4.5493513048391954</v>
      </c>
      <c r="E24" s="653">
        <v>5.2051802499261832</v>
      </c>
      <c r="F24" s="653">
        <v>5.5440633125082677</v>
      </c>
      <c r="G24" s="453">
        <v>6.2000000000000028</v>
      </c>
    </row>
    <row r="25" spans="1:19">
      <c r="B25" s="651">
        <v>40057</v>
      </c>
      <c r="C25" s="652">
        <v>2.58</v>
      </c>
      <c r="D25" s="652">
        <v>4.5025156112652143</v>
      </c>
      <c r="E25" s="653">
        <v>5.5756250000000165</v>
      </c>
      <c r="F25" s="653">
        <v>6.3329039170418744</v>
      </c>
      <c r="G25" s="453">
        <v>6</v>
      </c>
    </row>
    <row r="26" spans="1:19">
      <c r="B26" s="651">
        <v>40087</v>
      </c>
      <c r="C26" s="652">
        <v>2.63</v>
      </c>
      <c r="D26" s="652">
        <v>4.9951730484353467</v>
      </c>
      <c r="E26" s="653">
        <v>6.0899999999999892</v>
      </c>
      <c r="F26" s="653">
        <v>6.8002853706362067</v>
      </c>
      <c r="G26" s="453">
        <v>5.7999999999999972</v>
      </c>
    </row>
    <row r="27" spans="1:19">
      <c r="B27" s="651">
        <v>40118</v>
      </c>
      <c r="C27" s="652">
        <v>2.5099999999999998</v>
      </c>
      <c r="D27" s="652">
        <v>4.2842919275791136</v>
      </c>
      <c r="E27" s="653">
        <v>5.2675999999999874</v>
      </c>
      <c r="F27" s="653">
        <v>6.5</v>
      </c>
      <c r="G27" s="453">
        <v>5.7999999999999972</v>
      </c>
      <c r="J27" s="65" t="s">
        <v>426</v>
      </c>
    </row>
    <row r="28" spans="1:19">
      <c r="B28" s="651">
        <v>40148</v>
      </c>
      <c r="C28" s="652">
        <v>2.23</v>
      </c>
      <c r="D28" s="652">
        <v>3.0641198201257307</v>
      </c>
      <c r="E28" s="653">
        <v>5.2139519874477074</v>
      </c>
      <c r="F28" s="653">
        <v>6.8000000000000114</v>
      </c>
      <c r="G28" s="453">
        <v>6.2000000000000028</v>
      </c>
      <c r="J28" s="65" t="s">
        <v>427</v>
      </c>
    </row>
    <row r="29" spans="1:19">
      <c r="B29" s="651">
        <v>40179</v>
      </c>
      <c r="C29" s="652">
        <v>1.96</v>
      </c>
      <c r="D29" s="652">
        <v>3</v>
      </c>
      <c r="E29" s="653">
        <v>5.0624999999999858</v>
      </c>
      <c r="F29" s="653">
        <v>6</v>
      </c>
      <c r="G29" s="453">
        <v>7.2999999999999972</v>
      </c>
    </row>
    <row r="30" spans="1:19">
      <c r="B30" s="651">
        <v>40210</v>
      </c>
      <c r="C30" s="652">
        <v>1.72</v>
      </c>
      <c r="D30" s="652">
        <v>2.7099999999999995</v>
      </c>
      <c r="E30" s="653">
        <v>5.2675999999999883</v>
      </c>
      <c r="F30" s="653">
        <v>6.6999999999999886</v>
      </c>
      <c r="G30" s="453">
        <v>7.4000000000000057</v>
      </c>
      <c r="J30" s="731" t="s">
        <v>10</v>
      </c>
      <c r="K30" s="887"/>
    </row>
    <row r="31" spans="1:19">
      <c r="B31" s="651">
        <v>40238</v>
      </c>
      <c r="C31" s="652">
        <v>1.55</v>
      </c>
      <c r="D31" s="652">
        <v>2.35</v>
      </c>
      <c r="E31" s="653">
        <v>3.6324000000000041</v>
      </c>
      <c r="F31" s="653">
        <v>6.5</v>
      </c>
      <c r="G31" s="453">
        <v>7.2000000000000028</v>
      </c>
      <c r="K31" s="887"/>
      <c r="L31" s="888"/>
      <c r="M31" s="888"/>
      <c r="N31" s="888"/>
    </row>
    <row r="32" spans="1:19">
      <c r="A32" s="345"/>
      <c r="B32" s="651">
        <v>40269</v>
      </c>
      <c r="C32" s="652">
        <v>1.39</v>
      </c>
      <c r="D32" s="652">
        <v>1.9551357999254242</v>
      </c>
      <c r="E32" s="653">
        <v>3.7594900990098963</v>
      </c>
      <c r="F32" s="653">
        <v>6.0190697763115235</v>
      </c>
      <c r="G32" s="453">
        <v>7.0999999999999943</v>
      </c>
      <c r="I32" s="889"/>
      <c r="J32" s="889"/>
      <c r="K32" s="890"/>
      <c r="L32" s="890"/>
      <c r="M32" s="891"/>
      <c r="N32" s="890"/>
      <c r="O32" s="890"/>
      <c r="Q32" s="890"/>
      <c r="R32" s="890"/>
      <c r="S32" s="57"/>
    </row>
    <row r="33" spans="1:19">
      <c r="A33" s="345"/>
      <c r="B33" s="651">
        <v>40299</v>
      </c>
      <c r="C33" s="652">
        <v>1.01</v>
      </c>
      <c r="D33" s="652">
        <v>1.86</v>
      </c>
      <c r="E33" s="653">
        <v>4.669680177105846</v>
      </c>
      <c r="F33" s="653">
        <v>5.5381395526230479</v>
      </c>
      <c r="G33" s="453">
        <v>7</v>
      </c>
      <c r="I33" s="889"/>
      <c r="J33" s="892"/>
      <c r="K33" s="887"/>
      <c r="L33" s="887"/>
      <c r="M33" s="887"/>
      <c r="N33" s="887"/>
      <c r="O33" s="887"/>
      <c r="P33" s="892"/>
      <c r="Q33" s="893"/>
      <c r="R33" s="893"/>
      <c r="S33" s="893"/>
    </row>
    <row r="34" spans="1:19">
      <c r="A34" s="345"/>
      <c r="B34" s="651">
        <v>40330</v>
      </c>
      <c r="C34" s="652">
        <v>1.28</v>
      </c>
      <c r="D34" s="652">
        <v>2</v>
      </c>
      <c r="E34" s="653">
        <v>3.6324000000000041</v>
      </c>
      <c r="F34" s="653">
        <v>6</v>
      </c>
      <c r="G34" s="453">
        <v>6.7999999999999972</v>
      </c>
      <c r="I34" s="889"/>
      <c r="J34" s="892"/>
      <c r="K34" s="887"/>
      <c r="L34" s="581"/>
      <c r="O34" s="887"/>
      <c r="P34" s="892"/>
      <c r="Q34" s="893"/>
      <c r="R34" s="893"/>
      <c r="S34" s="893"/>
    </row>
    <row r="35" spans="1:19">
      <c r="A35" s="345"/>
      <c r="B35" s="651">
        <v>40360</v>
      </c>
      <c r="C35" s="652">
        <v>1.33</v>
      </c>
      <c r="D35" s="652">
        <v>1.9899999999999998</v>
      </c>
      <c r="E35" s="653">
        <v>4.5506249999999824</v>
      </c>
      <c r="F35" s="653">
        <v>6.5</v>
      </c>
      <c r="G35" s="453">
        <v>6.7000000000000028</v>
      </c>
      <c r="I35" s="889"/>
      <c r="J35" s="892"/>
      <c r="K35" s="887"/>
      <c r="O35" s="887"/>
      <c r="P35" s="892"/>
      <c r="Q35" s="893"/>
      <c r="R35" s="893"/>
      <c r="S35" s="893"/>
    </row>
    <row r="36" spans="1:19">
      <c r="B36" s="651">
        <v>40391</v>
      </c>
      <c r="C36" s="652">
        <v>1.1499999999999999</v>
      </c>
      <c r="D36" s="652">
        <v>1.4954432893386809</v>
      </c>
      <c r="E36" s="653">
        <v>4.4363343749999977</v>
      </c>
      <c r="F36" s="653">
        <v>5.9684210526315846</v>
      </c>
      <c r="G36" s="453">
        <v>6.5</v>
      </c>
      <c r="I36" s="889"/>
      <c r="J36" s="892"/>
      <c r="K36" s="887"/>
      <c r="O36" s="887"/>
      <c r="P36" s="892"/>
      <c r="Q36" s="893"/>
      <c r="R36" s="893"/>
      <c r="S36" s="893"/>
    </row>
    <row r="37" spans="1:19">
      <c r="B37" s="651">
        <v>40422</v>
      </c>
      <c r="C37" s="652">
        <v>1.1599999999999999</v>
      </c>
      <c r="D37" s="652">
        <v>1.6835471707872642</v>
      </c>
      <c r="E37" s="653">
        <v>4.4166804274842244</v>
      </c>
      <c r="F37" s="653">
        <v>5.768486519860943</v>
      </c>
      <c r="G37" s="453">
        <v>6.7000000000000028</v>
      </c>
      <c r="I37" s="889"/>
      <c r="J37" s="892"/>
      <c r="K37" s="887"/>
      <c r="O37" s="887"/>
      <c r="P37" s="892"/>
      <c r="Q37" s="893"/>
      <c r="R37" s="893"/>
      <c r="S37" s="893"/>
    </row>
    <row r="38" spans="1:19">
      <c r="B38" s="651">
        <v>40452</v>
      </c>
      <c r="C38" s="652">
        <v>1.33</v>
      </c>
      <c r="D38" s="652">
        <v>1.9399999999999997</v>
      </c>
      <c r="E38" s="653">
        <v>3.9380250000000245</v>
      </c>
      <c r="F38" s="653">
        <v>5.5093889241020042</v>
      </c>
      <c r="G38" s="453">
        <v>7.2999999999999972</v>
      </c>
      <c r="I38" s="889"/>
      <c r="J38" s="892"/>
      <c r="K38" s="887"/>
      <c r="O38" s="887"/>
      <c r="P38" s="892"/>
      <c r="Q38" s="893"/>
      <c r="R38" s="893"/>
      <c r="S38" s="893"/>
    </row>
    <row r="39" spans="1:19">
      <c r="B39" s="651">
        <v>40483</v>
      </c>
      <c r="C39" s="652">
        <v>1.1499999999999999</v>
      </c>
      <c r="D39" s="652">
        <v>1.8599999999999999</v>
      </c>
      <c r="E39" s="653">
        <v>3.6326250000000115</v>
      </c>
      <c r="F39" s="653">
        <v>5.6000000000000085</v>
      </c>
      <c r="G39" s="453">
        <v>7.7000000000000028</v>
      </c>
      <c r="I39" s="889"/>
      <c r="J39" s="892"/>
      <c r="K39" s="887"/>
      <c r="O39" s="887"/>
      <c r="P39" s="892"/>
      <c r="Q39" s="893"/>
      <c r="R39" s="893"/>
      <c r="S39" s="893"/>
    </row>
    <row r="40" spans="1:19">
      <c r="B40" s="651">
        <v>40513</v>
      </c>
      <c r="C40" s="652">
        <v>1.1599999999999999</v>
      </c>
      <c r="D40" s="652">
        <v>1.79</v>
      </c>
      <c r="E40" s="653">
        <v>3.479925000000005</v>
      </c>
      <c r="F40" s="653">
        <v>5.3750000000000071</v>
      </c>
      <c r="G40" s="453">
        <v>7.7999999999999972</v>
      </c>
      <c r="I40" s="889"/>
      <c r="J40" s="892"/>
      <c r="K40" s="887"/>
      <c r="O40" s="887"/>
      <c r="P40" s="892"/>
      <c r="Q40" s="893"/>
      <c r="R40" s="893"/>
      <c r="S40" s="893"/>
    </row>
    <row r="41" spans="1:19">
      <c r="B41" s="651">
        <v>40544</v>
      </c>
      <c r="C41" s="652">
        <v>1.1399999999999999</v>
      </c>
      <c r="D41" s="652">
        <v>1.72</v>
      </c>
      <c r="E41" s="653">
        <v>3.4035750000000018</v>
      </c>
      <c r="F41" s="653">
        <v>5.1500000000000057</v>
      </c>
      <c r="G41" s="453">
        <v>8.0999999999999943</v>
      </c>
      <c r="I41" s="889"/>
      <c r="J41" s="892"/>
      <c r="K41" s="887"/>
      <c r="O41" s="887"/>
      <c r="P41" s="892"/>
      <c r="Q41" s="893"/>
      <c r="R41" s="893"/>
      <c r="S41" s="893"/>
    </row>
    <row r="42" spans="1:19">
      <c r="B42" s="651">
        <v>40575</v>
      </c>
      <c r="C42" s="652">
        <v>1.29</v>
      </c>
      <c r="D42" s="652">
        <v>1.64</v>
      </c>
      <c r="E42" s="653">
        <v>3.3272249999999985</v>
      </c>
      <c r="F42" s="653">
        <v>4.7580529388036021</v>
      </c>
      <c r="G42" s="453">
        <v>8.7999999999999972</v>
      </c>
      <c r="I42" s="889"/>
      <c r="J42" s="892"/>
      <c r="K42" s="887"/>
      <c r="O42" s="887"/>
      <c r="P42" s="892"/>
      <c r="Q42" s="893"/>
      <c r="R42" s="893"/>
      <c r="S42" s="893"/>
    </row>
    <row r="43" spans="1:19">
      <c r="B43" s="651">
        <v>40603</v>
      </c>
      <c r="C43" s="652">
        <v>0.92</v>
      </c>
      <c r="D43" s="652">
        <v>1.57</v>
      </c>
      <c r="E43" s="653">
        <v>3.3272249999999985</v>
      </c>
      <c r="F43" s="653">
        <v>4.3661058776071986</v>
      </c>
      <c r="G43" s="453">
        <v>8.5999999999999943</v>
      </c>
      <c r="I43" s="889"/>
      <c r="J43" s="892"/>
      <c r="K43" s="887"/>
      <c r="O43" s="887"/>
      <c r="P43" s="892"/>
      <c r="Q43" s="893"/>
      <c r="R43" s="893"/>
      <c r="S43" s="893"/>
    </row>
    <row r="44" spans="1:19">
      <c r="B44" s="651">
        <v>40634</v>
      </c>
      <c r="C44" s="652">
        <v>1.17</v>
      </c>
      <c r="D44" s="652">
        <v>1.62</v>
      </c>
      <c r="E44" s="653">
        <v>2.262656249999992</v>
      </c>
      <c r="F44" s="653">
        <v>5.2999999999999972</v>
      </c>
      <c r="G44" s="453">
        <v>8.4000000000000057</v>
      </c>
      <c r="I44" s="889"/>
      <c r="J44" s="892"/>
      <c r="K44" s="887"/>
      <c r="O44" s="887"/>
      <c r="P44" s="892"/>
      <c r="Q44" s="893"/>
      <c r="R44" s="893"/>
      <c r="S44" s="893"/>
    </row>
    <row r="45" spans="1:19">
      <c r="B45" s="651">
        <v>40664</v>
      </c>
      <c r="C45" s="652">
        <v>1.31</v>
      </c>
      <c r="D45" s="652">
        <v>1.645</v>
      </c>
      <c r="E45" s="653">
        <v>3.2255999999999996</v>
      </c>
      <c r="F45" s="653">
        <v>4.5441457001535719</v>
      </c>
      <c r="G45" s="453">
        <v>8.2999999999999972</v>
      </c>
      <c r="I45" s="889"/>
      <c r="J45" s="892"/>
      <c r="K45" s="887"/>
      <c r="O45" s="887"/>
      <c r="P45" s="892"/>
      <c r="Q45" s="893"/>
      <c r="R45" s="893"/>
      <c r="S45" s="893"/>
    </row>
    <row r="46" spans="1:19">
      <c r="B46" s="651">
        <v>40695</v>
      </c>
      <c r="C46" s="652">
        <v>1.1000000000000001</v>
      </c>
      <c r="D46" s="652">
        <v>1.67</v>
      </c>
      <c r="E46" s="653">
        <v>3.5308499999999934</v>
      </c>
      <c r="F46" s="653">
        <v>4.8523950249222372</v>
      </c>
      <c r="G46" s="453">
        <v>8.4000000000000057</v>
      </c>
      <c r="I46" s="889"/>
      <c r="J46" s="892"/>
      <c r="K46" s="887"/>
      <c r="O46" s="887"/>
      <c r="P46" s="892"/>
      <c r="Q46" s="893"/>
      <c r="R46" s="893"/>
      <c r="S46" s="893"/>
    </row>
    <row r="47" spans="1:19">
      <c r="B47" s="651">
        <v>40725</v>
      </c>
      <c r="C47" s="652">
        <v>1.05</v>
      </c>
      <c r="D47" s="652">
        <v>1.6000000000000003</v>
      </c>
      <c r="E47" s="653">
        <v>3.8360999999999872</v>
      </c>
      <c r="F47" s="653">
        <v>4.9700000000000131</v>
      </c>
      <c r="G47" s="453">
        <v>8.5</v>
      </c>
      <c r="I47" s="889"/>
      <c r="J47" s="892"/>
      <c r="K47" s="887"/>
      <c r="O47" s="887"/>
      <c r="P47" s="892"/>
      <c r="Q47" s="893"/>
      <c r="R47" s="893"/>
      <c r="S47" s="893"/>
    </row>
    <row r="48" spans="1:19">
      <c r="B48" s="651">
        <v>40756</v>
      </c>
      <c r="C48" s="652">
        <v>1.5</v>
      </c>
      <c r="D48" s="652">
        <v>1.6000000000000003</v>
      </c>
      <c r="E48" s="653">
        <v>3.2764062500000368</v>
      </c>
      <c r="F48" s="653">
        <v>4.9400304440684408</v>
      </c>
      <c r="G48" s="453">
        <v>9</v>
      </c>
      <c r="I48" s="889"/>
      <c r="J48" s="892"/>
      <c r="K48" s="887"/>
      <c r="O48" s="887"/>
      <c r="P48" s="892"/>
      <c r="Q48" s="893"/>
      <c r="R48" s="893"/>
      <c r="S48" s="893"/>
    </row>
    <row r="49" spans="2:19">
      <c r="B49" s="651">
        <v>40787</v>
      </c>
      <c r="C49" s="652">
        <v>1.4</v>
      </c>
      <c r="D49" s="652">
        <v>1.6000000000000003</v>
      </c>
      <c r="E49" s="653">
        <v>3.1240250000000174</v>
      </c>
      <c r="F49" s="653">
        <v>4.4577200225182958</v>
      </c>
      <c r="G49" s="453">
        <v>8.7000000000000028</v>
      </c>
      <c r="I49" s="889"/>
      <c r="J49" s="892"/>
      <c r="K49" s="887"/>
      <c r="O49" s="887"/>
      <c r="P49" s="892"/>
      <c r="Q49" s="893"/>
      <c r="R49" s="893"/>
      <c r="S49" s="893"/>
    </row>
    <row r="50" spans="2:19">
      <c r="B50" s="651">
        <v>40817</v>
      </c>
      <c r="C50" s="652">
        <v>1.54</v>
      </c>
      <c r="D50" s="652">
        <v>1.6</v>
      </c>
      <c r="E50" s="653">
        <v>2.0100000000000051</v>
      </c>
      <c r="F50" s="653">
        <v>5.2316568056160504</v>
      </c>
      <c r="G50" s="453">
        <v>8</v>
      </c>
      <c r="I50" s="889"/>
      <c r="J50" s="892"/>
      <c r="K50" s="887"/>
      <c r="O50" s="887"/>
      <c r="P50" s="892"/>
      <c r="Q50" s="893"/>
      <c r="R50" s="893"/>
      <c r="S50" s="893"/>
    </row>
    <row r="51" spans="2:19">
      <c r="B51" s="651">
        <v>40848</v>
      </c>
      <c r="C51" s="652">
        <v>1.1399999999999999</v>
      </c>
      <c r="D51" s="652">
        <v>1.66</v>
      </c>
      <c r="E51" s="653">
        <v>3.0224999999999795</v>
      </c>
      <c r="F51" s="653">
        <v>5</v>
      </c>
      <c r="G51" s="453">
        <v>7.7999999999999972</v>
      </c>
      <c r="I51" s="889"/>
      <c r="J51" s="892"/>
      <c r="K51" s="887"/>
      <c r="O51" s="887"/>
      <c r="P51" s="892"/>
      <c r="Q51" s="893"/>
      <c r="R51" s="893"/>
      <c r="S51" s="893"/>
    </row>
    <row r="52" spans="2:19">
      <c r="B52" s="651">
        <v>40878</v>
      </c>
      <c r="C52" s="652">
        <v>1.27</v>
      </c>
      <c r="D52" s="652">
        <v>1.62</v>
      </c>
      <c r="E52" s="653">
        <v>3.1240250000000174</v>
      </c>
      <c r="F52" s="653">
        <v>5.1641095529688386</v>
      </c>
      <c r="G52" s="453">
        <v>7.4000000000000057</v>
      </c>
      <c r="I52" s="889"/>
      <c r="J52" s="892"/>
      <c r="K52" s="887"/>
      <c r="O52" s="887"/>
      <c r="P52" s="892"/>
      <c r="Q52" s="893"/>
      <c r="R52" s="893"/>
      <c r="S52" s="893"/>
    </row>
    <row r="53" spans="2:19">
      <c r="B53" s="651">
        <v>40909</v>
      </c>
      <c r="C53" s="652">
        <v>1.39</v>
      </c>
      <c r="D53" s="652">
        <v>2.02</v>
      </c>
      <c r="E53" s="653">
        <v>3.5306250000000143</v>
      </c>
      <c r="F53" s="653">
        <v>5.1689113893835685</v>
      </c>
      <c r="G53" s="453">
        <v>5.9000000000000057</v>
      </c>
      <c r="I53" s="889"/>
      <c r="J53" s="892"/>
      <c r="K53" s="887"/>
      <c r="O53" s="887"/>
      <c r="P53" s="892"/>
      <c r="Q53" s="893"/>
      <c r="R53" s="893"/>
      <c r="S53" s="893"/>
    </row>
    <row r="54" spans="2:19">
      <c r="B54" s="651">
        <v>40940</v>
      </c>
      <c r="C54" s="652">
        <v>1.38</v>
      </c>
      <c r="D54" s="652">
        <v>2.04</v>
      </c>
      <c r="E54" s="653">
        <v>3.8360999999999876</v>
      </c>
      <c r="F54" s="653">
        <v>5.3137784962359218</v>
      </c>
      <c r="G54" s="453">
        <v>4.7000000000000028</v>
      </c>
      <c r="I54" s="889"/>
      <c r="J54" s="892"/>
      <c r="K54" s="887"/>
      <c r="O54" s="887"/>
      <c r="P54" s="892"/>
      <c r="Q54" s="893"/>
      <c r="R54" s="893"/>
      <c r="S54" s="893"/>
    </row>
    <row r="55" spans="2:19">
      <c r="B55" s="651">
        <v>40969</v>
      </c>
      <c r="C55" s="652">
        <v>1.55</v>
      </c>
      <c r="D55" s="652">
        <v>1.9849999999999999</v>
      </c>
      <c r="E55" s="653">
        <v>4.0510203211451197</v>
      </c>
      <c r="F55" s="653">
        <v>5.4266666666666623</v>
      </c>
      <c r="G55" s="453">
        <v>4.5999999999999943</v>
      </c>
      <c r="I55" s="889"/>
      <c r="J55" s="892"/>
      <c r="K55" s="887"/>
      <c r="O55" s="887"/>
      <c r="P55" s="892"/>
      <c r="Q55" s="893"/>
      <c r="R55" s="893"/>
      <c r="S55" s="893"/>
    </row>
    <row r="56" spans="2:19">
      <c r="B56" s="651">
        <v>41000</v>
      </c>
      <c r="C56" s="652">
        <v>1.33</v>
      </c>
      <c r="D56" s="652">
        <v>1.93</v>
      </c>
      <c r="E56" s="653">
        <v>2.0100000000000051</v>
      </c>
      <c r="F56" s="653">
        <v>5.3260869565217392</v>
      </c>
      <c r="G56" s="453">
        <v>4.7999999999999972</v>
      </c>
      <c r="I56" s="889"/>
      <c r="J56" s="892"/>
      <c r="K56" s="887"/>
      <c r="O56" s="887"/>
      <c r="P56" s="892"/>
      <c r="Q56" s="893"/>
      <c r="R56" s="893"/>
      <c r="S56" s="893"/>
    </row>
    <row r="57" spans="2:19">
      <c r="B57" s="651">
        <v>41030</v>
      </c>
      <c r="C57" s="652">
        <v>1.51</v>
      </c>
      <c r="D57" s="652">
        <v>2.13</v>
      </c>
      <c r="E57" s="653">
        <v>3.5306250000000148</v>
      </c>
      <c r="F57" s="653">
        <v>4.9473430996527981</v>
      </c>
      <c r="G57" s="453">
        <v>5</v>
      </c>
      <c r="I57" s="889"/>
      <c r="J57" s="892"/>
      <c r="K57" s="887"/>
      <c r="O57" s="887"/>
      <c r="P57" s="892"/>
      <c r="Q57" s="893"/>
      <c r="R57" s="893"/>
      <c r="S57" s="893"/>
    </row>
    <row r="58" spans="2:19">
      <c r="B58" s="651">
        <v>41061</v>
      </c>
      <c r="C58" s="652">
        <v>1.56</v>
      </c>
      <c r="D58" s="652">
        <v>2.085</v>
      </c>
      <c r="E58" s="653">
        <v>4.2440999999999738</v>
      </c>
      <c r="F58" s="653">
        <v>4.8930093126175294</v>
      </c>
      <c r="G58" s="453">
        <v>4.9000000000000057</v>
      </c>
      <c r="I58" s="889"/>
      <c r="J58" s="892"/>
      <c r="K58" s="887"/>
      <c r="O58" s="887"/>
      <c r="P58" s="892"/>
      <c r="Q58" s="893"/>
      <c r="R58" s="893"/>
      <c r="S58" s="893"/>
    </row>
    <row r="59" spans="2:19">
      <c r="B59" s="651">
        <v>41091</v>
      </c>
      <c r="C59" s="652">
        <v>1.42</v>
      </c>
      <c r="D59" s="652">
        <v>2.04</v>
      </c>
      <c r="E59" s="653">
        <v>4.2422668444564291</v>
      </c>
      <c r="F59" s="653">
        <v>5.1583771148231303</v>
      </c>
      <c r="G59" s="453">
        <v>4.7000000000000028</v>
      </c>
      <c r="I59" s="889"/>
      <c r="J59" s="892"/>
      <c r="K59" s="887"/>
      <c r="O59" s="887"/>
      <c r="P59" s="892"/>
      <c r="Q59" s="893"/>
      <c r="R59" s="893"/>
      <c r="S59" s="893"/>
    </row>
    <row r="60" spans="2:19">
      <c r="B60" s="651">
        <v>41122</v>
      </c>
      <c r="C60" s="652">
        <v>1.23</v>
      </c>
      <c r="D60" s="652">
        <v>2.0159455480858197</v>
      </c>
      <c r="E60" s="653">
        <v>3.9375387941521756</v>
      </c>
      <c r="F60" s="653">
        <v>5.0017619036773109</v>
      </c>
      <c r="G60" s="453">
        <v>4.7000000000000028</v>
      </c>
      <c r="I60" s="889"/>
      <c r="J60" s="892"/>
      <c r="K60" s="887"/>
      <c r="O60" s="887"/>
      <c r="P60" s="892"/>
      <c r="Q60" s="893"/>
      <c r="R60" s="893"/>
      <c r="S60" s="893"/>
    </row>
    <row r="61" spans="2:19">
      <c r="B61" s="651">
        <v>41153</v>
      </c>
      <c r="C61" s="652">
        <v>1.61</v>
      </c>
      <c r="D61" s="652">
        <v>2.3090037420407565</v>
      </c>
      <c r="E61" s="653">
        <v>4.5945019313455537</v>
      </c>
      <c r="F61" s="653">
        <v>5.6393888032941923</v>
      </c>
      <c r="G61" s="453">
        <v>5</v>
      </c>
      <c r="I61" s="889"/>
      <c r="J61" s="892"/>
      <c r="K61" s="887"/>
      <c r="N61" s="887"/>
      <c r="O61" s="887"/>
      <c r="P61" s="892"/>
      <c r="Q61" s="893"/>
      <c r="R61" s="893"/>
      <c r="S61" s="893"/>
    </row>
    <row r="62" spans="2:19">
      <c r="I62" s="889"/>
      <c r="J62" s="892"/>
      <c r="K62" s="887"/>
      <c r="N62" s="887"/>
      <c r="O62" s="887"/>
      <c r="P62" s="892"/>
      <c r="Q62" s="893"/>
      <c r="R62" s="893"/>
      <c r="S62" s="893"/>
    </row>
    <row r="63" spans="2:19">
      <c r="I63" s="889"/>
      <c r="J63" s="892"/>
      <c r="K63" s="887"/>
      <c r="L63" s="887"/>
      <c r="M63" s="887"/>
      <c r="N63" s="887"/>
      <c r="O63" s="887"/>
      <c r="P63" s="892"/>
      <c r="Q63" s="893"/>
      <c r="R63" s="893"/>
      <c r="S63" s="893"/>
    </row>
    <row r="64" spans="2:19">
      <c r="I64" s="889"/>
      <c r="J64" s="892"/>
      <c r="K64" s="887"/>
      <c r="L64" s="887"/>
      <c r="M64" s="887"/>
      <c r="N64" s="887"/>
      <c r="O64" s="887"/>
      <c r="P64" s="892"/>
      <c r="Q64" s="893"/>
      <c r="R64" s="893"/>
      <c r="S64" s="893"/>
    </row>
    <row r="65" spans="9:19">
      <c r="I65" s="889"/>
      <c r="J65" s="892"/>
      <c r="K65" s="887"/>
      <c r="L65" s="887"/>
      <c r="M65" s="887"/>
      <c r="N65" s="887"/>
      <c r="O65" s="887"/>
      <c r="P65" s="892"/>
      <c r="Q65" s="893"/>
      <c r="R65" s="893"/>
      <c r="S65" s="893"/>
    </row>
    <row r="66" spans="9:19">
      <c r="I66" s="889"/>
      <c r="J66" s="892"/>
      <c r="K66" s="887"/>
      <c r="L66" s="887"/>
      <c r="M66" s="887"/>
      <c r="N66" s="887"/>
      <c r="O66" s="887"/>
      <c r="P66" s="892"/>
      <c r="Q66" s="893"/>
      <c r="R66" s="893"/>
      <c r="S66" s="893"/>
    </row>
    <row r="67" spans="9:19">
      <c r="I67" s="889"/>
      <c r="J67" s="892"/>
      <c r="K67" s="887"/>
      <c r="L67" s="887"/>
      <c r="M67" s="887"/>
      <c r="N67" s="887"/>
      <c r="O67" s="887"/>
      <c r="P67" s="892"/>
      <c r="Q67" s="893"/>
      <c r="R67" s="893"/>
      <c r="S67" s="893"/>
    </row>
    <row r="68" spans="9:19">
      <c r="I68" s="889"/>
      <c r="J68" s="892"/>
      <c r="K68" s="887"/>
      <c r="L68" s="887"/>
      <c r="M68" s="887"/>
      <c r="N68" s="887"/>
      <c r="O68" s="887"/>
      <c r="P68" s="892"/>
      <c r="Q68" s="893"/>
      <c r="R68" s="893"/>
      <c r="S68" s="893"/>
    </row>
    <row r="69" spans="9:19">
      <c r="I69" s="889"/>
      <c r="J69" s="892"/>
      <c r="K69" s="887"/>
      <c r="L69" s="887"/>
      <c r="M69" s="887"/>
      <c r="N69" s="887"/>
      <c r="O69" s="887"/>
      <c r="P69" s="892"/>
      <c r="Q69" s="893"/>
      <c r="R69" s="893"/>
      <c r="S69" s="893"/>
    </row>
    <row r="70" spans="9:19">
      <c r="I70" s="889"/>
      <c r="J70" s="892"/>
      <c r="K70" s="887"/>
      <c r="L70" s="887"/>
      <c r="M70" s="887"/>
      <c r="N70" s="887"/>
      <c r="O70" s="887"/>
      <c r="P70" s="892"/>
      <c r="Q70" s="893"/>
      <c r="R70" s="893"/>
      <c r="S70" s="893"/>
    </row>
    <row r="71" spans="9:19">
      <c r="I71" s="889"/>
      <c r="J71" s="892"/>
      <c r="K71" s="887"/>
      <c r="L71" s="887"/>
      <c r="M71" s="887"/>
      <c r="N71" s="887"/>
      <c r="O71" s="887"/>
      <c r="P71" s="892"/>
      <c r="Q71" s="893"/>
      <c r="R71" s="893"/>
      <c r="S71" s="893"/>
    </row>
    <row r="72" spans="9:19">
      <c r="I72" s="889"/>
      <c r="J72" s="892"/>
      <c r="K72" s="887"/>
      <c r="L72" s="887"/>
      <c r="M72" s="887"/>
      <c r="N72" s="887"/>
      <c r="O72" s="887"/>
      <c r="P72" s="892"/>
      <c r="Q72" s="893"/>
      <c r="R72" s="893"/>
      <c r="S72" s="893"/>
    </row>
    <row r="73" spans="9:19">
      <c r="I73" s="889"/>
      <c r="J73" s="892"/>
      <c r="K73" s="887"/>
      <c r="L73" s="887"/>
      <c r="M73" s="887"/>
      <c r="N73" s="887"/>
      <c r="O73" s="887"/>
      <c r="P73" s="892"/>
      <c r="Q73" s="893"/>
      <c r="R73" s="893"/>
      <c r="S73" s="893"/>
    </row>
    <row r="74" spans="9:19">
      <c r="I74" s="889"/>
      <c r="J74" s="892"/>
      <c r="K74" s="887"/>
      <c r="L74" s="887"/>
      <c r="M74" s="887"/>
      <c r="N74" s="887"/>
      <c r="O74" s="887"/>
      <c r="P74" s="892"/>
      <c r="Q74" s="893"/>
      <c r="R74" s="893"/>
      <c r="S74" s="893"/>
    </row>
    <row r="75" spans="9:19">
      <c r="I75" s="889"/>
      <c r="J75" s="892"/>
      <c r="K75" s="887"/>
      <c r="L75" s="887"/>
      <c r="M75" s="887"/>
      <c r="N75" s="887"/>
      <c r="O75" s="887"/>
      <c r="P75" s="892"/>
      <c r="Q75" s="893"/>
      <c r="R75" s="893"/>
      <c r="S75" s="893"/>
    </row>
    <row r="76" spans="9:19">
      <c r="I76" s="889"/>
      <c r="J76" s="892"/>
      <c r="K76" s="887"/>
      <c r="L76" s="887"/>
      <c r="M76" s="887"/>
      <c r="N76" s="887"/>
      <c r="O76" s="887"/>
      <c r="P76" s="892"/>
      <c r="Q76" s="893"/>
      <c r="R76" s="893"/>
      <c r="S76" s="893"/>
    </row>
    <row r="77" spans="9:19">
      <c r="I77" s="889"/>
      <c r="J77" s="892"/>
      <c r="K77" s="887"/>
      <c r="L77" s="887"/>
      <c r="M77" s="887"/>
      <c r="N77" s="887"/>
      <c r="O77" s="887"/>
      <c r="P77" s="892"/>
      <c r="Q77" s="893"/>
      <c r="R77" s="893"/>
      <c r="S77" s="893"/>
    </row>
    <row r="78" spans="9:19">
      <c r="I78" s="889"/>
      <c r="J78" s="892"/>
      <c r="K78" s="887"/>
      <c r="L78" s="887"/>
      <c r="M78" s="887"/>
      <c r="N78" s="887"/>
      <c r="O78" s="887"/>
      <c r="P78" s="892"/>
      <c r="Q78" s="893"/>
      <c r="R78" s="893"/>
      <c r="S78" s="893"/>
    </row>
    <row r="79" spans="9:19">
      <c r="I79" s="889"/>
      <c r="J79" s="892"/>
      <c r="K79" s="887"/>
      <c r="L79" s="887"/>
      <c r="M79" s="887"/>
      <c r="N79" s="887"/>
      <c r="O79" s="887"/>
      <c r="P79" s="892"/>
      <c r="Q79" s="893"/>
      <c r="R79" s="893"/>
      <c r="S79" s="893"/>
    </row>
    <row r="80" spans="9:19">
      <c r="I80" s="889"/>
      <c r="J80" s="892"/>
      <c r="K80" s="887"/>
      <c r="L80" s="887"/>
      <c r="M80" s="887"/>
      <c r="N80" s="887"/>
      <c r="O80" s="887"/>
      <c r="P80" s="892"/>
      <c r="Q80" s="893"/>
      <c r="R80" s="893"/>
      <c r="S80" s="893"/>
    </row>
    <row r="81" spans="9:19">
      <c r="I81" s="889"/>
      <c r="J81" s="892"/>
      <c r="K81" s="887"/>
      <c r="L81" s="887"/>
      <c r="M81" s="887"/>
      <c r="N81" s="887"/>
      <c r="O81" s="887"/>
      <c r="P81" s="892"/>
      <c r="Q81" s="893"/>
      <c r="R81" s="893"/>
      <c r="S81" s="893"/>
    </row>
    <row r="82" spans="9:19">
      <c r="I82" s="889"/>
      <c r="J82" s="892"/>
      <c r="K82" s="887"/>
      <c r="L82" s="887"/>
      <c r="M82" s="887"/>
      <c r="N82" s="887"/>
      <c r="O82" s="887"/>
      <c r="P82" s="892"/>
      <c r="Q82" s="893"/>
      <c r="R82" s="893"/>
      <c r="S82" s="893"/>
    </row>
    <row r="83" spans="9:19">
      <c r="I83" s="889"/>
      <c r="J83" s="892"/>
      <c r="K83" s="887"/>
      <c r="L83" s="887"/>
      <c r="M83" s="887"/>
      <c r="N83" s="887"/>
      <c r="O83" s="887"/>
      <c r="P83" s="892"/>
      <c r="Q83" s="893"/>
      <c r="R83" s="893"/>
      <c r="S83" s="893"/>
    </row>
    <row r="84" spans="9:19">
      <c r="I84" s="889"/>
      <c r="J84" s="892"/>
      <c r="K84" s="887"/>
      <c r="L84" s="887"/>
      <c r="M84" s="887"/>
      <c r="N84" s="887"/>
      <c r="O84" s="887"/>
      <c r="P84" s="892"/>
      <c r="Q84" s="893"/>
      <c r="R84" s="893"/>
      <c r="S84" s="893"/>
    </row>
    <row r="85" spans="9:19">
      <c r="I85" s="889"/>
      <c r="J85" s="892"/>
      <c r="K85" s="887"/>
      <c r="L85" s="887"/>
      <c r="M85" s="887"/>
      <c r="N85" s="887"/>
      <c r="O85" s="887"/>
      <c r="P85" s="892"/>
      <c r="Q85" s="893"/>
      <c r="R85" s="893"/>
      <c r="S85" s="893"/>
    </row>
    <row r="86" spans="9:19">
      <c r="I86" s="889"/>
      <c r="J86" s="892"/>
      <c r="K86" s="887"/>
      <c r="L86" s="887"/>
      <c r="M86" s="887"/>
      <c r="N86" s="887"/>
      <c r="O86" s="887"/>
      <c r="P86" s="892"/>
      <c r="Q86" s="893"/>
      <c r="R86" s="893"/>
      <c r="S86" s="893"/>
    </row>
    <row r="87" spans="9:19">
      <c r="I87" s="889"/>
      <c r="J87" s="892"/>
      <c r="K87" s="887"/>
      <c r="L87" s="887"/>
      <c r="M87" s="887"/>
      <c r="N87" s="887"/>
      <c r="O87" s="887"/>
      <c r="P87" s="892"/>
      <c r="Q87" s="893"/>
      <c r="R87" s="893"/>
      <c r="S87" s="893"/>
    </row>
    <row r="88" spans="9:19">
      <c r="I88" s="889"/>
      <c r="J88" s="892"/>
      <c r="K88" s="887"/>
      <c r="L88" s="887"/>
      <c r="M88" s="887"/>
      <c r="N88" s="887"/>
      <c r="O88" s="887"/>
      <c r="P88" s="892"/>
      <c r="Q88" s="893"/>
      <c r="R88" s="893"/>
      <c r="S88" s="893"/>
    </row>
    <row r="89" spans="9:19">
      <c r="I89" s="889"/>
      <c r="J89" s="892"/>
      <c r="K89" s="887"/>
      <c r="L89" s="887"/>
      <c r="M89" s="887"/>
      <c r="N89" s="887"/>
      <c r="O89" s="887"/>
      <c r="P89" s="892"/>
      <c r="Q89" s="893"/>
      <c r="R89" s="893"/>
      <c r="S89" s="893"/>
    </row>
    <row r="90" spans="9:19">
      <c r="I90" s="889"/>
      <c r="J90" s="892"/>
      <c r="K90" s="887"/>
      <c r="L90" s="887"/>
      <c r="M90" s="887"/>
      <c r="N90" s="887"/>
      <c r="O90" s="887"/>
      <c r="P90" s="892"/>
      <c r="Q90" s="893"/>
      <c r="R90" s="893"/>
      <c r="S90" s="893"/>
    </row>
    <row r="91" spans="9:19">
      <c r="I91" s="889"/>
      <c r="J91" s="892"/>
      <c r="K91" s="887"/>
      <c r="L91" s="887"/>
      <c r="M91" s="887"/>
      <c r="N91" s="887"/>
      <c r="O91" s="887"/>
      <c r="P91" s="892"/>
      <c r="Q91" s="893"/>
      <c r="R91" s="893"/>
      <c r="S91" s="893"/>
    </row>
    <row r="92" spans="9:19">
      <c r="I92" s="889"/>
      <c r="J92" s="892"/>
      <c r="K92" s="887"/>
      <c r="L92" s="887"/>
      <c r="M92" s="887"/>
      <c r="N92" s="887"/>
      <c r="O92" s="887"/>
      <c r="P92" s="892"/>
      <c r="Q92" s="893"/>
      <c r="R92" s="893"/>
      <c r="S92" s="893"/>
    </row>
    <row r="93" spans="9:19">
      <c r="I93" s="889"/>
      <c r="J93" s="892"/>
      <c r="K93" s="887"/>
      <c r="L93" s="887"/>
      <c r="M93" s="887"/>
      <c r="N93" s="887"/>
      <c r="O93" s="887"/>
      <c r="P93" s="892"/>
      <c r="Q93" s="893"/>
      <c r="R93" s="893"/>
      <c r="S93" s="893"/>
    </row>
    <row r="94" spans="9:19">
      <c r="I94" s="889"/>
      <c r="J94" s="892"/>
      <c r="K94" s="887"/>
      <c r="L94" s="887"/>
      <c r="M94" s="887"/>
      <c r="N94" s="887"/>
      <c r="O94" s="887"/>
      <c r="P94" s="892"/>
      <c r="Q94" s="893"/>
      <c r="R94" s="893"/>
      <c r="S94" s="893"/>
    </row>
    <row r="95" spans="9:19">
      <c r="I95" s="889"/>
      <c r="J95" s="892"/>
      <c r="K95" s="887"/>
      <c r="L95" s="887"/>
      <c r="M95" s="887"/>
      <c r="N95" s="887"/>
      <c r="O95" s="887"/>
      <c r="P95" s="892"/>
      <c r="Q95" s="893"/>
      <c r="R95" s="893"/>
      <c r="S95" s="893"/>
    </row>
    <row r="96" spans="9:19">
      <c r="I96" s="889"/>
      <c r="J96" s="892"/>
      <c r="K96" s="887"/>
      <c r="L96" s="887"/>
      <c r="M96" s="887"/>
      <c r="N96" s="887"/>
      <c r="O96" s="887"/>
      <c r="P96" s="892"/>
      <c r="Q96" s="893"/>
      <c r="R96" s="893"/>
      <c r="S96" s="893"/>
    </row>
    <row r="97" spans="9:19">
      <c r="I97" s="889"/>
      <c r="J97" s="892"/>
      <c r="K97" s="887"/>
      <c r="L97" s="887"/>
      <c r="M97" s="887"/>
      <c r="N97" s="887"/>
      <c r="O97" s="887"/>
      <c r="P97" s="892"/>
      <c r="Q97" s="893"/>
      <c r="R97" s="893"/>
      <c r="S97" s="893"/>
    </row>
    <row r="98" spans="9:19">
      <c r="I98" s="889"/>
      <c r="J98" s="892"/>
      <c r="K98" s="887"/>
      <c r="L98" s="887"/>
      <c r="M98" s="887"/>
      <c r="N98" s="887"/>
      <c r="O98" s="887"/>
      <c r="P98" s="892"/>
      <c r="Q98" s="893"/>
      <c r="R98" s="893"/>
      <c r="S98" s="893"/>
    </row>
    <row r="99" spans="9:19">
      <c r="I99" s="889"/>
      <c r="J99" s="892"/>
      <c r="K99" s="887"/>
      <c r="L99" s="887"/>
      <c r="M99" s="887"/>
      <c r="N99" s="887"/>
      <c r="O99" s="887"/>
      <c r="P99" s="892"/>
      <c r="Q99" s="893"/>
      <c r="R99" s="893"/>
      <c r="S99" s="893"/>
    </row>
    <row r="100" spans="9:19">
      <c r="I100" s="889"/>
      <c r="J100" s="892"/>
      <c r="K100" s="887"/>
      <c r="L100" s="887"/>
      <c r="M100" s="887"/>
      <c r="N100" s="887"/>
      <c r="O100" s="887"/>
      <c r="P100" s="892"/>
      <c r="Q100" s="893"/>
      <c r="R100" s="893"/>
      <c r="S100" s="893"/>
    </row>
    <row r="101" spans="9:19">
      <c r="I101" s="889"/>
      <c r="J101" s="892"/>
      <c r="K101" s="887"/>
      <c r="L101" s="887"/>
      <c r="M101" s="887"/>
      <c r="N101" s="887"/>
      <c r="O101" s="887"/>
      <c r="P101" s="892"/>
      <c r="Q101" s="893"/>
      <c r="R101" s="893"/>
      <c r="S101" s="893"/>
    </row>
    <row r="102" spans="9:19">
      <c r="I102" s="889"/>
      <c r="J102" s="889"/>
      <c r="K102" s="889"/>
      <c r="L102" s="889"/>
      <c r="M102" s="894"/>
      <c r="N102" s="888"/>
    </row>
    <row r="103" spans="9:19">
      <c r="I103" s="889"/>
      <c r="J103" s="889"/>
      <c r="K103" s="889"/>
      <c r="L103" s="889"/>
      <c r="M103" s="894"/>
      <c r="N103" s="888"/>
    </row>
    <row r="104" spans="9:19">
      <c r="I104" s="889"/>
      <c r="J104" s="889"/>
      <c r="K104" s="889"/>
      <c r="L104" s="889"/>
      <c r="M104" s="894"/>
      <c r="N104" s="888"/>
    </row>
    <row r="105" spans="9:19">
      <c r="I105" s="889"/>
      <c r="J105" s="889"/>
      <c r="K105" s="889"/>
      <c r="L105" s="889"/>
      <c r="M105" s="894"/>
      <c r="N105" s="888"/>
    </row>
    <row r="106" spans="9:19">
      <c r="I106" s="889"/>
      <c r="J106" s="889"/>
      <c r="K106" s="889"/>
      <c r="L106" s="889"/>
      <c r="M106" s="894"/>
      <c r="N106" s="888"/>
    </row>
    <row r="107" spans="9:19">
      <c r="I107" s="889"/>
      <c r="J107" s="889"/>
      <c r="K107" s="889"/>
      <c r="L107" s="889"/>
      <c r="M107" s="894"/>
      <c r="N107" s="888"/>
    </row>
    <row r="108" spans="9:19">
      <c r="I108" s="889"/>
      <c r="J108" s="889"/>
      <c r="K108" s="889"/>
      <c r="L108" s="889"/>
      <c r="M108" s="894"/>
      <c r="N108" s="888"/>
    </row>
    <row r="109" spans="9:19">
      <c r="I109" s="889"/>
      <c r="J109" s="889"/>
      <c r="K109" s="889"/>
      <c r="L109" s="889"/>
      <c r="M109" s="894"/>
      <c r="N109" s="888"/>
    </row>
    <row r="110" spans="9:19">
      <c r="I110" s="889"/>
      <c r="J110" s="889"/>
      <c r="K110" s="889"/>
      <c r="L110" s="889"/>
      <c r="M110" s="894"/>
      <c r="N110" s="888"/>
    </row>
    <row r="111" spans="9:19">
      <c r="I111" s="889"/>
      <c r="J111" s="889"/>
      <c r="K111" s="889"/>
      <c r="L111" s="889"/>
      <c r="M111" s="894"/>
      <c r="N111" s="888"/>
    </row>
    <row r="112" spans="9:19">
      <c r="I112" s="889"/>
      <c r="J112" s="889"/>
      <c r="K112" s="889"/>
      <c r="L112" s="889"/>
      <c r="M112" s="894"/>
      <c r="N112" s="888"/>
    </row>
    <row r="113" spans="9:14">
      <c r="I113" s="889"/>
      <c r="J113" s="889"/>
      <c r="K113" s="889"/>
      <c r="L113" s="889"/>
      <c r="M113" s="894"/>
      <c r="N113" s="888"/>
    </row>
    <row r="114" spans="9:14">
      <c r="I114" s="889"/>
      <c r="J114" s="889"/>
      <c r="K114" s="889"/>
      <c r="L114" s="889"/>
      <c r="M114" s="894"/>
      <c r="N114" s="888"/>
    </row>
    <row r="115" spans="9:14">
      <c r="I115" s="889"/>
      <c r="J115" s="889"/>
      <c r="K115" s="889"/>
      <c r="L115" s="889"/>
      <c r="M115" s="894"/>
      <c r="N115" s="888"/>
    </row>
    <row r="116" spans="9:14">
      <c r="I116" s="889"/>
      <c r="J116" s="889"/>
      <c r="K116" s="889"/>
      <c r="L116" s="889"/>
      <c r="M116" s="894"/>
      <c r="N116" s="888"/>
    </row>
    <row r="117" spans="9:14">
      <c r="I117" s="889"/>
      <c r="J117" s="889"/>
      <c r="K117" s="889"/>
      <c r="L117" s="889"/>
      <c r="M117" s="894"/>
      <c r="N117" s="888"/>
    </row>
    <row r="118" spans="9:14">
      <c r="I118" s="895"/>
      <c r="J118" s="896"/>
      <c r="K118" s="889"/>
      <c r="L118" s="889"/>
      <c r="M118" s="894"/>
      <c r="N118" s="888"/>
    </row>
    <row r="119" spans="9:14">
      <c r="I119" s="895"/>
      <c r="J119" s="896"/>
      <c r="K119" s="889"/>
      <c r="L119" s="889"/>
      <c r="M119" s="894"/>
      <c r="N119" s="888"/>
    </row>
    <row r="120" spans="9:14">
      <c r="I120" s="895"/>
      <c r="J120" s="896"/>
      <c r="K120" s="889"/>
      <c r="L120" s="889"/>
      <c r="M120" s="894"/>
      <c r="N120" s="888"/>
    </row>
    <row r="121" spans="9:14">
      <c r="I121" s="895"/>
      <c r="J121" s="896"/>
      <c r="K121" s="889"/>
      <c r="L121" s="889"/>
      <c r="M121" s="894"/>
      <c r="N121" s="888"/>
    </row>
    <row r="122" spans="9:14">
      <c r="I122" s="895"/>
      <c r="J122" s="896"/>
      <c r="K122" s="889"/>
      <c r="L122" s="889"/>
      <c r="M122" s="894"/>
      <c r="N122" s="888"/>
    </row>
    <row r="123" spans="9:14">
      <c r="I123" s="895"/>
      <c r="J123" s="896"/>
      <c r="K123" s="889"/>
      <c r="L123" s="894"/>
      <c r="M123" s="888"/>
      <c r="N123" s="888"/>
    </row>
    <row r="124" spans="9:14">
      <c r="I124" s="895"/>
      <c r="J124" s="896"/>
      <c r="K124" s="888"/>
      <c r="L124" s="888"/>
      <c r="M124" s="888"/>
      <c r="N124" s="888"/>
    </row>
    <row r="125" spans="9:14">
      <c r="I125" s="895"/>
      <c r="J125" s="896"/>
      <c r="K125" s="888"/>
      <c r="L125" s="888"/>
      <c r="M125" s="888"/>
      <c r="N125" s="888"/>
    </row>
    <row r="126" spans="9:14">
      <c r="I126" s="895"/>
      <c r="J126" s="896"/>
      <c r="K126" s="888"/>
      <c r="L126" s="888"/>
      <c r="M126" s="888"/>
      <c r="N126" s="888"/>
    </row>
    <row r="127" spans="9:14">
      <c r="I127" s="895"/>
      <c r="J127" s="896"/>
      <c r="K127" s="888"/>
      <c r="L127" s="888"/>
      <c r="M127" s="888"/>
    </row>
    <row r="128" spans="9:14">
      <c r="I128" s="895"/>
      <c r="J128" s="896"/>
      <c r="K128" s="888"/>
      <c r="L128" s="888"/>
      <c r="M128" s="888"/>
    </row>
    <row r="129" spans="9:13">
      <c r="I129" s="895"/>
      <c r="J129" s="896"/>
      <c r="K129" s="888"/>
      <c r="L129" s="888"/>
      <c r="M129" s="888"/>
    </row>
    <row r="130" spans="9:13">
      <c r="I130" s="895"/>
      <c r="J130" s="896"/>
      <c r="K130" s="888"/>
      <c r="L130" s="888"/>
      <c r="M130" s="888"/>
    </row>
    <row r="131" spans="9:13">
      <c r="I131" s="895"/>
      <c r="J131" s="896"/>
      <c r="K131" s="888"/>
      <c r="L131" s="888"/>
      <c r="M131" s="888"/>
    </row>
    <row r="132" spans="9:13">
      <c r="I132" s="895"/>
      <c r="J132" s="896"/>
      <c r="K132" s="888"/>
      <c r="L132" s="888"/>
      <c r="M132" s="888"/>
    </row>
    <row r="133" spans="9:13">
      <c r="I133" s="895"/>
      <c r="J133" s="896"/>
      <c r="K133" s="888"/>
      <c r="L133" s="888"/>
      <c r="M133" s="888"/>
    </row>
    <row r="134" spans="9:13">
      <c r="I134" s="895"/>
      <c r="J134" s="896"/>
      <c r="K134" s="888"/>
      <c r="L134" s="888"/>
      <c r="M134" s="888"/>
    </row>
    <row r="135" spans="9:13">
      <c r="I135" s="895"/>
      <c r="J135" s="896"/>
      <c r="K135" s="888"/>
      <c r="L135" s="888"/>
      <c r="M135" s="888"/>
    </row>
    <row r="136" spans="9:13">
      <c r="I136" s="895"/>
      <c r="J136" s="896"/>
      <c r="K136" s="888"/>
      <c r="L136" s="888"/>
      <c r="M136" s="888"/>
    </row>
    <row r="137" spans="9:13">
      <c r="I137" s="895"/>
      <c r="J137" s="896"/>
    </row>
    <row r="138" spans="9:13">
      <c r="I138" s="895"/>
      <c r="J138" s="896"/>
    </row>
    <row r="139" spans="9:13">
      <c r="I139" s="895"/>
      <c r="J139" s="896"/>
    </row>
    <row r="140" spans="9:13">
      <c r="I140" s="895"/>
      <c r="J140" s="896"/>
    </row>
    <row r="141" spans="9:13">
      <c r="I141" s="895"/>
      <c r="J141" s="896"/>
    </row>
    <row r="142" spans="9:13">
      <c r="I142" s="895"/>
      <c r="J142" s="896"/>
    </row>
    <row r="143" spans="9:13">
      <c r="I143" s="895"/>
      <c r="J143" s="896"/>
    </row>
    <row r="144" spans="9:13">
      <c r="I144" s="895"/>
      <c r="J144" s="896"/>
    </row>
    <row r="145" spans="9:10">
      <c r="I145" s="895"/>
      <c r="J145" s="896"/>
    </row>
    <row r="146" spans="9:10">
      <c r="I146" s="895"/>
      <c r="J146" s="896"/>
    </row>
    <row r="147" spans="9:10">
      <c r="I147" s="895"/>
      <c r="J147" s="896"/>
    </row>
    <row r="148" spans="9:10">
      <c r="I148" s="895"/>
      <c r="J148" s="896"/>
    </row>
    <row r="149" spans="9:10">
      <c r="I149" s="895"/>
      <c r="J149" s="896"/>
    </row>
    <row r="150" spans="9:10">
      <c r="I150" s="895"/>
      <c r="J150" s="896"/>
    </row>
    <row r="151" spans="9:10">
      <c r="I151" s="895"/>
      <c r="J151" s="896"/>
    </row>
    <row r="152" spans="9:10">
      <c r="I152" s="895"/>
      <c r="J152" s="896"/>
    </row>
    <row r="153" spans="9:10">
      <c r="I153" s="895"/>
      <c r="J153" s="896"/>
    </row>
    <row r="154" spans="9:10">
      <c r="I154" s="895"/>
      <c r="J154" s="896"/>
    </row>
    <row r="155" spans="9:10">
      <c r="I155" s="895"/>
      <c r="J155" s="896"/>
    </row>
    <row r="156" spans="9:10">
      <c r="I156" s="895"/>
      <c r="J156" s="896"/>
    </row>
    <row r="157" spans="9:10">
      <c r="I157" s="895"/>
      <c r="J157" s="896"/>
    </row>
    <row r="158" spans="9:10">
      <c r="I158" s="895"/>
      <c r="J158" s="896"/>
    </row>
    <row r="159" spans="9:10">
      <c r="I159" s="895"/>
      <c r="J159" s="896"/>
    </row>
    <row r="160" spans="9:10">
      <c r="I160" s="895"/>
      <c r="J160" s="896"/>
    </row>
    <row r="161" spans="9:10">
      <c r="I161" s="895"/>
      <c r="J161" s="896"/>
    </row>
    <row r="162" spans="9:10">
      <c r="I162" s="895"/>
      <c r="J162" s="896"/>
    </row>
    <row r="163" spans="9:10">
      <c r="I163" s="895"/>
      <c r="J163" s="896"/>
    </row>
    <row r="164" spans="9:10">
      <c r="I164" s="895"/>
      <c r="J164" s="896"/>
    </row>
    <row r="165" spans="9:10">
      <c r="I165" s="895"/>
      <c r="J165" s="896"/>
    </row>
    <row r="166" spans="9:10">
      <c r="I166" s="895"/>
      <c r="J166" s="896"/>
    </row>
    <row r="167" spans="9:10">
      <c r="I167" s="895"/>
      <c r="J167" s="896"/>
    </row>
    <row r="168" spans="9:10">
      <c r="I168" s="895"/>
      <c r="J168" s="896"/>
    </row>
    <row r="169" spans="9:10">
      <c r="I169" s="895"/>
      <c r="J169" s="896"/>
    </row>
    <row r="170" spans="9:10">
      <c r="I170" s="895"/>
      <c r="J170" s="896"/>
    </row>
    <row r="171" spans="9:10">
      <c r="I171" s="895"/>
      <c r="J171" s="896"/>
    </row>
    <row r="172" spans="9:10">
      <c r="I172" s="895"/>
      <c r="J172" s="896"/>
    </row>
    <row r="173" spans="9:10">
      <c r="I173" s="895"/>
      <c r="J173" s="896"/>
    </row>
    <row r="174" spans="9:10">
      <c r="I174" s="895"/>
      <c r="J174" s="896"/>
    </row>
    <row r="175" spans="9:10">
      <c r="I175" s="895"/>
      <c r="J175" s="896"/>
    </row>
    <row r="176" spans="9:10">
      <c r="I176" s="895"/>
      <c r="J176" s="896"/>
    </row>
    <row r="177" spans="9:10">
      <c r="I177" s="895"/>
      <c r="J177" s="896"/>
    </row>
    <row r="178" spans="9:10">
      <c r="I178" s="895"/>
      <c r="J178" s="896"/>
    </row>
    <row r="179" spans="9:10">
      <c r="I179" s="895"/>
      <c r="J179" s="896"/>
    </row>
    <row r="180" spans="9:10">
      <c r="I180" s="897"/>
      <c r="J180" s="896"/>
    </row>
    <row r="181" spans="9:10">
      <c r="I181" s="897"/>
      <c r="J181" s="896"/>
    </row>
    <row r="182" spans="9:10">
      <c r="I182" s="897"/>
      <c r="J182" s="896"/>
    </row>
    <row r="183" spans="9:10">
      <c r="I183" s="897"/>
      <c r="J183" s="896"/>
    </row>
    <row r="184" spans="9:10">
      <c r="I184" s="897"/>
      <c r="J184" s="896"/>
    </row>
    <row r="185" spans="9:10">
      <c r="I185" s="897"/>
      <c r="J185" s="896"/>
    </row>
    <row r="186" spans="9:10">
      <c r="I186" s="897"/>
      <c r="J186" s="896"/>
    </row>
    <row r="187" spans="9:10">
      <c r="I187" s="897"/>
      <c r="J187" s="896"/>
    </row>
    <row r="188" spans="9:10">
      <c r="I188" s="897"/>
      <c r="J188" s="896"/>
    </row>
    <row r="189" spans="9:10">
      <c r="I189" s="897"/>
      <c r="J189" s="896"/>
    </row>
    <row r="190" spans="9:10">
      <c r="I190" s="897"/>
      <c r="J190" s="896"/>
    </row>
    <row r="191" spans="9:10">
      <c r="I191" s="897"/>
      <c r="J191" s="896"/>
    </row>
    <row r="192" spans="9:10">
      <c r="I192" s="897"/>
      <c r="J192" s="896"/>
    </row>
    <row r="193" spans="9:10">
      <c r="I193" s="897"/>
      <c r="J193" s="896"/>
    </row>
    <row r="194" spans="9:10">
      <c r="I194" s="897"/>
      <c r="J194" s="896"/>
    </row>
    <row r="195" spans="9:10">
      <c r="I195" s="897"/>
      <c r="J195" s="896"/>
    </row>
    <row r="196" spans="9:10">
      <c r="I196" s="897"/>
      <c r="J196" s="896"/>
    </row>
    <row r="197" spans="9:10">
      <c r="I197" s="897"/>
      <c r="J197" s="896"/>
    </row>
    <row r="198" spans="9:10">
      <c r="I198" s="897"/>
      <c r="J198" s="896"/>
    </row>
    <row r="199" spans="9:10">
      <c r="I199" s="897"/>
      <c r="J199" s="896"/>
    </row>
    <row r="200" spans="9:10">
      <c r="I200" s="897"/>
      <c r="J200" s="896"/>
    </row>
    <row r="201" spans="9:10">
      <c r="I201" s="897"/>
      <c r="J201" s="896"/>
    </row>
    <row r="202" spans="9:10">
      <c r="I202" s="897"/>
      <c r="J202" s="896"/>
    </row>
    <row r="203" spans="9:10">
      <c r="I203" s="897"/>
      <c r="J203" s="896"/>
    </row>
    <row r="204" spans="9:10">
      <c r="I204" s="897"/>
      <c r="J204" s="896"/>
    </row>
    <row r="205" spans="9:10">
      <c r="I205" s="897"/>
      <c r="J205" s="896"/>
    </row>
    <row r="206" spans="9:10">
      <c r="I206" s="897"/>
      <c r="J206" s="896"/>
    </row>
    <row r="207" spans="9:10">
      <c r="I207" s="897"/>
      <c r="J207" s="896"/>
    </row>
    <row r="208" spans="9:10">
      <c r="I208" s="897"/>
      <c r="J208" s="896"/>
    </row>
    <row r="209" spans="9:10">
      <c r="I209" s="897"/>
      <c r="J209" s="896"/>
    </row>
    <row r="210" spans="9:10">
      <c r="I210" s="897"/>
      <c r="J210" s="896"/>
    </row>
    <row r="211" spans="9:10">
      <c r="I211" s="897"/>
      <c r="J211" s="896"/>
    </row>
    <row r="212" spans="9:10">
      <c r="I212" s="897"/>
      <c r="J212" s="896"/>
    </row>
    <row r="213" spans="9:10">
      <c r="I213" s="897"/>
      <c r="J213" s="896"/>
    </row>
    <row r="214" spans="9:10">
      <c r="I214" s="897"/>
      <c r="J214" s="896"/>
    </row>
    <row r="215" spans="9:10">
      <c r="I215" s="897"/>
      <c r="J215" s="896"/>
    </row>
    <row r="216" spans="9:10">
      <c r="I216" s="897"/>
      <c r="J216" s="896"/>
    </row>
    <row r="217" spans="9:10">
      <c r="I217" s="897"/>
      <c r="J217" s="896"/>
    </row>
    <row r="218" spans="9:10">
      <c r="I218" s="897"/>
      <c r="J218" s="896"/>
    </row>
    <row r="219" spans="9:10">
      <c r="I219" s="897"/>
      <c r="J219" s="896"/>
    </row>
    <row r="220" spans="9:10">
      <c r="I220" s="897"/>
      <c r="J220" s="896"/>
    </row>
    <row r="221" spans="9:10">
      <c r="I221" s="897"/>
      <c r="J221" s="896"/>
    </row>
    <row r="222" spans="9:10">
      <c r="I222" s="897"/>
      <c r="J222" s="896"/>
    </row>
    <row r="223" spans="9:10">
      <c r="I223" s="897"/>
      <c r="J223" s="896"/>
    </row>
    <row r="224" spans="9:10">
      <c r="I224" s="897"/>
      <c r="J224" s="896"/>
    </row>
    <row r="225" spans="9:10">
      <c r="I225" s="897"/>
      <c r="J225" s="896"/>
    </row>
    <row r="226" spans="9:10">
      <c r="I226" s="897"/>
      <c r="J226" s="896"/>
    </row>
    <row r="227" spans="9:10">
      <c r="I227" s="897"/>
      <c r="J227" s="896"/>
    </row>
    <row r="228" spans="9:10">
      <c r="I228" s="897"/>
      <c r="J228" s="896"/>
    </row>
    <row r="229" spans="9:10">
      <c r="I229" s="897"/>
      <c r="J229" s="896"/>
    </row>
    <row r="230" spans="9:10">
      <c r="I230" s="897"/>
      <c r="J230" s="896"/>
    </row>
    <row r="231" spans="9:10">
      <c r="I231" s="897"/>
      <c r="J231" s="896"/>
    </row>
    <row r="232" spans="9:10">
      <c r="I232" s="897"/>
      <c r="J232" s="896"/>
    </row>
    <row r="233" spans="9:10">
      <c r="I233" s="897"/>
      <c r="J233" s="896"/>
    </row>
    <row r="234" spans="9:10">
      <c r="I234" s="897"/>
      <c r="J234" s="896"/>
    </row>
    <row r="235" spans="9:10">
      <c r="I235" s="897"/>
      <c r="J235" s="896"/>
    </row>
    <row r="236" spans="9:10">
      <c r="I236" s="897"/>
      <c r="J236" s="896"/>
    </row>
    <row r="237" spans="9:10">
      <c r="I237" s="897"/>
      <c r="J237" s="896"/>
    </row>
    <row r="238" spans="9:10">
      <c r="I238" s="897"/>
      <c r="J238" s="896"/>
    </row>
    <row r="239" spans="9:10">
      <c r="I239" s="897"/>
      <c r="J239" s="896"/>
    </row>
    <row r="240" spans="9:10">
      <c r="I240" s="897"/>
      <c r="J240" s="896"/>
    </row>
    <row r="241" spans="9:10">
      <c r="I241" s="897"/>
      <c r="J241" s="896"/>
    </row>
    <row r="242" spans="9:10">
      <c r="I242" s="897"/>
      <c r="J242" s="896"/>
    </row>
    <row r="243" spans="9:10">
      <c r="I243" s="897"/>
      <c r="J243" s="896"/>
    </row>
    <row r="244" spans="9:10">
      <c r="I244" s="897"/>
      <c r="J244" s="896"/>
    </row>
    <row r="245" spans="9:10">
      <c r="I245" s="897"/>
      <c r="J245" s="896"/>
    </row>
    <row r="246" spans="9:10">
      <c r="I246" s="897"/>
      <c r="J246" s="896"/>
    </row>
    <row r="247" spans="9:10">
      <c r="I247" s="897"/>
      <c r="J247" s="896"/>
    </row>
    <row r="248" spans="9:10">
      <c r="I248" s="897"/>
      <c r="J248" s="896"/>
    </row>
    <row r="249" spans="9:10">
      <c r="I249" s="897"/>
      <c r="J249" s="896"/>
    </row>
    <row r="250" spans="9:10">
      <c r="I250" s="897"/>
      <c r="J250" s="896"/>
    </row>
    <row r="251" spans="9:10">
      <c r="I251" s="897"/>
      <c r="J251" s="896"/>
    </row>
    <row r="252" spans="9:10">
      <c r="I252" s="897"/>
      <c r="J252" s="896"/>
    </row>
    <row r="253" spans="9:10">
      <c r="I253" s="897"/>
      <c r="J253" s="896"/>
    </row>
    <row r="254" spans="9:10">
      <c r="I254" s="897"/>
      <c r="J254" s="896"/>
    </row>
    <row r="255" spans="9:10">
      <c r="I255" s="897"/>
      <c r="J255" s="896"/>
    </row>
    <row r="256" spans="9:10">
      <c r="I256" s="897"/>
      <c r="J256" s="896"/>
    </row>
    <row r="257" spans="9:10">
      <c r="I257" s="897"/>
      <c r="J257" s="896"/>
    </row>
    <row r="258" spans="9:10">
      <c r="I258" s="897"/>
      <c r="J258" s="896"/>
    </row>
    <row r="259" spans="9:10">
      <c r="I259" s="897"/>
      <c r="J259" s="896"/>
    </row>
    <row r="260" spans="9:10">
      <c r="I260" s="897"/>
      <c r="J260" s="896"/>
    </row>
    <row r="261" spans="9:10">
      <c r="I261" s="897"/>
      <c r="J261" s="896"/>
    </row>
    <row r="262" spans="9:10">
      <c r="I262" s="897"/>
      <c r="J262" s="896"/>
    </row>
    <row r="263" spans="9:10">
      <c r="I263" s="897"/>
      <c r="J263" s="896"/>
    </row>
    <row r="264" spans="9:10">
      <c r="I264" s="897"/>
      <c r="J264" s="896"/>
    </row>
    <row r="265" spans="9:10">
      <c r="I265" s="897"/>
      <c r="J265" s="896"/>
    </row>
    <row r="266" spans="9:10">
      <c r="I266" s="897"/>
      <c r="J266" s="896"/>
    </row>
    <row r="267" spans="9:10">
      <c r="I267" s="897"/>
      <c r="J267" s="896"/>
    </row>
    <row r="268" spans="9:10">
      <c r="I268" s="897"/>
      <c r="J268" s="896"/>
    </row>
    <row r="269" spans="9:10">
      <c r="I269" s="897"/>
      <c r="J269" s="896"/>
    </row>
    <row r="270" spans="9:10">
      <c r="I270" s="897"/>
      <c r="J270" s="896"/>
    </row>
    <row r="271" spans="9:10">
      <c r="I271" s="897"/>
      <c r="J271" s="896"/>
    </row>
    <row r="272" spans="9:10">
      <c r="I272" s="897"/>
      <c r="J272" s="896"/>
    </row>
    <row r="273" spans="9:10">
      <c r="I273" s="897"/>
      <c r="J273" s="896"/>
    </row>
    <row r="274" spans="9:10">
      <c r="I274" s="897"/>
      <c r="J274" s="896"/>
    </row>
    <row r="275" spans="9:10">
      <c r="I275" s="897"/>
      <c r="J275" s="896"/>
    </row>
    <row r="276" spans="9:10">
      <c r="I276" s="897"/>
      <c r="J276" s="896"/>
    </row>
    <row r="277" spans="9:10">
      <c r="I277" s="897"/>
      <c r="J277" s="896"/>
    </row>
    <row r="278" spans="9:10">
      <c r="I278" s="897"/>
      <c r="J278" s="896"/>
    </row>
    <row r="279" spans="9:10">
      <c r="I279" s="897"/>
      <c r="J279" s="896"/>
    </row>
    <row r="280" spans="9:10">
      <c r="I280" s="897"/>
      <c r="J280" s="896"/>
    </row>
    <row r="281" spans="9:10">
      <c r="I281" s="897"/>
      <c r="J281" s="896"/>
    </row>
    <row r="282" spans="9:10">
      <c r="I282" s="895"/>
      <c r="J282" s="896"/>
    </row>
    <row r="283" spans="9:10">
      <c r="I283" s="895"/>
      <c r="J283" s="896"/>
    </row>
    <row r="284" spans="9:10">
      <c r="I284" s="895"/>
      <c r="J284" s="896"/>
    </row>
    <row r="285" spans="9:10">
      <c r="I285" s="895"/>
      <c r="J285" s="896"/>
    </row>
    <row r="286" spans="9:10">
      <c r="I286" s="895"/>
      <c r="J286" s="896"/>
    </row>
    <row r="287" spans="9:10">
      <c r="I287" s="895"/>
      <c r="J287" s="896"/>
    </row>
    <row r="288" spans="9:10">
      <c r="I288" s="895"/>
      <c r="J288" s="896"/>
    </row>
    <row r="289" spans="9:10">
      <c r="I289" s="895"/>
      <c r="J289" s="896"/>
    </row>
    <row r="290" spans="9:10">
      <c r="I290" s="895"/>
      <c r="J290" s="896"/>
    </row>
    <row r="291" spans="9:10">
      <c r="I291" s="895"/>
      <c r="J291" s="896"/>
    </row>
    <row r="292" spans="9:10">
      <c r="I292" s="895"/>
      <c r="J292" s="896"/>
    </row>
    <row r="293" spans="9:10">
      <c r="I293" s="895"/>
      <c r="J293" s="896"/>
    </row>
    <row r="294" spans="9:10">
      <c r="I294" s="895"/>
      <c r="J294" s="896"/>
    </row>
  </sheetData>
  <hyperlinks>
    <hyperlink ref="J30" location="Содержание!B12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115</vt:i4>
      </vt:variant>
      <vt:variant>
        <vt:lpstr>Именованные диапазоны</vt:lpstr>
      </vt:variant>
      <vt:variant>
        <vt:i4>6</vt:i4>
      </vt:variant>
    </vt:vector>
  </HeadingPairs>
  <TitlesOfParts>
    <vt:vector size="121" baseType="lpstr">
      <vt:lpstr>Содержание</vt:lpstr>
      <vt:lpstr>График 2.1.1</vt:lpstr>
      <vt:lpstr>График 2.1.2</vt:lpstr>
      <vt:lpstr>График 2.1.3</vt:lpstr>
      <vt:lpstr>График 2.1.4</vt:lpstr>
      <vt:lpstr>График 2.1.5</vt:lpstr>
      <vt:lpstr>График 2.1.6</vt:lpstr>
      <vt:lpstr>График 2.1.7</vt:lpstr>
      <vt:lpstr>График 2.1.8</vt:lpstr>
      <vt:lpstr>График 2.1.9</vt:lpstr>
      <vt:lpstr>Таблица 2.1.1</vt:lpstr>
      <vt:lpstr>График 2.1.10</vt:lpstr>
      <vt:lpstr>График 2.1.11</vt:lpstr>
      <vt:lpstr>График 2.1.12</vt:lpstr>
      <vt:lpstr>График 2.1.13</vt:lpstr>
      <vt:lpstr>Бокс 1 Таблица 1</vt:lpstr>
      <vt:lpstr>График 2.2.1</vt:lpstr>
      <vt:lpstr>График 2.2.2</vt:lpstr>
      <vt:lpstr>График 2.2.3</vt:lpstr>
      <vt:lpstr>График 2.2.4</vt:lpstr>
      <vt:lpstr>График 2.2.5</vt:lpstr>
      <vt:lpstr>График 2.2.6 </vt:lpstr>
      <vt:lpstr>Таблица 2.2.1</vt:lpstr>
      <vt:lpstr>Таблица 2.2.2</vt:lpstr>
      <vt:lpstr>Бокс 2 Таблица 1</vt:lpstr>
      <vt:lpstr>Бокс 2 График 1</vt:lpstr>
      <vt:lpstr>Бокс 2 График 2</vt:lpstr>
      <vt:lpstr>График 2.3.1</vt:lpstr>
      <vt:lpstr>График 2.3.2</vt:lpstr>
      <vt:lpstr>График 2.3.3</vt:lpstr>
      <vt:lpstr>График 2.3.4</vt:lpstr>
      <vt:lpstr>График 2.3.5</vt:lpstr>
      <vt:lpstr>График 2.3.6</vt:lpstr>
      <vt:lpstr>График 2.3.7</vt:lpstr>
      <vt:lpstr>График 2.3.8</vt:lpstr>
      <vt:lpstr>График 2.3.9</vt:lpstr>
      <vt:lpstr>График 2.3.10</vt:lpstr>
      <vt:lpstr>График 2.3.11</vt:lpstr>
      <vt:lpstr>График 2.3.12</vt:lpstr>
      <vt:lpstr>График 3.1.1.1</vt:lpstr>
      <vt:lpstr>График 3.1.1.2</vt:lpstr>
      <vt:lpstr>График 3.1.1.3</vt:lpstr>
      <vt:lpstr>График 3.1.1.4</vt:lpstr>
      <vt:lpstr>График 3.1.1.5</vt:lpstr>
      <vt:lpstr>График 3.1.1.6</vt:lpstr>
      <vt:lpstr>График 3.1.1.7</vt:lpstr>
      <vt:lpstr>График 3.1.1.8</vt:lpstr>
      <vt:lpstr>График 3.1.1.9</vt:lpstr>
      <vt:lpstr>График 3.1.2.1</vt:lpstr>
      <vt:lpstr>График 3.1.2.2</vt:lpstr>
      <vt:lpstr>График 3.1.2.3</vt:lpstr>
      <vt:lpstr>Таблица 3.1.2.1</vt:lpstr>
      <vt:lpstr>График 3.1.2.4</vt:lpstr>
      <vt:lpstr>График 3.1.2.5</vt:lpstr>
      <vt:lpstr>График 3.1.2.6</vt:lpstr>
      <vt:lpstr>Таблица 3.1.2.2</vt:lpstr>
      <vt:lpstr>График 3.1.2.7</vt:lpstr>
      <vt:lpstr>График 3.1.2.8</vt:lpstr>
      <vt:lpstr>График 3.1.2.9</vt:lpstr>
      <vt:lpstr>Таблица 3.1.2.3</vt:lpstr>
      <vt:lpstr>Бокс 3 График 1</vt:lpstr>
      <vt:lpstr>Бокс 3 График 2</vt:lpstr>
      <vt:lpstr>График 3.1.2.10</vt:lpstr>
      <vt:lpstr>Таблица 3.1.2.4</vt:lpstr>
      <vt:lpstr>График 3.1.3.1</vt:lpstr>
      <vt:lpstr>График 3.1.3.2</vt:lpstr>
      <vt:lpstr>График 3.1.3.3</vt:lpstr>
      <vt:lpstr>График 3.1.3.4</vt:lpstr>
      <vt:lpstr>График 3.1.3.5</vt:lpstr>
      <vt:lpstr>График 3.1.3.6</vt:lpstr>
      <vt:lpstr>График 3.1.3.7</vt:lpstr>
      <vt:lpstr>График 3.1.3.8</vt:lpstr>
      <vt:lpstr>График 3.1.3.9</vt:lpstr>
      <vt:lpstr>График 3.1.3.10</vt:lpstr>
      <vt:lpstr>Таблица 3.1.3.1</vt:lpstr>
      <vt:lpstr>График 3.1.3.11</vt:lpstr>
      <vt:lpstr>График 3.1.3.12</vt:lpstr>
      <vt:lpstr>Таблица 3.1.4.1</vt:lpstr>
      <vt:lpstr>График 3.1.4.1</vt:lpstr>
      <vt:lpstr>Таблица 3.1.4.2</vt:lpstr>
      <vt:lpstr>График 3.1.4.2</vt:lpstr>
      <vt:lpstr>Бокс 4 Таблица 1</vt:lpstr>
      <vt:lpstr>Таблица 3.1.4.3</vt:lpstr>
      <vt:lpstr>Таблица 3.1.4.4</vt:lpstr>
      <vt:lpstr>Таблица 3.1.4.5</vt:lpstr>
      <vt:lpstr>График 3.1.4.3</vt:lpstr>
      <vt:lpstr>Таблица 3.1.4.6</vt:lpstr>
      <vt:lpstr>График 3.1.4.4</vt:lpstr>
      <vt:lpstr>График 3.1.4.5</vt:lpstr>
      <vt:lpstr>Таблица 3.1.4.7</vt:lpstr>
      <vt:lpstr>График 3.2.1.1</vt:lpstr>
      <vt:lpstr>График 3.2.1.2</vt:lpstr>
      <vt:lpstr>График 3.2.1.3</vt:lpstr>
      <vt:lpstr>График 3.2.1.4</vt:lpstr>
      <vt:lpstr>График 3.2.1.5</vt:lpstr>
      <vt:lpstr>График 3.2.2.1</vt:lpstr>
      <vt:lpstr>График 3.2.2.2</vt:lpstr>
      <vt:lpstr>График 3.2.2.3</vt:lpstr>
      <vt:lpstr>График 3.2.2.4</vt:lpstr>
      <vt:lpstr>График 3.2.2.5</vt:lpstr>
      <vt:lpstr>График 3.2.2.6</vt:lpstr>
      <vt:lpstr>График 3.2.3.1</vt:lpstr>
      <vt:lpstr>График 3.2.3.2</vt:lpstr>
      <vt:lpstr>График 3.2.3.3</vt:lpstr>
      <vt:lpstr>График 3.2.3.4</vt:lpstr>
      <vt:lpstr>Таблица 3.2.3.1</vt:lpstr>
      <vt:lpstr>Таблица 3.2.3.2</vt:lpstr>
      <vt:lpstr>График 3.2.3.5</vt:lpstr>
      <vt:lpstr>График 3.2.3.6</vt:lpstr>
      <vt:lpstr>График 3.3.1.1</vt:lpstr>
      <vt:lpstr>Таблица 3.3.1.1</vt:lpstr>
      <vt:lpstr>График 3.3.2.1</vt:lpstr>
      <vt:lpstr>График 3.3.2.2</vt:lpstr>
      <vt:lpstr>График 3.3.2.3</vt:lpstr>
      <vt:lpstr>График 3.3.2.4</vt:lpstr>
      <vt:lpstr>'Таблица 3.1.4.1'!_ftn1</vt:lpstr>
      <vt:lpstr>'Таблица 3.1.4.1'!_ftn2</vt:lpstr>
      <vt:lpstr>'Таблица 3.1.4.1'!_ftnref1</vt:lpstr>
      <vt:lpstr>'Таблица 3.1.4.1'!_ftnref2</vt:lpstr>
      <vt:lpstr>'График 3.3.2.2'!Область_печати</vt:lpstr>
      <vt:lpstr>'График 3.3.2.4'!Область_печати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2013-01-30T05:59:16Z</dcterms:modified>
</cp:coreProperties>
</file>