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0F4B2C29-6A04-4736-A19A-5B3DDA8E5E4A}" xr6:coauthVersionLast="45" xr6:coauthVersionMax="45" xr10:uidLastSave="{00000000-0000-0000-0000-000000000000}"/>
  <bookViews>
    <workbookView xWindow="-108" yWindow="-108" windowWidth="23256" windowHeight="12576" tabRatio="872" firstSheet="17" activeTab="18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КТЛ &lt;1" sheetId="130" state="hidden" r:id="rId9"/>
    <sheet name="КТЛ&gt;1,5" sheetId="131" state="hidden" r:id="rId10"/>
    <sheet name="УС&gt;0,5" sheetId="129" state="hidden" r:id="rId11"/>
    <sheet name="КООС&gt;ср" sheetId="132" state="hidden" r:id="rId12"/>
    <sheet name="РСК20" sheetId="135" state="hidden" r:id="rId13"/>
    <sheet name="РСК5" sheetId="134" state="hidden" r:id="rId14"/>
    <sheet name="РП30" sheetId="138" state="hidden" r:id="rId15"/>
    <sheet name="РП5" sheetId="137" state="hidden" r:id="rId16"/>
    <sheet name="РАСЧ" sheetId="128" state="hidden" r:id="rId17"/>
    <sheet name="Титульный" sheetId="24" r:id="rId18"/>
    <sheet name="Раздел 1 (стр 1-4)" sheetId="140" r:id="rId19"/>
    <sheet name="Раздел 2 (стр 1-4)" sheetId="141" r:id="rId20"/>
  </sheets>
  <externalReferences>
    <externalReference r:id="rId21"/>
    <externalReference r:id="rId22"/>
    <externalReference r:id="rId23"/>
    <externalReference r:id="rId24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'[2]исх дан'!#REF!</definedName>
    <definedName name="GroupHeader" localSheetId="17">#REF!</definedName>
    <definedName name="GroupHeader">#REF!</definedName>
    <definedName name="INFO_STRUCTURE">#REF!</definedName>
    <definedName name="INFO_STRUCTURE_COL">#REF!</definedName>
    <definedName name="Main" localSheetId="17">#REF!</definedName>
    <definedName name="Main">#REF!</definedName>
    <definedName name="NumberPredpr" localSheetId="17">#REF!</definedName>
    <definedName name="NumberPredpr">#REF!</definedName>
    <definedName name="NumberPredprAll" localSheetId="17">#REF!</definedName>
    <definedName name="NumberPredprAll">#REF!</definedName>
    <definedName name="OblastList">#REF!</definedName>
    <definedName name="Oked" localSheetId="17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'[2]исх дан'!#REF!</definedName>
    <definedName name="OkedList">#REF!</definedName>
    <definedName name="OpfList">'[2]исх дан'!#REF!</definedName>
    <definedName name="P3_1_GROUP_HEADER" localSheetId="2">'[3]РС-П3.1'!#REF!</definedName>
    <definedName name="P3_1_GROUP_HEADER" localSheetId="3">'[3]РС-П3.1'!#REF!</definedName>
    <definedName name="P3_1_GROUP_HEADER" localSheetId="4">'[3]РС-П3.1'!#REF!</definedName>
    <definedName name="P3_1_GROUP_HEADER">'[4]РС-П3.1'!#REF!</definedName>
    <definedName name="P3_1_MAIN" localSheetId="2">'[3]РС-П3.1'!#REF!</definedName>
    <definedName name="P3_1_MAIN" localSheetId="3">'[3]РС-П3.1'!#REF!</definedName>
    <definedName name="P3_1_MAIN" localSheetId="4">'[3]РС-П3.1'!#REF!</definedName>
    <definedName name="P3_1_MAIN">'[4]РС-П3.1'!#REF!</definedName>
    <definedName name="P3_1_PERIOD">'[1]РС-П3.1'!$A$4:$Z$6</definedName>
    <definedName name="P3_1_PERIOD_COL">'[1]РС-П3.1'!$V$4:$Z$6</definedName>
    <definedName name="P3_1_POKAZ_MODEL" localSheetId="2">'[3]РС-П3.1'!#REF!</definedName>
    <definedName name="P3_1_POKAZ_MODEL" localSheetId="3">'[3]РС-П3.1'!#REF!</definedName>
    <definedName name="P3_1_POKAZ_MODEL" localSheetId="4">'[3]РС-П3.1'!#REF!</definedName>
    <definedName name="P3_1_POKAZ_MODEL">'[4]РС-П3.1'!#REF!</definedName>
    <definedName name="P3_1_POKAZ_MODEL_COL" localSheetId="2">'[3]РС-П3.1'!#REF!</definedName>
    <definedName name="P3_1_POKAZ_MODEL_COL" localSheetId="3">'[3]РС-П3.1'!#REF!</definedName>
    <definedName name="P3_1_POKAZ_MODEL_COL" localSheetId="4">'[3]РС-П3.1'!#REF!</definedName>
    <definedName name="P3_1_POKAZ_MODEL_COL">'[4]РС-П3.1'!#REF!</definedName>
    <definedName name="P3_1_WORKSPACE">'[1]РС-П3.1'!$A$7:$F$93</definedName>
    <definedName name="P3_2_MAIN1">'РС-1 по эк'!$A$4:$H$180</definedName>
    <definedName name="P3_2_MAIN2" localSheetId="3">'РС-2 по эк'!$A$4:$H$30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'[3]РС-П3.2 (РС-1)'!#REF!</definedName>
    <definedName name="P3_2_POKAZ_MODEL" localSheetId="4">'[3]РС-П3.2 (РС-1)'!#REF!</definedName>
    <definedName name="P3_2_POKAZ_MODEL">'[4]РС-П3.2 (РС-1)'!#REF!</definedName>
    <definedName name="P3_2_POKAZ_MODEL_COL">'[1]РС-П3.2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7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17">#REF!</definedName>
    <definedName name="PeriodCol">#REF!</definedName>
    <definedName name="Pokaz" localSheetId="17">#REF!</definedName>
    <definedName name="Pokaz">#REF!</definedName>
    <definedName name="PokazCol" localSheetId="17">#REF!</definedName>
    <definedName name="PokazCol">#REF!</definedName>
    <definedName name="PokazModel" localSheetId="17">#REF!</definedName>
    <definedName name="PokazModel">#REF!</definedName>
    <definedName name="PokazModelCol" localSheetId="17">#REF!</definedName>
    <definedName name="PokazModelCol">#REF!</definedName>
    <definedName name="Predpr" localSheetId="17">#REF!</definedName>
    <definedName name="Predpr">#REF!</definedName>
    <definedName name="PredprSizeList">'[2]исх дан'!#REF!</definedName>
    <definedName name="Region" localSheetId="17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7">#REF!</definedName>
    <definedName name="RowsBeforeMain">#REF!</definedName>
    <definedName name="Shapka" localSheetId="17">#REF!</definedName>
    <definedName name="Shapka">#REF!</definedName>
    <definedName name="Stat4">'[2]исх дан'!#REF!</definedName>
    <definedName name="VolumeProfit" localSheetId="17">#REF!</definedName>
    <definedName name="VolumeProfit">#REF!</definedName>
    <definedName name="VolumeProfitAll" localSheetId="17">#REF!</definedName>
    <definedName name="VolumeProfitAll">#REF!</definedName>
    <definedName name="VolumeProfitPercent" localSheetId="17">#REF!</definedName>
    <definedName name="VolumeProfitPercent">#REF!</definedName>
    <definedName name="Workspace" localSheetId="2">#REF!</definedName>
    <definedName name="Workspace" localSheetId="3">#REF!</definedName>
    <definedName name="Workspace" localSheetId="4">#REF!</definedName>
    <definedName name="Workspace" localSheetId="17">#REF!</definedName>
    <definedName name="Workspace">#REF!</definedName>
    <definedName name="арпорол">#REF!</definedName>
    <definedName name="_xlnm.Print_Titles" localSheetId="7">'РС-П3.2 (РС-3)'!$A:$B,'РС-П3.2 (РС-3)'!$4:$4</definedName>
    <definedName name="_xlnm.Print_Area" localSheetId="3">'РС-2 по эк'!$A$1:$H$30</definedName>
    <definedName name="_xlnm.Print_Area" localSheetId="17">Титульный!$A$1:$K$37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8" i="132" l="1"/>
  <c r="K38" i="132"/>
  <c r="H10" i="128"/>
  <c r="O10" i="128" s="1"/>
  <c r="V10" i="128" s="1"/>
  <c r="K15" i="132"/>
  <c r="O15" i="132" s="1"/>
  <c r="G18" i="24"/>
  <c r="E18" i="24"/>
  <c r="H31" i="132"/>
  <c r="H27" i="132"/>
  <c r="H23" i="132"/>
  <c r="H19" i="132"/>
  <c r="H15" i="132"/>
  <c r="H11" i="132"/>
  <c r="K31" i="132"/>
  <c r="O31" i="132"/>
  <c r="K27" i="132"/>
  <c r="O27" i="132" s="1"/>
  <c r="K23" i="132"/>
  <c r="O23" i="132"/>
  <c r="K19" i="132"/>
  <c r="O19" i="132" s="1"/>
  <c r="K11" i="132"/>
  <c r="O11" i="132"/>
  <c r="I31" i="132"/>
  <c r="J31" i="132"/>
  <c r="I27" i="132"/>
  <c r="J27" i="132"/>
  <c r="I23" i="132"/>
  <c r="J23" i="132"/>
  <c r="I19" i="132"/>
  <c r="J19" i="132"/>
  <c r="I15" i="132"/>
  <c r="J15" i="132"/>
  <c r="I11" i="132"/>
  <c r="J11" i="132"/>
  <c r="I10" i="128"/>
  <c r="P10" i="128" s="1"/>
  <c r="W10" i="128" s="1"/>
  <c r="AD10" i="128"/>
  <c r="AK10" i="128" s="1"/>
  <c r="AR10" i="128" s="1"/>
  <c r="AY10" i="128" s="1"/>
  <c r="J10" i="128"/>
  <c r="Q10" i="128" s="1"/>
  <c r="X10" i="128" s="1"/>
  <c r="AE10" i="128" s="1"/>
  <c r="AL10" i="128"/>
  <c r="AS10" i="128" s="1"/>
  <c r="AZ10" i="128" s="1"/>
  <c r="K10" i="128"/>
  <c r="R10" i="128"/>
  <c r="Y10" i="128" s="1"/>
  <c r="AF10" i="128" s="1"/>
  <c r="AM10" i="128" s="1"/>
  <c r="AT10" i="128"/>
  <c r="BA10" i="128" s="1"/>
  <c r="I11" i="128"/>
  <c r="P11" i="128"/>
  <c r="W11" i="128"/>
  <c r="AD11" i="128" s="1"/>
  <c r="AK11" i="128" s="1"/>
  <c r="AR11" i="128" s="1"/>
  <c r="AY11" i="128"/>
  <c r="J11" i="128"/>
  <c r="Q11" i="128" s="1"/>
  <c r="X11" i="128" s="1"/>
  <c r="AE11" i="128" s="1"/>
  <c r="AL11" i="128" s="1"/>
  <c r="AS11" i="128" s="1"/>
  <c r="AZ11" i="128" s="1"/>
  <c r="K11" i="128"/>
  <c r="R11" i="128" s="1"/>
  <c r="Y11" i="128" s="1"/>
  <c r="AF11" i="128" s="1"/>
  <c r="AM11" i="128"/>
  <c r="AT11" i="128" s="1"/>
  <c r="BA11" i="128" s="1"/>
  <c r="H11" i="128"/>
  <c r="O11" i="128"/>
  <c r="V11" i="128" s="1"/>
  <c r="AC11" i="128" s="1"/>
  <c r="AJ11" i="128" s="1"/>
  <c r="AQ11" i="128"/>
  <c r="AX11" i="128" s="1"/>
  <c r="AC10" i="128"/>
  <c r="AJ10" i="128" s="1"/>
  <c r="AQ10" i="128" s="1"/>
  <c r="AX10" i="128" s="1"/>
  <c r="AR56" i="128"/>
  <c r="AY56" i="128"/>
  <c r="AY54" i="128" s="1"/>
  <c r="AS56" i="128"/>
  <c r="AS53" i="128" s="1"/>
  <c r="AZ56" i="128"/>
  <c r="AZ54" i="128" s="1"/>
  <c r="AT56" i="128"/>
  <c r="AT55" i="128" s="1"/>
  <c r="BA56" i="128"/>
  <c r="BA54" i="128" s="1"/>
  <c r="AR46" i="128"/>
  <c r="AR44" i="128" s="1"/>
  <c r="AY46" i="128"/>
  <c r="AY44" i="128" s="1"/>
  <c r="AS46" i="128"/>
  <c r="AS43" i="128" s="1"/>
  <c r="AZ46" i="128"/>
  <c r="AZ44" i="128" s="1"/>
  <c r="AT46" i="128"/>
  <c r="AT45" i="128" s="1"/>
  <c r="BA46" i="128"/>
  <c r="BA44" i="128" s="1"/>
  <c r="AR41" i="128"/>
  <c r="AR40" i="128" s="1"/>
  <c r="AY41" i="128"/>
  <c r="AY39" i="128" s="1"/>
  <c r="AS41" i="128"/>
  <c r="AS40" i="128" s="1"/>
  <c r="AZ41" i="128"/>
  <c r="AZ39" i="128" s="1"/>
  <c r="AT41" i="128"/>
  <c r="BA41" i="128"/>
  <c r="BA39" i="128" s="1"/>
  <c r="AQ56" i="128"/>
  <c r="AX56" i="128"/>
  <c r="AX54" i="128" s="1"/>
  <c r="AQ46" i="128"/>
  <c r="AX46" i="128"/>
  <c r="AX44" i="128"/>
  <c r="AQ41" i="128"/>
  <c r="AQ40" i="128" s="1"/>
  <c r="AX41" i="128"/>
  <c r="AX39" i="128"/>
  <c r="AR31" i="128"/>
  <c r="AR29" i="128" s="1"/>
  <c r="AY31" i="128"/>
  <c r="AY29" i="128"/>
  <c r="AS31" i="128"/>
  <c r="AS29" i="128" s="1"/>
  <c r="AZ31" i="128"/>
  <c r="AZ29" i="128"/>
  <c r="AT31" i="128"/>
  <c r="AT28" i="128" s="1"/>
  <c r="BA31" i="128"/>
  <c r="AQ31" i="128"/>
  <c r="AQ30" i="128" s="1"/>
  <c r="AQ29" i="128"/>
  <c r="AX31" i="128"/>
  <c r="AX28" i="128" s="1"/>
  <c r="AR26" i="128"/>
  <c r="AY26" i="128"/>
  <c r="AY23" i="128" s="1"/>
  <c r="AS26" i="128"/>
  <c r="AZ26" i="128"/>
  <c r="AT26" i="128"/>
  <c r="BA26" i="128"/>
  <c r="AQ26" i="128"/>
  <c r="AX26" i="128"/>
  <c r="AR16" i="128"/>
  <c r="AY16" i="128"/>
  <c r="AY15" i="128" s="1"/>
  <c r="AS16" i="128"/>
  <c r="AS15" i="128" s="1"/>
  <c r="AZ16" i="128"/>
  <c r="AZ14" i="128"/>
  <c r="AT16" i="128"/>
  <c r="AT15" i="128" s="1"/>
  <c r="BA16" i="128"/>
  <c r="BA14" i="128"/>
  <c r="AQ16" i="128"/>
  <c r="AX16" i="128"/>
  <c r="AS38" i="128"/>
  <c r="AS28" i="128"/>
  <c r="AQ28" i="128"/>
  <c r="AY71" i="128"/>
  <c r="AY70" i="128" s="1"/>
  <c r="AZ71" i="128"/>
  <c r="AZ70" i="128" s="1"/>
  <c r="BA71" i="128"/>
  <c r="BA68" i="128" s="1"/>
  <c r="AY69" i="128"/>
  <c r="BA69" i="128"/>
  <c r="BA70" i="128"/>
  <c r="AX71" i="128"/>
  <c r="AX70" i="128"/>
  <c r="AY66" i="128"/>
  <c r="AY63" i="128" s="1"/>
  <c r="AZ66" i="128"/>
  <c r="AZ63" i="128"/>
  <c r="BA66" i="128"/>
  <c r="BA65" i="128" s="1"/>
  <c r="AY65" i="128"/>
  <c r="AX66" i="128"/>
  <c r="AX63" i="128" s="1"/>
  <c r="AY61" i="128"/>
  <c r="AZ61" i="128"/>
  <c r="AZ58" i="128" s="1"/>
  <c r="BA61" i="128"/>
  <c r="BA59" i="128" s="1"/>
  <c r="AZ60" i="128"/>
  <c r="AX61" i="128"/>
  <c r="AX60" i="128" s="1"/>
  <c r="AZ53" i="128"/>
  <c r="AY55" i="128"/>
  <c r="BA55" i="128"/>
  <c r="AX55" i="128"/>
  <c r="AX53" i="128"/>
  <c r="AY51" i="128"/>
  <c r="AY48" i="128" s="1"/>
  <c r="AZ51" i="128"/>
  <c r="AZ48" i="128" s="1"/>
  <c r="BA51" i="128"/>
  <c r="AX51" i="128"/>
  <c r="AX50" i="128" s="1"/>
  <c r="AZ43" i="128"/>
  <c r="AY45" i="128"/>
  <c r="BA45" i="128"/>
  <c r="AX45" i="128"/>
  <c r="AX43" i="128"/>
  <c r="AY38" i="128"/>
  <c r="AZ38" i="128"/>
  <c r="BA38" i="128"/>
  <c r="AY40" i="128"/>
  <c r="AZ40" i="128"/>
  <c r="BA40" i="128"/>
  <c r="AX40" i="128"/>
  <c r="AX38" i="128"/>
  <c r="AY36" i="128"/>
  <c r="AY33" i="128" s="1"/>
  <c r="AZ36" i="128"/>
  <c r="BA36" i="128"/>
  <c r="BA35" i="128" s="1"/>
  <c r="AX36" i="128"/>
  <c r="AX35" i="128" s="1"/>
  <c r="AY28" i="128"/>
  <c r="AZ28" i="128"/>
  <c r="AY30" i="128"/>
  <c r="AZ30" i="128"/>
  <c r="AX30" i="128"/>
  <c r="BA23" i="128"/>
  <c r="AZ25" i="128"/>
  <c r="AX25" i="128"/>
  <c r="AY21" i="128"/>
  <c r="AZ21" i="128"/>
  <c r="BA21" i="128"/>
  <c r="BA20" i="128" s="1"/>
  <c r="AY19" i="128"/>
  <c r="AX21" i="128"/>
  <c r="AX20" i="128" s="1"/>
  <c r="AZ13" i="128"/>
  <c r="BA13" i="128"/>
  <c r="AZ15" i="128"/>
  <c r="BA15" i="128"/>
  <c r="AX13" i="128"/>
  <c r="AR71" i="128"/>
  <c r="AR68" i="128" s="1"/>
  <c r="AS71" i="128"/>
  <c r="AS68" i="128"/>
  <c r="AT71" i="128"/>
  <c r="AT69" i="128" s="1"/>
  <c r="AS70" i="128"/>
  <c r="AQ71" i="128"/>
  <c r="AQ70" i="128" s="1"/>
  <c r="AR66" i="128"/>
  <c r="AR63" i="128"/>
  <c r="AS66" i="128"/>
  <c r="AS65" i="128" s="1"/>
  <c r="AT66" i="128"/>
  <c r="AT64" i="128"/>
  <c r="AQ66" i="128"/>
  <c r="AR61" i="128"/>
  <c r="AR58" i="128"/>
  <c r="AS61" i="128"/>
  <c r="AS58" i="128" s="1"/>
  <c r="AT61" i="128"/>
  <c r="AT59" i="128"/>
  <c r="AR59" i="128"/>
  <c r="AQ61" i="128"/>
  <c r="AQ59" i="128"/>
  <c r="AQ60" i="128"/>
  <c r="AR51" i="128"/>
  <c r="AR48" i="128"/>
  <c r="AS51" i="128"/>
  <c r="AS50" i="128" s="1"/>
  <c r="AT51" i="128"/>
  <c r="AT49" i="128"/>
  <c r="AQ51" i="128"/>
  <c r="AQ50" i="128" s="1"/>
  <c r="AR36" i="128"/>
  <c r="AR33" i="128"/>
  <c r="AS36" i="128"/>
  <c r="AS33" i="128" s="1"/>
  <c r="AT36" i="128"/>
  <c r="AT34" i="128"/>
  <c r="AT32" i="128" s="1"/>
  <c r="AQ36" i="128"/>
  <c r="AQ34" i="128" s="1"/>
  <c r="AR21" i="128"/>
  <c r="AR18" i="128"/>
  <c r="AS21" i="128"/>
  <c r="AS76" i="128" s="1"/>
  <c r="AT21" i="128"/>
  <c r="AT19" i="128"/>
  <c r="AQ21" i="128"/>
  <c r="AQ20" i="128" s="1"/>
  <c r="AX76" i="128"/>
  <c r="AK56" i="128"/>
  <c r="AL56" i="128"/>
  <c r="AL54" i="128"/>
  <c r="AM56" i="128"/>
  <c r="AJ56" i="128"/>
  <c r="AJ54" i="128"/>
  <c r="AK46" i="128"/>
  <c r="AL46" i="128"/>
  <c r="AL44" i="128"/>
  <c r="AM46" i="128"/>
  <c r="AJ46" i="128"/>
  <c r="AJ44" i="128"/>
  <c r="AK41" i="128"/>
  <c r="AL41" i="128"/>
  <c r="AL39" i="128"/>
  <c r="AM41" i="128"/>
  <c r="AJ41" i="128"/>
  <c r="AJ39" i="128"/>
  <c r="AK31" i="128"/>
  <c r="AL31" i="128"/>
  <c r="AL29" i="128"/>
  <c r="AM31" i="128"/>
  <c r="AJ31" i="128"/>
  <c r="AJ29" i="128"/>
  <c r="AK26" i="128"/>
  <c r="AL26" i="128"/>
  <c r="AL24" i="128"/>
  <c r="AM26" i="128"/>
  <c r="AJ26" i="128"/>
  <c r="AJ24" i="128"/>
  <c r="AD56" i="128"/>
  <c r="AE56" i="128"/>
  <c r="AE55" i="128"/>
  <c r="AF56" i="128"/>
  <c r="AC56" i="128"/>
  <c r="AC55" i="128"/>
  <c r="AD46" i="128"/>
  <c r="AE46" i="128"/>
  <c r="AE43" i="128"/>
  <c r="AF46" i="128"/>
  <c r="AC46" i="128"/>
  <c r="AC43" i="128"/>
  <c r="AC45" i="128"/>
  <c r="AD41" i="128"/>
  <c r="AD40" i="128" s="1"/>
  <c r="AD37" i="128" s="1"/>
  <c r="AE41" i="128"/>
  <c r="AE40" i="128"/>
  <c r="AF41" i="128"/>
  <c r="AF40" i="128" s="1"/>
  <c r="AC41" i="128"/>
  <c r="AC38" i="128"/>
  <c r="AF31" i="128"/>
  <c r="AF30" i="128" s="1"/>
  <c r="AD31" i="128"/>
  <c r="AD30" i="128"/>
  <c r="AE31" i="128"/>
  <c r="AE30" i="128" s="1"/>
  <c r="AC31" i="128"/>
  <c r="AC30" i="128"/>
  <c r="AD26" i="128"/>
  <c r="AD25" i="128"/>
  <c r="AE26" i="128"/>
  <c r="AE25" i="128"/>
  <c r="AF26" i="128"/>
  <c r="AF25" i="128"/>
  <c r="AC26" i="128"/>
  <c r="AC23" i="128"/>
  <c r="AK16" i="128"/>
  <c r="AK14" i="128"/>
  <c r="AL16" i="128"/>
  <c r="AL14" i="128"/>
  <c r="AM16" i="128"/>
  <c r="AM14" i="128"/>
  <c r="AJ16" i="128"/>
  <c r="AJ14" i="128"/>
  <c r="AK71" i="128"/>
  <c r="AK70" i="128"/>
  <c r="AL71" i="128"/>
  <c r="AL70" i="128"/>
  <c r="AM71" i="128"/>
  <c r="AM69" i="128"/>
  <c r="AL69" i="128"/>
  <c r="AJ71" i="128"/>
  <c r="AJ70" i="128" s="1"/>
  <c r="AK66" i="128"/>
  <c r="AK63" i="128"/>
  <c r="AL66" i="128"/>
  <c r="AL64" i="128" s="1"/>
  <c r="AM66" i="128"/>
  <c r="AM64" i="128"/>
  <c r="AJ66" i="128"/>
  <c r="AJ65" i="128" s="1"/>
  <c r="AK61" i="128"/>
  <c r="AK58" i="128"/>
  <c r="AL61" i="128"/>
  <c r="AM61" i="128"/>
  <c r="AM60" i="128"/>
  <c r="AJ61" i="128"/>
  <c r="AJ60" i="128"/>
  <c r="AL53" i="128"/>
  <c r="AL55" i="128"/>
  <c r="AJ55" i="128"/>
  <c r="AJ53" i="128"/>
  <c r="AK51" i="128"/>
  <c r="AK49" i="128"/>
  <c r="AL51" i="128"/>
  <c r="AL48" i="128"/>
  <c r="AM51" i="128"/>
  <c r="AM50" i="128"/>
  <c r="AJ51" i="128"/>
  <c r="AJ49" i="128"/>
  <c r="AL43" i="128"/>
  <c r="AL45" i="128"/>
  <c r="AM45" i="128"/>
  <c r="AJ45" i="128"/>
  <c r="AJ43" i="128"/>
  <c r="AL38" i="128"/>
  <c r="AL37" i="128" s="1"/>
  <c r="AL40" i="128"/>
  <c r="AJ40" i="128"/>
  <c r="AJ38" i="128"/>
  <c r="AJ37" i="128"/>
  <c r="AK36" i="128"/>
  <c r="AK33" i="128" s="1"/>
  <c r="AL36" i="128"/>
  <c r="AM36" i="128"/>
  <c r="AM34" i="128"/>
  <c r="AJ36" i="128"/>
  <c r="AJ35" i="128" s="1"/>
  <c r="AL28" i="128"/>
  <c r="AL30" i="128"/>
  <c r="AM30" i="128"/>
  <c r="AJ30" i="128"/>
  <c r="AJ28" i="128"/>
  <c r="AL23" i="128"/>
  <c r="AL22" i="128" s="1"/>
  <c r="AL25" i="128"/>
  <c r="AJ25" i="128"/>
  <c r="AJ23" i="128"/>
  <c r="AK21" i="128"/>
  <c r="AL21" i="128"/>
  <c r="AL18" i="128"/>
  <c r="AM21" i="128"/>
  <c r="AL20" i="128"/>
  <c r="AJ21" i="128"/>
  <c r="AJ20" i="128"/>
  <c r="AK13" i="128"/>
  <c r="AL13" i="128"/>
  <c r="AM13" i="128"/>
  <c r="AK15" i="128"/>
  <c r="AL15" i="128"/>
  <c r="AM15" i="128"/>
  <c r="AJ15" i="128"/>
  <c r="AJ13" i="128"/>
  <c r="AD39" i="128"/>
  <c r="AE39" i="128"/>
  <c r="AC39" i="128"/>
  <c r="AD16" i="128"/>
  <c r="AD13" i="128" s="1"/>
  <c r="AE16" i="128"/>
  <c r="AE13" i="128"/>
  <c r="AF8" i="128" s="1"/>
  <c r="AF16" i="128"/>
  <c r="AF13" i="128" s="1"/>
  <c r="AC16" i="128"/>
  <c r="AC13" i="128"/>
  <c r="AD71" i="128"/>
  <c r="AE71" i="128"/>
  <c r="AE69" i="128"/>
  <c r="AF71" i="128"/>
  <c r="AF68" i="128" s="1"/>
  <c r="AC71" i="128"/>
  <c r="AC69" i="128"/>
  <c r="AD66" i="128"/>
  <c r="AD64" i="128" s="1"/>
  <c r="AE66" i="128"/>
  <c r="AE63" i="128"/>
  <c r="AF66" i="128"/>
  <c r="AF64" i="128" s="1"/>
  <c r="AC66" i="128"/>
  <c r="AC64" i="128"/>
  <c r="AD61" i="128"/>
  <c r="AD59" i="128"/>
  <c r="AE61" i="128"/>
  <c r="AE58" i="128"/>
  <c r="AF61" i="128"/>
  <c r="AF60" i="128"/>
  <c r="AC61" i="128"/>
  <c r="AC59" i="128"/>
  <c r="AE54" i="128"/>
  <c r="AC54" i="128"/>
  <c r="AD51" i="128"/>
  <c r="AD49" i="128"/>
  <c r="AE51" i="128"/>
  <c r="AE48" i="128"/>
  <c r="AF51" i="128"/>
  <c r="AF50" i="128" s="1"/>
  <c r="AC51" i="128"/>
  <c r="AC50" i="128"/>
  <c r="AE44" i="128"/>
  <c r="AC44" i="128"/>
  <c r="AD36" i="128"/>
  <c r="AD33" i="128"/>
  <c r="AE36" i="128"/>
  <c r="AE33" i="128"/>
  <c r="AF36" i="128"/>
  <c r="AF34" i="128"/>
  <c r="AD34" i="128"/>
  <c r="AC36" i="128"/>
  <c r="AC34" i="128" s="1"/>
  <c r="AD29" i="128"/>
  <c r="AF29" i="128"/>
  <c r="AE24" i="128"/>
  <c r="AF24" i="128"/>
  <c r="AC24" i="128"/>
  <c r="AC58" i="128"/>
  <c r="AC48" i="128"/>
  <c r="AD21" i="128"/>
  <c r="AD19" i="128" s="1"/>
  <c r="AE21" i="128"/>
  <c r="AE76" i="128"/>
  <c r="AF21" i="128"/>
  <c r="AF18" i="128" s="1"/>
  <c r="AC21" i="128"/>
  <c r="AC19" i="128" s="1"/>
  <c r="AE14" i="128"/>
  <c r="AF79" i="128"/>
  <c r="W56" i="128"/>
  <c r="W53" i="128" s="1"/>
  <c r="X56" i="128"/>
  <c r="X53" i="128"/>
  <c r="Y56" i="128"/>
  <c r="P56" i="128"/>
  <c r="P53" i="128"/>
  <c r="Q56" i="128"/>
  <c r="Q53" i="128" s="1"/>
  <c r="R56" i="128"/>
  <c r="R53" i="128"/>
  <c r="I56" i="128"/>
  <c r="I55" i="128" s="1"/>
  <c r="J56" i="128"/>
  <c r="J54" i="128"/>
  <c r="J52" i="128" s="1"/>
  <c r="K56" i="128"/>
  <c r="K55" i="128" s="1"/>
  <c r="V56" i="128"/>
  <c r="V55" i="128"/>
  <c r="O56" i="128"/>
  <c r="H56" i="128"/>
  <c r="H54" i="128"/>
  <c r="W46" i="128"/>
  <c r="W43" i="128" s="1"/>
  <c r="X46" i="128"/>
  <c r="X43" i="128"/>
  <c r="Y46" i="128"/>
  <c r="Y43" i="128" s="1"/>
  <c r="P46" i="128"/>
  <c r="P45" i="128"/>
  <c r="Q46" i="128"/>
  <c r="Q43" i="128" s="1"/>
  <c r="R46" i="128"/>
  <c r="R43" i="128"/>
  <c r="I46" i="128"/>
  <c r="I45" i="128" s="1"/>
  <c r="J46" i="128"/>
  <c r="J44" i="128"/>
  <c r="K46" i="128"/>
  <c r="K44" i="128"/>
  <c r="V46" i="128"/>
  <c r="V43" i="128" s="1"/>
  <c r="O46" i="128"/>
  <c r="O43" i="128"/>
  <c r="H46" i="128"/>
  <c r="H44" i="128" s="1"/>
  <c r="W41" i="128"/>
  <c r="W38" i="128" s="1"/>
  <c r="W40" i="128"/>
  <c r="X41" i="128"/>
  <c r="X38" i="128"/>
  <c r="X40" i="128"/>
  <c r="X37" i="128" s="1"/>
  <c r="Y41" i="128"/>
  <c r="Y40" i="128" s="1"/>
  <c r="P41" i="128"/>
  <c r="P38" i="128"/>
  <c r="P37" i="128" s="1"/>
  <c r="Q41" i="128"/>
  <c r="Q38" i="128"/>
  <c r="R41" i="128"/>
  <c r="I41" i="128"/>
  <c r="I39" i="128"/>
  <c r="J41" i="128"/>
  <c r="K41" i="128"/>
  <c r="K39" i="128"/>
  <c r="V41" i="128"/>
  <c r="O41" i="128"/>
  <c r="O38" i="128"/>
  <c r="H41" i="128"/>
  <c r="W31" i="128"/>
  <c r="W28" i="128"/>
  <c r="X31" i="128"/>
  <c r="Y31" i="128"/>
  <c r="Y28" i="128"/>
  <c r="V31" i="128"/>
  <c r="P31" i="128"/>
  <c r="P28" i="128"/>
  <c r="Q31" i="128"/>
  <c r="R31" i="128"/>
  <c r="R28" i="128"/>
  <c r="O31" i="128"/>
  <c r="I31" i="128"/>
  <c r="I29" i="128"/>
  <c r="J31" i="128"/>
  <c r="K31" i="128"/>
  <c r="K29" i="128"/>
  <c r="H31" i="128"/>
  <c r="W26" i="128"/>
  <c r="W23" i="128"/>
  <c r="X26" i="128"/>
  <c r="Y26" i="128"/>
  <c r="Y23" i="128"/>
  <c r="V26" i="128"/>
  <c r="W71" i="128"/>
  <c r="W69" i="128"/>
  <c r="X71" i="128"/>
  <c r="Y71" i="128"/>
  <c r="Y69" i="128"/>
  <c r="V71" i="128"/>
  <c r="W66" i="128"/>
  <c r="W64" i="128"/>
  <c r="X66" i="128"/>
  <c r="Y66" i="128"/>
  <c r="Y64" i="128"/>
  <c r="V66" i="128"/>
  <c r="W61" i="128"/>
  <c r="W59" i="128"/>
  <c r="X61" i="128"/>
  <c r="Y61" i="128"/>
  <c r="Y59" i="128"/>
  <c r="V61" i="128"/>
  <c r="W54" i="128"/>
  <c r="X54" i="128"/>
  <c r="Y54" i="128"/>
  <c r="V54" i="128"/>
  <c r="W51" i="128"/>
  <c r="W49" i="128"/>
  <c r="X51" i="128"/>
  <c r="Y51" i="128"/>
  <c r="Y49" i="128"/>
  <c r="V51" i="128"/>
  <c r="W44" i="128"/>
  <c r="X44" i="128"/>
  <c r="Y44" i="128"/>
  <c r="Y42" i="128" s="1"/>
  <c r="W39" i="128"/>
  <c r="Y39" i="128"/>
  <c r="W36" i="128"/>
  <c r="W34" i="128"/>
  <c r="W32" i="128" s="1"/>
  <c r="X36" i="128"/>
  <c r="X35" i="128" s="1"/>
  <c r="Y36" i="128"/>
  <c r="Y34" i="128"/>
  <c r="V36" i="128"/>
  <c r="V35" i="128" s="1"/>
  <c r="Y29" i="128"/>
  <c r="Y24" i="128"/>
  <c r="W21" i="128"/>
  <c r="W19" i="128" s="1"/>
  <c r="X21" i="128"/>
  <c r="X76" i="128" s="1"/>
  <c r="X20" i="128"/>
  <c r="Y21" i="128"/>
  <c r="Y19" i="128" s="1"/>
  <c r="V21" i="128"/>
  <c r="V76" i="128"/>
  <c r="W16" i="128"/>
  <c r="W14" i="128" s="1"/>
  <c r="X16" i="128"/>
  <c r="X15" i="128"/>
  <c r="Y16" i="128"/>
  <c r="Y14" i="128" s="1"/>
  <c r="V16" i="128"/>
  <c r="V15" i="128"/>
  <c r="P26" i="128"/>
  <c r="P25" i="128"/>
  <c r="Q26" i="128"/>
  <c r="R26" i="128"/>
  <c r="R25" i="128"/>
  <c r="O26" i="128"/>
  <c r="O25" i="128" s="1"/>
  <c r="O22" i="128" s="1"/>
  <c r="P71" i="128"/>
  <c r="P69" i="128" s="1"/>
  <c r="P68" i="128"/>
  <c r="Q71" i="128"/>
  <c r="Q68" i="128"/>
  <c r="R71" i="128"/>
  <c r="P70" i="128"/>
  <c r="Q70" i="128"/>
  <c r="O71" i="128"/>
  <c r="O68" i="128" s="1"/>
  <c r="O67" i="128" s="1"/>
  <c r="P66" i="128"/>
  <c r="P64" i="128" s="1"/>
  <c r="P63" i="128"/>
  <c r="Q66" i="128"/>
  <c r="Q65" i="128" s="1"/>
  <c r="Q62" i="128" s="1"/>
  <c r="R66" i="128"/>
  <c r="R65" i="128"/>
  <c r="O66" i="128"/>
  <c r="O65" i="128"/>
  <c r="O62" i="128" s="1"/>
  <c r="P61" i="128"/>
  <c r="P58" i="128" s="1"/>
  <c r="Q61" i="128"/>
  <c r="Q60" i="128"/>
  <c r="R61" i="128"/>
  <c r="R60" i="128" s="1"/>
  <c r="P60" i="128"/>
  <c r="O61" i="128"/>
  <c r="P54" i="128"/>
  <c r="Q54" i="128"/>
  <c r="R54" i="128"/>
  <c r="R52" i="128" s="1"/>
  <c r="P51" i="128"/>
  <c r="P48" i="128"/>
  <c r="Q51" i="128"/>
  <c r="R51" i="128"/>
  <c r="R50" i="128"/>
  <c r="P49" i="128"/>
  <c r="R49" i="128"/>
  <c r="P50" i="128"/>
  <c r="O51" i="128"/>
  <c r="P44" i="128"/>
  <c r="Q44" i="128"/>
  <c r="R44" i="128"/>
  <c r="R42" i="128" s="1"/>
  <c r="O44" i="128"/>
  <c r="P39" i="128"/>
  <c r="Q39" i="128"/>
  <c r="R39" i="128"/>
  <c r="O39" i="128"/>
  <c r="P36" i="128"/>
  <c r="P33" i="128"/>
  <c r="Q36" i="128"/>
  <c r="R36" i="128"/>
  <c r="R33" i="128"/>
  <c r="O36" i="128"/>
  <c r="P29" i="128"/>
  <c r="R29" i="128"/>
  <c r="P24" i="128"/>
  <c r="R24" i="128"/>
  <c r="O24" i="128"/>
  <c r="P21" i="128"/>
  <c r="P20" i="128"/>
  <c r="Q21" i="128"/>
  <c r="R21" i="128"/>
  <c r="R18" i="128"/>
  <c r="P19" i="128"/>
  <c r="R19" i="128"/>
  <c r="R20" i="128"/>
  <c r="R17" i="128" s="1"/>
  <c r="O21" i="128"/>
  <c r="O18" i="128" s="1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P76" i="128"/>
  <c r="I26" i="128"/>
  <c r="I25" i="128"/>
  <c r="J26" i="128"/>
  <c r="J25" i="128" s="1"/>
  <c r="K26" i="128"/>
  <c r="K25" i="128"/>
  <c r="H26" i="128"/>
  <c r="H25" i="128" s="1"/>
  <c r="I71" i="128"/>
  <c r="I69" i="128"/>
  <c r="J71" i="128"/>
  <c r="J68" i="128" s="1"/>
  <c r="K71" i="128"/>
  <c r="K69" i="128"/>
  <c r="H71" i="128"/>
  <c r="H68" i="128" s="1"/>
  <c r="I66" i="128"/>
  <c r="I63" i="128"/>
  <c r="J66" i="128"/>
  <c r="J63" i="128" s="1"/>
  <c r="K66" i="128"/>
  <c r="K64" i="128"/>
  <c r="H66" i="128"/>
  <c r="H64" i="128" s="1"/>
  <c r="I61" i="128"/>
  <c r="I59" i="128"/>
  <c r="I57" i="128" s="1"/>
  <c r="J61" i="128"/>
  <c r="J58" i="128" s="1"/>
  <c r="K61" i="128"/>
  <c r="H61" i="128"/>
  <c r="H60" i="128"/>
  <c r="H57" i="128" s="1"/>
  <c r="I53" i="128"/>
  <c r="K53" i="128"/>
  <c r="H53" i="128"/>
  <c r="I51" i="128"/>
  <c r="J51" i="128"/>
  <c r="J48" i="128"/>
  <c r="K51" i="128"/>
  <c r="H51" i="128"/>
  <c r="H49" i="128"/>
  <c r="I43" i="128"/>
  <c r="J43" i="128"/>
  <c r="K43" i="128"/>
  <c r="H43" i="128"/>
  <c r="I38" i="128"/>
  <c r="K38" i="128"/>
  <c r="I36" i="128"/>
  <c r="J36" i="128"/>
  <c r="J33" i="128"/>
  <c r="K36" i="128"/>
  <c r="H36" i="128"/>
  <c r="H35" i="128"/>
  <c r="I28" i="128"/>
  <c r="K28" i="128"/>
  <c r="I23" i="128"/>
  <c r="K23" i="128"/>
  <c r="K22" i="128" s="1"/>
  <c r="H23" i="128"/>
  <c r="I21" i="128"/>
  <c r="I18" i="128"/>
  <c r="J21" i="128"/>
  <c r="K21" i="128"/>
  <c r="K20" i="128"/>
  <c r="H21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Y45" i="128"/>
  <c r="W45" i="128"/>
  <c r="X45" i="128"/>
  <c r="V53" i="128"/>
  <c r="O20" i="128"/>
  <c r="O50" i="128"/>
  <c r="Q45" i="128"/>
  <c r="R48" i="128"/>
  <c r="R47" i="128" s="1"/>
  <c r="R58" i="128"/>
  <c r="O64" i="128"/>
  <c r="R63" i="128"/>
  <c r="O69" i="128"/>
  <c r="R23" i="128"/>
  <c r="Q40" i="128"/>
  <c r="Q37" i="128" s="1"/>
  <c r="R45" i="128"/>
  <c r="Q59" i="128"/>
  <c r="Q64" i="128"/>
  <c r="Q69" i="128"/>
  <c r="O23" i="128"/>
  <c r="J23" i="128"/>
  <c r="J22" i="128" s="1"/>
  <c r="J53" i="128"/>
  <c r="K40" i="128"/>
  <c r="I40" i="128"/>
  <c r="K45" i="128"/>
  <c r="H55" i="128"/>
  <c r="J55" i="128"/>
  <c r="K70" i="128"/>
  <c r="J69" i="128"/>
  <c r="H24" i="128"/>
  <c r="J24" i="128"/>
  <c r="H20" i="128"/>
  <c r="H69" i="128"/>
  <c r="I70" i="128"/>
  <c r="K24" i="128"/>
  <c r="I24" i="128"/>
  <c r="I22" i="128" s="1"/>
  <c r="V14" i="128"/>
  <c r="V13" i="128"/>
  <c r="Y13" i="128"/>
  <c r="Y15" i="128"/>
  <c r="V19" i="128"/>
  <c r="V18" i="128"/>
  <c r="Y18" i="128"/>
  <c r="Y17" i="128"/>
  <c r="Y20" i="128"/>
  <c r="W24" i="128"/>
  <c r="V34" i="128"/>
  <c r="V33" i="128"/>
  <c r="V32" i="128" s="1"/>
  <c r="Y33" i="128"/>
  <c r="Y35" i="128"/>
  <c r="H30" i="128"/>
  <c r="H40" i="128"/>
  <c r="X13" i="128"/>
  <c r="X14" i="128"/>
  <c r="X18" i="128"/>
  <c r="X17" i="128"/>
  <c r="X19" i="128"/>
  <c r="X33" i="128"/>
  <c r="X34" i="128"/>
  <c r="V49" i="128"/>
  <c r="Y48" i="128"/>
  <c r="Y50" i="128"/>
  <c r="V59" i="128"/>
  <c r="Y58" i="128"/>
  <c r="Y60" i="128"/>
  <c r="V64" i="128"/>
  <c r="Y63" i="128"/>
  <c r="Y65" i="128"/>
  <c r="Y62" i="128" s="1"/>
  <c r="Y68" i="128"/>
  <c r="Y67" i="128" s="1"/>
  <c r="Y70" i="128"/>
  <c r="X23" i="128"/>
  <c r="X28" i="128"/>
  <c r="W13" i="128"/>
  <c r="W15" i="128"/>
  <c r="W18" i="128"/>
  <c r="W20" i="128"/>
  <c r="W29" i="128"/>
  <c r="W33" i="128"/>
  <c r="W35" i="128"/>
  <c r="X64" i="128"/>
  <c r="Y25" i="128"/>
  <c r="W25" i="128"/>
  <c r="K30" i="128"/>
  <c r="I30" i="128"/>
  <c r="R30" i="128"/>
  <c r="P30" i="128"/>
  <c r="P27" i="128"/>
  <c r="Y30" i="128"/>
  <c r="W30" i="128"/>
  <c r="W27" i="128" s="1"/>
  <c r="O40" i="128"/>
  <c r="W48" i="128"/>
  <c r="W50" i="128"/>
  <c r="W58" i="128"/>
  <c r="W60" i="128"/>
  <c r="W63" i="128"/>
  <c r="W65" i="128"/>
  <c r="W62" i="128" s="1"/>
  <c r="W68" i="128"/>
  <c r="W70" i="128"/>
  <c r="V44" i="128"/>
  <c r="I54" i="128"/>
  <c r="Q55" i="128"/>
  <c r="Y55" i="128"/>
  <c r="W55" i="128"/>
  <c r="X39" i="128"/>
  <c r="R55" i="128"/>
  <c r="P55" i="128"/>
  <c r="X55" i="128"/>
  <c r="AC76" i="128"/>
  <c r="AC18" i="128"/>
  <c r="AF20" i="128"/>
  <c r="AE19" i="128"/>
  <c r="AE18" i="128"/>
  <c r="AC33" i="128"/>
  <c r="AF35" i="128"/>
  <c r="AE34" i="128"/>
  <c r="AC49" i="128"/>
  <c r="AD50" i="128"/>
  <c r="AD47" i="128" s="1"/>
  <c r="AF48" i="128"/>
  <c r="AD48" i="128"/>
  <c r="AF65" i="128"/>
  <c r="AE64" i="128"/>
  <c r="AJ48" i="128"/>
  <c r="AL49" i="128"/>
  <c r="AD20" i="128"/>
  <c r="AD35" i="128"/>
  <c r="AE49" i="128"/>
  <c r="AD65" i="128"/>
  <c r="AK50" i="128"/>
  <c r="Y57" i="128"/>
  <c r="AX19" i="128"/>
  <c r="AY20" i="128"/>
  <c r="BA18" i="128"/>
  <c r="AX34" i="128"/>
  <c r="AY35" i="128"/>
  <c r="BA33" i="128"/>
  <c r="AX49" i="128"/>
  <c r="AY50" i="128"/>
  <c r="AX59" i="128"/>
  <c r="BA58" i="128"/>
  <c r="AX64" i="128"/>
  <c r="AX69" i="128"/>
  <c r="AX18" i="128"/>
  <c r="AX17" i="128" s="1"/>
  <c r="AX33" i="128"/>
  <c r="AX32" i="128"/>
  <c r="AZ34" i="128"/>
  <c r="AX48" i="128"/>
  <c r="AZ49" i="128"/>
  <c r="AX58" i="128"/>
  <c r="AZ59" i="128"/>
  <c r="AZ57" i="128"/>
  <c r="AX68" i="128"/>
  <c r="AX67" i="128" s="1"/>
  <c r="AR14" i="128"/>
  <c r="AS25" i="128"/>
  <c r="AS30" i="128"/>
  <c r="AS27" i="128" s="1"/>
  <c r="AQ54" i="128"/>
  <c r="AT44" i="128"/>
  <c r="AS55" i="128"/>
  <c r="AQ76" i="128"/>
  <c r="AQ18" i="128"/>
  <c r="AT20" i="128"/>
  <c r="AS19" i="128"/>
  <c r="AS18" i="128"/>
  <c r="AQ33" i="128"/>
  <c r="AT35" i="128"/>
  <c r="AS34" i="128"/>
  <c r="AQ48" i="128"/>
  <c r="AQ47" i="128" s="1"/>
  <c r="AT50" i="128"/>
  <c r="AS49" i="128"/>
  <c r="AQ58" i="128"/>
  <c r="AT60" i="128"/>
  <c r="AT57" i="128" s="1"/>
  <c r="AS59" i="128"/>
  <c r="AT65" i="128"/>
  <c r="AS64" i="128"/>
  <c r="AQ68" i="128"/>
  <c r="AT70" i="128"/>
  <c r="AS69" i="128"/>
  <c r="AT14" i="128"/>
  <c r="AR25" i="128"/>
  <c r="AR30" i="128"/>
  <c r="AS44" i="128"/>
  <c r="AR20" i="128"/>
  <c r="AR35" i="128"/>
  <c r="AR50" i="128"/>
  <c r="AR47" i="128" s="1"/>
  <c r="AR60" i="128"/>
  <c r="AR65" i="128"/>
  <c r="AR70" i="128"/>
  <c r="AJ22" i="128"/>
  <c r="AJ19" i="128"/>
  <c r="AJ33" i="128"/>
  <c r="AM35" i="128"/>
  <c r="AM32" i="128" s="1"/>
  <c r="AM49" i="128"/>
  <c r="AM58" i="128"/>
  <c r="AM57" i="128" s="1"/>
  <c r="AJ64" i="128"/>
  <c r="AM63" i="128"/>
  <c r="AM62" i="128" s="1"/>
  <c r="AJ69" i="128"/>
  <c r="AK68" i="128"/>
  <c r="AJ18" i="128"/>
  <c r="AJ17" i="128"/>
  <c r="AM20" i="128"/>
  <c r="AM19" i="128"/>
  <c r="AK35" i="128"/>
  <c r="AL59" i="128"/>
  <c r="AJ63" i="128"/>
  <c r="AJ62" i="128" s="1"/>
  <c r="AJ68" i="128"/>
  <c r="AJ67" i="128"/>
  <c r="AD14" i="128"/>
  <c r="AC63" i="128"/>
  <c r="AE29" i="128"/>
  <c r="AF70" i="128"/>
  <c r="AC15" i="128"/>
  <c r="AF15" i="128"/>
  <c r="AE15" i="128"/>
  <c r="AD15" i="128"/>
  <c r="AD23" i="128"/>
  <c r="AF38" i="128"/>
  <c r="AD43" i="128"/>
  <c r="AF55" i="128"/>
  <c r="AD53" i="128"/>
  <c r="AC14" i="128"/>
  <c r="AC20" i="128"/>
  <c r="AC17" i="128" s="1"/>
  <c r="AC68" i="128"/>
  <c r="AC67" i="128"/>
  <c r="AD24" i="128"/>
  <c r="AE35" i="128"/>
  <c r="AE59" i="128"/>
  <c r="AC65" i="128"/>
  <c r="AC62" i="128" s="1"/>
  <c r="AC70" i="128"/>
  <c r="AC28" i="128"/>
  <c r="AE28" i="128"/>
  <c r="AE27" i="128" s="1"/>
  <c r="AF14" i="128"/>
  <c r="AC29" i="128"/>
  <c r="AE50" i="128"/>
  <c r="AD70" i="128"/>
  <c r="AY49" i="128"/>
  <c r="AX65" i="128"/>
  <c r="BA19" i="128"/>
  <c r="BA60" i="128"/>
  <c r="AT18" i="128"/>
  <c r="AT17" i="128" s="1"/>
  <c r="AT33" i="128"/>
  <c r="AT48" i="128"/>
  <c r="AT47" i="128"/>
  <c r="AT58" i="128"/>
  <c r="AT63" i="128"/>
  <c r="AT68" i="128"/>
  <c r="AT67" i="128" s="1"/>
  <c r="AQ15" i="128"/>
  <c r="AQ25" i="128"/>
  <c r="AQ39" i="128"/>
  <c r="AR45" i="128"/>
  <c r="AT24" i="128"/>
  <c r="AT54" i="128"/>
  <c r="AM18" i="128"/>
  <c r="AM17" i="128"/>
  <c r="AJ34" i="128"/>
  <c r="AJ50" i="128"/>
  <c r="AK69" i="128"/>
  <c r="AL50" i="128"/>
  <c r="AL47" i="128"/>
  <c r="AL19" i="128"/>
  <c r="AL17" i="128" s="1"/>
  <c r="AE20" i="128"/>
  <c r="AE17" i="128"/>
  <c r="AF19" i="128"/>
  <c r="AF63" i="128"/>
  <c r="AF62" i="128" s="1"/>
  <c r="AF69" i="128"/>
  <c r="AF39" i="128"/>
  <c r="AC25" i="128"/>
  <c r="AF49" i="128"/>
  <c r="AF47" i="128"/>
  <c r="AD60" i="128"/>
  <c r="AE53" i="128"/>
  <c r="Y38" i="128"/>
  <c r="Y37" i="128" s="1"/>
  <c r="Q19" i="128"/>
  <c r="R34" i="128"/>
  <c r="P59" i="128"/>
  <c r="O19" i="128"/>
  <c r="K18" i="128"/>
  <c r="I19" i="128"/>
  <c r="H48" i="128"/>
  <c r="J49" i="128"/>
  <c r="H58" i="128"/>
  <c r="J59" i="128"/>
  <c r="H70" i="128"/>
  <c r="K54" i="128"/>
  <c r="K19" i="128"/>
  <c r="J34" i="128"/>
  <c r="J32" i="128" s="1"/>
  <c r="H50" i="128"/>
  <c r="J50" i="128"/>
  <c r="H59" i="128"/>
  <c r="J60" i="128"/>
  <c r="AQ35" i="128"/>
  <c r="AS67" i="128"/>
  <c r="AR57" i="128"/>
  <c r="AR34" i="128"/>
  <c r="AR32" i="128"/>
  <c r="AR64" i="128"/>
  <c r="BA34" i="128"/>
  <c r="AY68" i="128"/>
  <c r="AY34" i="128"/>
  <c r="AZ50" i="128"/>
  <c r="AZ47" i="128"/>
  <c r="AY60" i="128"/>
  <c r="AQ19" i="128"/>
  <c r="AQ17" i="128" s="1"/>
  <c r="AS20" i="128"/>
  <c r="AS17" i="128"/>
  <c r="AS48" i="128"/>
  <c r="AS47" i="128" s="1"/>
  <c r="AS63" i="128"/>
  <c r="AR39" i="128"/>
  <c r="AS14" i="128"/>
  <c r="AS39" i="128"/>
  <c r="AM33" i="128"/>
  <c r="AM48" i="128"/>
  <c r="AM47" i="128" s="1"/>
  <c r="AK48" i="128"/>
  <c r="AM59" i="128"/>
  <c r="AK64" i="128"/>
  <c r="AK62" i="128" s="1"/>
  <c r="AM68" i="128"/>
  <c r="AD22" i="128"/>
  <c r="AC42" i="128"/>
  <c r="AD18" i="128"/>
  <c r="AF58" i="128"/>
  <c r="AD58" i="128"/>
  <c r="AD57" i="128"/>
  <c r="AD63" i="128"/>
  <c r="AD62" i="128"/>
  <c r="AD28" i="128"/>
  <c r="AD27" i="128" s="1"/>
  <c r="AD38" i="128"/>
  <c r="R35" i="128"/>
  <c r="R32" i="128"/>
  <c r="Q58" i="128"/>
  <c r="Q57" i="128" s="1"/>
  <c r="O63" i="128"/>
  <c r="P23" i="128"/>
  <c r="Q63" i="128"/>
  <c r="P40" i="128"/>
  <c r="O45" i="128"/>
  <c r="I50" i="128"/>
  <c r="I68" i="128"/>
  <c r="I67" i="128" s="1"/>
  <c r="H65" i="128"/>
  <c r="I20" i="128"/>
  <c r="H33" i="128"/>
  <c r="K33" i="128"/>
  <c r="I58" i="128"/>
  <c r="J40" i="128"/>
  <c r="H45" i="128"/>
  <c r="H42" i="128" s="1"/>
  <c r="J45" i="128"/>
  <c r="I44" i="128"/>
  <c r="I60" i="128"/>
  <c r="AZ65" i="128"/>
  <c r="AZ64" i="128"/>
  <c r="AZ62" i="128" s="1"/>
  <c r="AS37" i="128"/>
  <c r="AR19" i="128"/>
  <c r="AR17" i="128" s="1"/>
  <c r="AR49" i="128"/>
  <c r="AQ69" i="128"/>
  <c r="AQ67" i="128" s="1"/>
  <c r="AR69" i="128"/>
  <c r="AR67" i="128"/>
  <c r="AQ27" i="128"/>
  <c r="AR76" i="128"/>
  <c r="AQ49" i="128"/>
  <c r="AT13" i="128"/>
  <c r="AT29" i="128"/>
  <c r="AJ52" i="128"/>
  <c r="AL52" i="128"/>
  <c r="AJ58" i="128"/>
  <c r="AJ57" i="128" s="1"/>
  <c r="AL34" i="128"/>
  <c r="AK59" i="128"/>
  <c r="AL68" i="128"/>
  <c r="AK76" i="128"/>
  <c r="AK65" i="128"/>
  <c r="AL33" i="128"/>
  <c r="AK60" i="128"/>
  <c r="AK57" i="128" s="1"/>
  <c r="AJ76" i="128"/>
  <c r="AJ59" i="128"/>
  <c r="AC22" i="128"/>
  <c r="AC60" i="128"/>
  <c r="AC57" i="128" s="1"/>
  <c r="AF59" i="128"/>
  <c r="AF57" i="128" s="1"/>
  <c r="AE65" i="128"/>
  <c r="AE62" i="128" s="1"/>
  <c r="AE38" i="128"/>
  <c r="AE60" i="128"/>
  <c r="AE57" i="128"/>
  <c r="W22" i="128"/>
  <c r="X52" i="128"/>
  <c r="W52" i="128"/>
  <c r="Y22" i="128"/>
  <c r="W42" i="128"/>
  <c r="V20" i="128"/>
  <c r="V17" i="128" s="1"/>
  <c r="W76" i="128"/>
  <c r="Q42" i="128"/>
  <c r="R22" i="128"/>
  <c r="Q52" i="128"/>
  <c r="P18" i="128"/>
  <c r="P17" i="128" s="1"/>
  <c r="O34" i="128"/>
  <c r="P43" i="128"/>
  <c r="O70" i="128"/>
  <c r="R59" i="128"/>
  <c r="R57" i="128" s="1"/>
  <c r="I27" i="128"/>
  <c r="I37" i="128"/>
  <c r="K42" i="128"/>
  <c r="I52" i="128"/>
  <c r="K27" i="128"/>
  <c r="K37" i="128"/>
  <c r="J42" i="128"/>
  <c r="H22" i="128"/>
  <c r="K52" i="128"/>
  <c r="I65" i="128"/>
  <c r="K63" i="128"/>
  <c r="J70" i="128"/>
  <c r="J67" i="128"/>
  <c r="K68" i="128"/>
  <c r="K67" i="128" s="1"/>
  <c r="J35" i="128"/>
  <c r="J64" i="128"/>
  <c r="AE37" i="128"/>
  <c r="P42" i="128"/>
  <c r="AZ27" i="128"/>
  <c r="AX52" i="128"/>
  <c r="AX42" i="128"/>
  <c r="AY37" i="128"/>
  <c r="AX37" i="128"/>
  <c r="AZ37" i="128"/>
  <c r="AY27" i="128"/>
  <c r="BA37" i="128"/>
  <c r="AZ69" i="128"/>
  <c r="AZ68" i="128"/>
  <c r="AZ67" i="128" s="1"/>
  <c r="AY67" i="128"/>
  <c r="BA57" i="128"/>
  <c r="AX47" i="128"/>
  <c r="AZ76" i="128"/>
  <c r="AS62" i="128"/>
  <c r="AT62" i="128"/>
  <c r="AS13" i="128"/>
  <c r="AS35" i="128"/>
  <c r="AS32" i="128" s="1"/>
  <c r="AL42" i="128"/>
  <c r="AJ27" i="128"/>
  <c r="AJ42" i="128"/>
  <c r="AL76" i="128"/>
  <c r="AL67" i="128"/>
  <c r="AL27" i="128"/>
  <c r="AK34" i="128"/>
  <c r="AK47" i="128"/>
  <c r="AJ47" i="128"/>
  <c r="AE52" i="128"/>
  <c r="AC27" i="128"/>
  <c r="AF23" i="128"/>
  <c r="AE23" i="128"/>
  <c r="AF43" i="128"/>
  <c r="AE45" i="128"/>
  <c r="AE42" i="128" s="1"/>
  <c r="AC53" i="128"/>
  <c r="AF33" i="128"/>
  <c r="AF32" i="128" s="1"/>
  <c r="AC35" i="128"/>
  <c r="AC32" i="128"/>
  <c r="AD17" i="128"/>
  <c r="W37" i="128"/>
  <c r="X42" i="128"/>
  <c r="Y27" i="128"/>
  <c r="V52" i="128"/>
  <c r="W67" i="128"/>
  <c r="Y47" i="128"/>
  <c r="W47" i="128"/>
  <c r="Y32" i="128"/>
  <c r="P22" i="128"/>
  <c r="O42" i="128"/>
  <c r="P52" i="128"/>
  <c r="O37" i="128"/>
  <c r="R27" i="128"/>
  <c r="P35" i="128"/>
  <c r="R64" i="128"/>
  <c r="P47" i="128"/>
  <c r="R62" i="128"/>
  <c r="P34" i="128"/>
  <c r="P32" i="128" s="1"/>
  <c r="I34" i="128"/>
  <c r="H34" i="128"/>
  <c r="H32" i="128"/>
  <c r="H63" i="128"/>
  <c r="H62" i="128" s="1"/>
  <c r="H52" i="128"/>
  <c r="I17" i="128"/>
  <c r="K17" i="128"/>
  <c r="J65" i="128"/>
  <c r="J62" i="128"/>
  <c r="H67" i="128"/>
  <c r="H47" i="128"/>
  <c r="J47" i="128"/>
  <c r="AK67" i="128"/>
  <c r="BA32" i="128"/>
  <c r="I42" i="128"/>
  <c r="I64" i="128"/>
  <c r="I62" i="128" s="1"/>
  <c r="AQ32" i="128"/>
  <c r="X32" i="128"/>
  <c r="K65" i="128"/>
  <c r="K62" i="128" s="1"/>
  <c r="P57" i="128"/>
  <c r="AC47" i="128"/>
  <c r="AE32" i="128"/>
  <c r="AK32" i="128"/>
  <c r="O17" i="128"/>
  <c r="Q67" i="128"/>
  <c r="AD32" i="128"/>
  <c r="AF67" i="128"/>
  <c r="BA17" i="128"/>
  <c r="W57" i="128"/>
  <c r="W17" i="128"/>
  <c r="AE47" i="128"/>
  <c r="AR62" i="128"/>
  <c r="V45" i="128"/>
  <c r="AE68" i="128"/>
  <c r="AE67" i="128" s="1"/>
  <c r="AK18" i="128"/>
  <c r="AL35" i="128"/>
  <c r="AL32" i="128"/>
  <c r="AM65" i="128"/>
  <c r="AL65" i="128"/>
  <c r="AM70" i="128"/>
  <c r="AM67" i="128" s="1"/>
  <c r="AF28" i="128"/>
  <c r="AC40" i="128"/>
  <c r="AY59" i="128"/>
  <c r="AY58" i="128"/>
  <c r="AY57" i="128" s="1"/>
  <c r="AQ24" i="128"/>
  <c r="AQ23" i="128"/>
  <c r="AQ22" i="128" s="1"/>
  <c r="AS24" i="128"/>
  <c r="AS23" i="128"/>
  <c r="AZ33" i="128"/>
  <c r="AZ32" i="128"/>
  <c r="AZ35" i="128"/>
  <c r="AX62" i="128"/>
  <c r="AY13" i="128"/>
  <c r="AY14" i="128"/>
  <c r="BA24" i="128"/>
  <c r="BA22" i="128" s="1"/>
  <c r="BA25" i="128"/>
  <c r="AY25" i="128"/>
  <c r="AY24" i="128"/>
  <c r="AY22" i="128" s="1"/>
  <c r="AE70" i="128"/>
  <c r="AL63" i="128"/>
  <c r="AL62" i="128"/>
  <c r="AY18" i="128"/>
  <c r="AY17" i="128" s="1"/>
  <c r="AY76" i="128"/>
  <c r="AY32" i="128"/>
  <c r="AY47" i="128"/>
  <c r="BA67" i="128"/>
  <c r="AX14" i="128"/>
  <c r="AX15" i="128"/>
  <c r="AR15" i="128"/>
  <c r="AR13" i="128"/>
  <c r="AT25" i="128"/>
  <c r="AT23" i="128"/>
  <c r="AR24" i="128"/>
  <c r="AR23" i="128"/>
  <c r="AR22" i="128" s="1"/>
  <c r="BA63" i="128"/>
  <c r="BA64" i="128"/>
  <c r="BA62" i="128" s="1"/>
  <c r="AQ14" i="128"/>
  <c r="AQ13" i="128"/>
  <c r="AX23" i="128"/>
  <c r="AX22" i="128"/>
  <c r="AX24" i="128"/>
  <c r="AZ24" i="128"/>
  <c r="AZ23" i="128"/>
  <c r="AZ22" i="128"/>
  <c r="AZ45" i="128"/>
  <c r="AZ42" i="128" s="1"/>
  <c r="AY43" i="128"/>
  <c r="AY42" i="128"/>
  <c r="BA53" i="128"/>
  <c r="BA52" i="128" s="1"/>
  <c r="AR38" i="128"/>
  <c r="AR37" i="128" s="1"/>
  <c r="AT43" i="128"/>
  <c r="AT42" i="128" s="1"/>
  <c r="AR43" i="128"/>
  <c r="AT53" i="128"/>
  <c r="AR53" i="128"/>
  <c r="AX29" i="128"/>
  <c r="AX27" i="128" s="1"/>
  <c r="AS45" i="128"/>
  <c r="AS42" i="128" s="1"/>
  <c r="AS54" i="128"/>
  <c r="BA43" i="128"/>
  <c r="BA42" i="128"/>
  <c r="AZ55" i="128"/>
  <c r="AZ52" i="128" s="1"/>
  <c r="AY53" i="128"/>
  <c r="AY52" i="128"/>
  <c r="AC52" i="128"/>
  <c r="AF22" i="128"/>
  <c r="AE22" i="128"/>
  <c r="AS52" i="128"/>
  <c r="AR42" i="128"/>
  <c r="AT22" i="128"/>
  <c r="V42" i="128"/>
  <c r="AF27" i="128"/>
  <c r="AC37" i="128"/>
  <c r="AS22" i="128"/>
  <c r="AT52" i="128"/>
  <c r="I33" i="128" l="1"/>
  <c r="I76" i="128"/>
  <c r="Q34" i="128"/>
  <c r="Q33" i="128"/>
  <c r="X60" i="128"/>
  <c r="X58" i="128"/>
  <c r="X57" i="128" s="1"/>
  <c r="X59" i="128"/>
  <c r="J29" i="128"/>
  <c r="J28" i="128"/>
  <c r="J30" i="128"/>
  <c r="I35" i="128"/>
  <c r="AJ32" i="128"/>
  <c r="J76" i="128"/>
  <c r="K35" i="128"/>
  <c r="K76" i="128"/>
  <c r="K34" i="128"/>
  <c r="K32" i="128" s="1"/>
  <c r="K48" i="128"/>
  <c r="K49" i="128"/>
  <c r="K50" i="128"/>
  <c r="Q76" i="128"/>
  <c r="Q18" i="128"/>
  <c r="Q17" i="128" s="1"/>
  <c r="Q20" i="128"/>
  <c r="O35" i="128"/>
  <c r="O33" i="128"/>
  <c r="Q49" i="128"/>
  <c r="Q48" i="128"/>
  <c r="Q50" i="128"/>
  <c r="V60" i="128"/>
  <c r="V58" i="128"/>
  <c r="V57" i="128" s="1"/>
  <c r="V70" i="128"/>
  <c r="V69" i="128"/>
  <c r="V68" i="128"/>
  <c r="H29" i="128"/>
  <c r="H28" i="128"/>
  <c r="V30" i="128"/>
  <c r="V28" i="128"/>
  <c r="V29" i="128"/>
  <c r="J39" i="128"/>
  <c r="J38" i="128"/>
  <c r="J37" i="128" s="1"/>
  <c r="AL60" i="128"/>
  <c r="AL58" i="128"/>
  <c r="AL57" i="128" s="1"/>
  <c r="AF45" i="128"/>
  <c r="AF44" i="128"/>
  <c r="AF42" i="128" s="1"/>
  <c r="AF76" i="128"/>
  <c r="AM24" i="128"/>
  <c r="AM25" i="128"/>
  <c r="AM23" i="128"/>
  <c r="AM22" i="128" s="1"/>
  <c r="AM39" i="128"/>
  <c r="AM38" i="128"/>
  <c r="AM37" i="128" s="1"/>
  <c r="AM40" i="128"/>
  <c r="AM54" i="128"/>
  <c r="AM53" i="128"/>
  <c r="AQ65" i="128"/>
  <c r="AQ64" i="128"/>
  <c r="AQ63" i="128"/>
  <c r="AQ62" i="128" s="1"/>
  <c r="AZ18" i="128"/>
  <c r="AZ20" i="128"/>
  <c r="AZ19" i="128"/>
  <c r="BA49" i="128"/>
  <c r="BA50" i="128"/>
  <c r="BA76" i="128"/>
  <c r="BA48" i="128"/>
  <c r="AQ43" i="128"/>
  <c r="AQ42" i="128" s="1"/>
  <c r="AQ44" i="128"/>
  <c r="AQ45" i="128"/>
  <c r="AT40" i="128"/>
  <c r="AT38" i="128"/>
  <c r="AT37" i="128" s="1"/>
  <c r="AT39" i="128"/>
  <c r="AT76" i="128"/>
  <c r="AR55" i="128"/>
  <c r="AR54" i="128"/>
  <c r="AR52" i="128" s="1"/>
  <c r="H19" i="128"/>
  <c r="H76" i="128"/>
  <c r="H18" i="128"/>
  <c r="H17" i="128" s="1"/>
  <c r="I48" i="128"/>
  <c r="I47" i="128" s="1"/>
  <c r="I49" i="128"/>
  <c r="X70" i="128"/>
  <c r="X68" i="128"/>
  <c r="X69" i="128"/>
  <c r="X30" i="128"/>
  <c r="X29" i="128"/>
  <c r="X27" i="128" s="1"/>
  <c r="R38" i="128"/>
  <c r="R40" i="128"/>
  <c r="R76" i="128"/>
  <c r="AF37" i="128"/>
  <c r="AX57" i="128"/>
  <c r="K58" i="128"/>
  <c r="K57" i="128" s="1"/>
  <c r="K59" i="128"/>
  <c r="K60" i="128"/>
  <c r="P67" i="128"/>
  <c r="X50" i="128"/>
  <c r="X48" i="128"/>
  <c r="X49" i="128"/>
  <c r="X65" i="128"/>
  <c r="X63" i="128"/>
  <c r="X62" i="128" s="1"/>
  <c r="X25" i="128"/>
  <c r="X24" i="128"/>
  <c r="X22" i="128" s="1"/>
  <c r="Q28" i="128"/>
  <c r="Q29" i="128"/>
  <c r="Q30" i="128"/>
  <c r="V40" i="128"/>
  <c r="V39" i="128"/>
  <c r="V38" i="128"/>
  <c r="V37" i="128" s="1"/>
  <c r="AM55" i="128"/>
  <c r="Q35" i="128"/>
  <c r="J18" i="128"/>
  <c r="J20" i="128"/>
  <c r="J19" i="128"/>
  <c r="J57" i="128"/>
  <c r="O48" i="128"/>
  <c r="O49" i="128"/>
  <c r="O58" i="128"/>
  <c r="O60" i="128"/>
  <c r="O59" i="128"/>
  <c r="R69" i="128"/>
  <c r="R68" i="128"/>
  <c r="R70" i="128"/>
  <c r="Q25" i="128"/>
  <c r="Q23" i="128"/>
  <c r="Q22" i="128" s="1"/>
  <c r="Q24" i="128"/>
  <c r="V50" i="128"/>
  <c r="V48" i="128"/>
  <c r="V47" i="128" s="1"/>
  <c r="V65" i="128"/>
  <c r="V63" i="128"/>
  <c r="V25" i="128"/>
  <c r="V23" i="128"/>
  <c r="V24" i="128"/>
  <c r="O28" i="128"/>
  <c r="O29" i="128"/>
  <c r="O76" i="128"/>
  <c r="O30" i="128"/>
  <c r="H39" i="128"/>
  <c r="H38" i="128"/>
  <c r="H37" i="128" s="1"/>
  <c r="O55" i="128"/>
  <c r="O54" i="128"/>
  <c r="O53" i="128"/>
  <c r="Y53" i="128"/>
  <c r="Y52" i="128" s="1"/>
  <c r="Y76" i="128"/>
  <c r="AD68" i="128"/>
  <c r="AD67" i="128" s="1"/>
  <c r="AD69" i="128"/>
  <c r="AD76" i="128"/>
  <c r="AK20" i="128"/>
  <c r="AK19" i="128"/>
  <c r="AK17" i="128" s="1"/>
  <c r="AQ57" i="128"/>
  <c r="AM76" i="128"/>
  <c r="AD55" i="128"/>
  <c r="AD54" i="128"/>
  <c r="AD52" i="128" s="1"/>
  <c r="AK29" i="128"/>
  <c r="AK30" i="128"/>
  <c r="AK28" i="128"/>
  <c r="AK27" i="128" s="1"/>
  <c r="AK44" i="128"/>
  <c r="AK45" i="128"/>
  <c r="AK43" i="128"/>
  <c r="P65" i="128"/>
  <c r="P62" i="128" s="1"/>
  <c r="AF53" i="128"/>
  <c r="AF52" i="128" s="1"/>
  <c r="AF54" i="128"/>
  <c r="AM29" i="128"/>
  <c r="AM28" i="128"/>
  <c r="AM27" i="128" s="1"/>
  <c r="AM44" i="128"/>
  <c r="AM43" i="128"/>
  <c r="AQ55" i="128"/>
  <c r="AQ53" i="128"/>
  <c r="AQ52" i="128" s="1"/>
  <c r="AF17" i="128"/>
  <c r="AD45" i="128"/>
  <c r="AD44" i="128"/>
  <c r="AD42" i="128" s="1"/>
  <c r="AK24" i="128"/>
  <c r="AK23" i="128"/>
  <c r="AK22" i="128" s="1"/>
  <c r="AK25" i="128"/>
  <c r="AK39" i="128"/>
  <c r="AK40" i="128"/>
  <c r="AK38" i="128"/>
  <c r="AK37" i="128" s="1"/>
  <c r="AK54" i="128"/>
  <c r="AK55" i="128"/>
  <c r="AK53" i="128"/>
  <c r="AK52" i="128" s="1"/>
  <c r="BA29" i="128"/>
  <c r="BA30" i="128"/>
  <c r="BA28" i="128"/>
  <c r="AY64" i="128"/>
  <c r="AY62" i="128" s="1"/>
  <c r="AR28" i="128"/>
  <c r="AR27" i="128" s="1"/>
  <c r="AT30" i="128"/>
  <c r="AT27" i="128" s="1"/>
  <c r="AS60" i="128"/>
  <c r="AS57" i="128" s="1"/>
  <c r="AQ38" i="128"/>
  <c r="AQ37" i="128" s="1"/>
  <c r="Q32" i="128" l="1"/>
  <c r="V22" i="128"/>
  <c r="O47" i="128"/>
  <c r="J17" i="128"/>
  <c r="Q27" i="128"/>
  <c r="R37" i="128"/>
  <c r="X67" i="128"/>
  <c r="BA47" i="128"/>
  <c r="H27" i="128"/>
  <c r="Q47" i="128"/>
  <c r="BA27" i="128"/>
  <c r="AK42" i="128"/>
  <c r="K47" i="128"/>
  <c r="AM42" i="128"/>
  <c r="O52" i="128"/>
  <c r="O27" i="128"/>
  <c r="V62" i="128"/>
  <c r="R67" i="128"/>
  <c r="O57" i="128"/>
  <c r="X47" i="128"/>
  <c r="AZ17" i="128"/>
  <c r="AM52" i="128"/>
  <c r="V27" i="128"/>
  <c r="V67" i="128"/>
  <c r="O32" i="128"/>
  <c r="J27" i="128"/>
  <c r="I32" i="128"/>
</calcChain>
</file>

<file path=xl/sharedStrings.xml><?xml version="1.0" encoding="utf-8"?>
<sst xmlns="http://schemas.openxmlformats.org/spreadsheetml/2006/main" count="4822" uniqueCount="282">
  <si>
    <t xml:space="preserve">       ** доля дохода от реализации продукции участников мониторинга в общем объеме ДРП по данным официальной статистики. 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</si>
  <si>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</si>
  <si>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</si>
  <si>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</si>
  <si>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</si>
  <si>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</si>
  <si>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</si>
  <si>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</si>
  <si>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</si>
  <si>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</si>
  <si>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</si>
  <si>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</si>
  <si>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</si>
  <si>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</si>
  <si>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</si>
  <si>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</si>
  <si>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</si>
  <si>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</si>
  <si>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Всего по экономике</t>
  </si>
  <si>
    <t>Увеличение</t>
  </si>
  <si>
    <t>Снижение</t>
  </si>
  <si>
    <t>Строительство</t>
  </si>
  <si>
    <t>Добывающая промышленность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</si>
  <si>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</si>
  <si>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</si>
  <si>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</si>
  <si>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</si>
  <si>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</si>
  <si>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</si>
  <si>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факт</t>
  </si>
  <si>
    <t xml:space="preserve">Торговля; ремонт автомобилей, бытовых изделий </t>
  </si>
  <si>
    <t xml:space="preserve"> Отраслевой состав предприятий -участников мониторинга 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</si>
  <si>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</si>
  <si>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</si>
  <si>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</si>
  <si>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</si>
  <si>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</si>
  <si>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</si>
  <si>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</si>
  <si>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</si>
  <si>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</si>
  <si>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</si>
  <si>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</si>
  <si>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</si>
  <si>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</si>
  <si>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</si>
  <si>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</si>
  <si>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</si>
  <si>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</si>
  <si>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</si>
  <si>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</si>
  <si>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</si>
  <si>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</si>
  <si>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</si>
  <si>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</si>
  <si>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</si>
  <si>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</si>
  <si>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</si>
  <si>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</si>
  <si>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</si>
  <si>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</si>
  <si>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</si>
  <si>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</si>
  <si>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</si>
  <si>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</si>
  <si>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</si>
  <si>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</si>
  <si>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</si>
  <si>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</si>
  <si>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</si>
  <si>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</si>
  <si>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</si>
  <si>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</si>
  <si>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</si>
  <si>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</si>
  <si>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</si>
  <si>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</si>
  <si>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</si>
  <si>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</si>
  <si>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</si>
  <si>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</si>
  <si>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</si>
  <si>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</si>
  <si>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</si>
  <si>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</si>
  <si>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</si>
  <si>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</si>
  <si>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</si>
  <si>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</si>
  <si>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</si>
  <si>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</si>
  <si>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</si>
  <si>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</si>
  <si>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</si>
  <si>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</si>
  <si>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</si>
  <si>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</si>
  <si>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</si>
  <si>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</si>
  <si>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</si>
  <si>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</si>
  <si>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</si>
  <si>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</si>
  <si>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</si>
  <si>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</si>
  <si>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</si>
  <si>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</si>
  <si>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</si>
  <si>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</si>
  <si>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</si>
  <si>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</si>
  <si>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</si>
  <si>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</si>
  <si>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</si>
  <si>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>Форма РС-П3.2 (РС-1)</t>
  </si>
  <si>
    <t>Форма РС-П3.2 (РС-3)</t>
  </si>
  <si>
    <t xml:space="preserve">Доля, %** </t>
  </si>
  <si>
    <t>Год</t>
  </si>
  <si>
    <t>Квартал</t>
  </si>
  <si>
    <t>Размер предприятия</t>
  </si>
  <si>
    <t>Регион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</si>
  <si>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</si>
  <si>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</si>
  <si>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</si>
  <si>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доля ДРП,</t>
  </si>
  <si>
    <t>E</t>
  </si>
  <si>
    <t>B</t>
  </si>
  <si>
    <t>г.Алматы АО "Народный сберегательный банк Казахстана"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</si>
  <si>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</si>
  <si>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</si>
  <si>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</si>
  <si>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</si>
  <si>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</si>
  <si>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</si>
  <si>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</si>
  <si>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</si>
  <si>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</si>
  <si>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</si>
  <si>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</si>
  <si>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</si>
  <si>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</si>
  <si>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</si>
  <si>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</si>
  <si>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</si>
  <si>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</si>
  <si>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</si>
  <si>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</si>
  <si>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</si>
  <si>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</si>
  <si>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</si>
  <si>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</si>
  <si>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</si>
  <si>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</si>
  <si>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</si>
  <si>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</si>
  <si>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</si>
  <si>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</si>
  <si>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</si>
  <si>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</si>
  <si>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</si>
  <si>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</si>
  <si>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</si>
  <si>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</si>
  <si>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</si>
  <si>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</si>
  <si>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</si>
  <si>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</si>
  <si>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</si>
  <si>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</si>
  <si>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</si>
  <si>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</si>
  <si>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Коэффициент оборачиваемости оборотных средств</t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</si>
  <si>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</si>
  <si>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</si>
  <si>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</si>
  <si>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</si>
  <si>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</si>
  <si>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</si>
  <si>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</si>
  <si>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t>СРАВНЕНИЕ С 20</t>
  </si>
  <si>
    <t>больше 0,2</t>
  </si>
  <si>
    <t>меньше 0,2</t>
  </si>
  <si>
    <t>равен 0,2</t>
  </si>
  <si>
    <t>больше 0,05</t>
  </si>
  <si>
    <t>меньше 0,05</t>
  </si>
  <si>
    <t>равен 0,05</t>
  </si>
  <si>
    <t>СРАВНЕНИЕ С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</si>
  <si>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</si>
  <si>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</si>
  <si>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</si>
  <si>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</si>
  <si>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</si>
  <si>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</si>
  <si>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</si>
  <si>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</si>
  <si>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t>листы</t>
  </si>
  <si>
    <t xml:space="preserve">источники </t>
  </si>
  <si>
    <t>титул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</si>
  <si>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</si>
  <si>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</si>
  <si>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</si>
  <si>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</si>
  <si>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</si>
  <si>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</si>
  <si>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</si>
  <si>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</si>
  <si>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</si>
  <si>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</si>
  <si>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</si>
  <si>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</si>
  <si>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КТЛ1</t>
  </si>
  <si>
    <t>УС0,5</t>
  </si>
  <si>
    <t>копируются данные формы РС-П2 по Уровень самофинансирования (задается параметр 0,5)</t>
  </si>
  <si>
    <t>КООС ср</t>
  </si>
  <si>
    <t>РСК20</t>
  </si>
  <si>
    <t>копируются данные формы РС-П2 по показателю Рентабельность собственного капитала (задается параметр 0,2)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</si>
  <si>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</si>
  <si>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</si>
  <si>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</si>
  <si>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</si>
  <si>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</si>
  <si>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копируются данные формы РС-П2 по показателю Коэффициент покрытия (задается параметр 1)</t>
  </si>
  <si>
    <t>3 квартал 2011 года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</si>
  <si>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</si>
  <si>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</si>
  <si>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</si>
  <si>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</si>
  <si>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</si>
  <si>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</si>
  <si>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</si>
  <si>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</si>
  <si>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</si>
  <si>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</si>
  <si>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</si>
  <si>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</si>
  <si>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средние значения</t>
  </si>
  <si>
    <t>среднее за посл. Квартал</t>
  </si>
  <si>
    <t xml:space="preserve">формируются по каждой отрасли (отрасль задается в интерфейсе АРМ "Формирование отчетности") отдельно </t>
  </si>
  <si>
    <r>
      <t xml:space="preserve">               АНАЛИТИЧЕСКИЙ ОБЗОР ИЗМЕНЕНИЯ ЭКОНОМИЧЕСКОЙ КОНЪЮНКТУРЫ И ФИНАНСОВОГО СОСТОЯНИЯ ЭКОНОМИКИ И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СВЯЗЬ</t>
    </r>
  </si>
  <si>
    <t>4 квартал 2011 года</t>
  </si>
  <si>
    <t xml:space="preserve">- из них займы банков </t>
  </si>
  <si>
    <t xml:space="preserve">- в том числе краткосрочные займы и овердрафт </t>
  </si>
  <si>
    <t>Баланс (600+620)</t>
  </si>
  <si>
    <t xml:space="preserve">Оплата  труда  - всего (отнесенная на себестоимость произведенной продукции) </t>
  </si>
  <si>
    <t>Коэффициент общей платежеспособности</t>
  </si>
  <si>
    <t>Доля оборотных средств в активах</t>
  </si>
  <si>
    <t>Коэффициент оборачиваемости активов</t>
  </si>
  <si>
    <t>3 квартал 2011 года (факт)</t>
  </si>
  <si>
    <t xml:space="preserve">                                   Марченко Г.А., Акишеву Д.Т., Бектасову А.А.,</t>
  </si>
  <si>
    <t xml:space="preserve">Галиевой Д.Т., Таджиякову Б.Ш. </t>
  </si>
  <si>
    <t>2011-3</t>
  </si>
  <si>
    <t>Прочие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</si>
  <si>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</si>
  <si>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КТЛ1,5</t>
  </si>
  <si>
    <t>копируются данные формы РС-П2 по показателю Коэффициент покрытия (задается параметр 1,5)</t>
  </si>
  <si>
    <t>копируются (обновляются) данные только последнего квартала, так ср. значение меняется каждый квартал)</t>
  </si>
  <si>
    <t>2 квартал 2012 года</t>
  </si>
  <si>
    <t>1 квартал 2012 года</t>
  </si>
  <si>
    <t>4 квартал 2011 года (факт)</t>
  </si>
  <si>
    <t>1 квартал 2012 года (факт)</t>
  </si>
  <si>
    <r>
      <t xml:space="preserve">больше .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</si>
  <si>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меньше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</si>
  <si>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равен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</si>
  <si>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больше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</si>
  <si>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равен 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</si>
  <si>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>равен .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</si>
  <si>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t>2012-1</t>
  </si>
  <si>
    <t>копируются данные листа Титульный лист формы РС-Б0</t>
  </si>
  <si>
    <t>РСК5</t>
  </si>
  <si>
    <t>РС-П2 по показателю "Коэффициент оборачиваемости оборотных средств" (задаются параметры по каждой отрасли разные, которые указаны в соответсвующей строке столбца О)</t>
  </si>
  <si>
    <t>август 2012 года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</si>
  <si>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проведены </t>
    </r>
    <r>
      <rPr>
        <b/>
        <sz val="15"/>
        <rFont val="Times New Roman Cyr"/>
        <charset val="204"/>
      </rPr>
      <t>в июле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во 2 квартале 2012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3 квартала.</t>
    </r>
  </si>
  <si>
    <t>3 квартал 2012 года</t>
  </si>
  <si>
    <t>Структура оценок качественных показателей в динамике</t>
  </si>
  <si>
    <t>2 квартал 2012 года (факт)</t>
  </si>
  <si>
    <t>3 квартал 2012 года (факт)</t>
  </si>
  <si>
    <t>3 квартал 2012 года (ожидание)</t>
  </si>
  <si>
    <t>2011-4</t>
  </si>
  <si>
    <t>2012-2</t>
  </si>
  <si>
    <t>2012-3 ожид.</t>
  </si>
  <si>
    <t>1 квартал 2012 года*</t>
  </si>
  <si>
    <t xml:space="preserve">       * На момент формирования обзора данные официальной статистики о размере дохода от реализации продукции по экономике сформированы по 1 кв.2012г.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</si>
</sst>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.0"/>
    <numFmt numFmtId="173" formatCode="#,##0_);[Blue]\(\-\)\ #,##0_)"/>
  </numFmts>
  <fonts count="55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 Cyr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b/>
      <sz val="9"/>
      <name val="Times New Roman"/>
      <family val="1"/>
    </font>
    <font>
      <sz val="8"/>
      <name val="Times New Roman"/>
      <family val="1"/>
    </font>
    <font>
      <sz val="8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64"/>
      <name val="Times New Roman"/>
      <family val="1"/>
    </font>
    <font>
      <i/>
      <sz val="10"/>
      <name val="Times New Roman"/>
      <family val="1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 Cyr"/>
      <charset val="204"/>
    </font>
    <font>
      <b/>
      <i/>
      <sz val="11"/>
      <name val="Arial Cyr"/>
      <family val="2"/>
      <charset val="204"/>
    </font>
    <font>
      <sz val="11"/>
      <name val="Arial"/>
      <charset val="204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indexed="8"/>
      <name val="Arial Cyr"/>
      <family val="2"/>
      <charset val="204"/>
    </font>
    <font>
      <sz val="9"/>
      <name val="Arial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8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16" fillId="0" borderId="0"/>
  </cellStyleXfs>
  <cellXfs count="375">
    <xf numFmtId="0" fontId="4" fillId="0" borderId="0" xfId="0" applyFo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8" fillId="0" borderId="0" xfId="0" applyFont="1" applyAlignment="1"/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0" fillId="0" borderId="0" xfId="0"/>
    <xf numFmtId="0" fontId="0" fillId="0" borderId="0" xfId="0" applyFill="1" applyBorder="1"/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15" fillId="0" borderId="0" xfId="235" applyFont="1" applyFill="1" applyBorder="1" applyAlignment="1">
      <alignment horizontal="center" vertical="center" wrapText="1"/>
    </xf>
    <xf numFmtId="0" fontId="15" fillId="2" borderId="2" xfId="235" applyFont="1" applyFill="1" applyBorder="1" applyAlignment="1">
      <alignment vertical="center"/>
    </xf>
    <xf numFmtId="0" fontId="15" fillId="2" borderId="3" xfId="235" applyFont="1" applyFill="1" applyBorder="1" applyAlignment="1">
      <alignment vertical="center"/>
    </xf>
    <xf numFmtId="0" fontId="15" fillId="0" borderId="0" xfId="243" applyFont="1" applyBorder="1" applyAlignment="1">
      <alignment horizontal="center" vertical="center"/>
    </xf>
    <xf numFmtId="0" fontId="15" fillId="0" borderId="1" xfId="243" applyFont="1" applyBorder="1" applyAlignment="1">
      <alignment horizontal="left" vertical="center"/>
    </xf>
    <xf numFmtId="0" fontId="1" fillId="0" borderId="0" xfId="0" applyFont="1"/>
    <xf numFmtId="0" fontId="1" fillId="0" borderId="4" xfId="238" applyFont="1" applyBorder="1" applyAlignment="1">
      <alignment horizontal="left"/>
    </xf>
    <xf numFmtId="0" fontId="1" fillId="0" borderId="5" xfId="238" applyFont="1" applyBorder="1" applyAlignment="1">
      <alignment horizontal="left"/>
    </xf>
    <xf numFmtId="0" fontId="16" fillId="0" borderId="0" xfId="238"/>
    <xf numFmtId="0" fontId="2" fillId="0" borderId="6" xfId="238" applyFont="1" applyBorder="1" applyAlignment="1">
      <alignment vertical="center"/>
    </xf>
    <xf numFmtId="0" fontId="2" fillId="0" borderId="2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5" xfId="238" applyNumberFormat="1" applyFont="1" applyBorder="1" applyAlignment="1">
      <alignment horizontal="center"/>
    </xf>
    <xf numFmtId="2" fontId="1" fillId="0" borderId="5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3" borderId="1" xfId="238" applyNumberFormat="1" applyFont="1" applyFill="1" applyBorder="1"/>
    <xf numFmtId="2" fontId="1" fillId="3" borderId="1" xfId="238" applyNumberFormat="1" applyFont="1" applyFill="1" applyBorder="1"/>
    <xf numFmtId="0" fontId="1" fillId="3" borderId="1" xfId="238" applyNumberFormat="1" applyFont="1" applyFill="1" applyBorder="1" applyAlignment="1">
      <alignment horizontal="center"/>
    </xf>
    <xf numFmtId="2" fontId="1" fillId="3" borderId="1" xfId="238" applyNumberFormat="1" applyFont="1" applyFill="1" applyBorder="1" applyAlignment="1">
      <alignment horizontal="center"/>
    </xf>
    <xf numFmtId="1" fontId="1" fillId="3" borderId="1" xfId="238" applyNumberFormat="1" applyFont="1" applyFill="1" applyBorder="1" applyAlignment="1">
      <alignment horizontal="center"/>
    </xf>
    <xf numFmtId="0" fontId="16" fillId="0" borderId="0" xfId="239"/>
    <xf numFmtId="0" fontId="16" fillId="0" borderId="0" xfId="247"/>
    <xf numFmtId="0" fontId="4" fillId="4" borderId="0" xfId="0" applyFont="1" applyFill="1"/>
    <xf numFmtId="0" fontId="21" fillId="0" borderId="0" xfId="0" applyFont="1"/>
    <xf numFmtId="0" fontId="1" fillId="4" borderId="4" xfId="238" applyFont="1" applyFill="1" applyBorder="1" applyAlignment="1">
      <alignment horizontal="left"/>
    </xf>
    <xf numFmtId="0" fontId="1" fillId="4" borderId="5" xfId="238" applyFont="1" applyFill="1" applyBorder="1" applyAlignment="1">
      <alignment horizontal="left"/>
    </xf>
    <xf numFmtId="0" fontId="1" fillId="4" borderId="5" xfId="238" applyNumberFormat="1" applyFont="1" applyFill="1" applyBorder="1" applyAlignment="1">
      <alignment horizontal="center"/>
    </xf>
    <xf numFmtId="2" fontId="1" fillId="4" borderId="5" xfId="238" applyNumberFormat="1" applyFont="1" applyFill="1" applyBorder="1" applyAlignment="1">
      <alignment horizontal="center"/>
    </xf>
    <xf numFmtId="1" fontId="1" fillId="4" borderId="1" xfId="238" applyNumberFormat="1" applyFont="1" applyFill="1" applyBorder="1" applyAlignment="1">
      <alignment horizontal="center"/>
    </xf>
    <xf numFmtId="2" fontId="1" fillId="5" borderId="5" xfId="238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0" xfId="0" applyNumberFormat="1" applyFont="1"/>
    <xf numFmtId="0" fontId="1" fillId="0" borderId="0" xfId="237" applyFont="1"/>
    <xf numFmtId="0" fontId="1" fillId="0" borderId="0" xfId="237" applyFont="1" applyAlignment="1">
      <alignment horizontal="left"/>
    </xf>
    <xf numFmtId="0" fontId="15" fillId="0" borderId="0" xfId="237" applyFont="1" applyAlignment="1">
      <alignment horizontal="right"/>
    </xf>
    <xf numFmtId="0" fontId="15" fillId="0" borderId="0" xfId="237" applyFont="1" applyAlignment="1"/>
    <xf numFmtId="0" fontId="1" fillId="0" borderId="4" xfId="237" applyFont="1" applyBorder="1" applyAlignment="1">
      <alignment horizontal="left"/>
    </xf>
    <xf numFmtId="0" fontId="1" fillId="0" borderId="5" xfId="237" applyFont="1" applyBorder="1" applyAlignment="1">
      <alignment horizontal="left"/>
    </xf>
    <xf numFmtId="0" fontId="16" fillId="0" borderId="0" xfId="237"/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6" xfId="237" applyFont="1" applyBorder="1" applyAlignment="1">
      <alignment vertical="center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5" xfId="237" applyNumberFormat="1" applyFont="1" applyBorder="1" applyAlignment="1">
      <alignment horizontal="center"/>
    </xf>
    <xf numFmtId="2" fontId="1" fillId="0" borderId="5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2" fontId="4" fillId="4" borderId="0" xfId="0" applyNumberFormat="1" applyFont="1" applyFill="1"/>
    <xf numFmtId="0" fontId="4" fillId="6" borderId="0" xfId="0" applyFont="1" applyFill="1" applyAlignment="1">
      <alignment textRotation="180" wrapText="1"/>
    </xf>
    <xf numFmtId="2" fontId="4" fillId="5" borderId="0" xfId="0" applyNumberFormat="1" applyFont="1" applyFill="1"/>
    <xf numFmtId="2" fontId="4" fillId="7" borderId="0" xfId="0" applyNumberFormat="1" applyFont="1" applyFill="1"/>
    <xf numFmtId="2" fontId="4" fillId="3" borderId="0" xfId="0" applyNumberFormat="1" applyFont="1" applyFill="1"/>
    <xf numFmtId="2" fontId="4" fillId="8" borderId="0" xfId="0" applyNumberFormat="1" applyFont="1" applyFill="1"/>
    <xf numFmtId="2" fontId="4" fillId="9" borderId="0" xfId="0" applyNumberFormat="1" applyFont="1" applyFill="1"/>
    <xf numFmtId="0" fontId="1" fillId="0" borderId="5" xfId="237" applyNumberFormat="1" applyFont="1" applyFill="1" applyBorder="1" applyAlignment="1">
      <alignment horizontal="center"/>
    </xf>
    <xf numFmtId="2" fontId="1" fillId="0" borderId="5" xfId="237" applyNumberFormat="1" applyFont="1" applyFill="1" applyBorder="1" applyAlignment="1">
      <alignment horizontal="center"/>
    </xf>
    <xf numFmtId="0" fontId="16" fillId="0" borderId="0" xfId="245"/>
    <xf numFmtId="0" fontId="16" fillId="0" borderId="0" xfId="244"/>
    <xf numFmtId="2" fontId="1" fillId="0" borderId="5" xfId="238" applyNumberFormat="1" applyFont="1" applyFill="1" applyBorder="1" applyAlignment="1">
      <alignment horizontal="center"/>
    </xf>
    <xf numFmtId="0" fontId="16" fillId="0" borderId="0" xfId="240"/>
    <xf numFmtId="0" fontId="16" fillId="0" borderId="0" xfId="24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1" fillId="7" borderId="1" xfId="237" applyNumberFormat="1" applyFont="1" applyFill="1" applyBorder="1" applyAlignment="1">
      <alignment horizontal="center"/>
    </xf>
    <xf numFmtId="2" fontId="1" fillId="3" borderId="1" xfId="237" applyNumberFormat="1" applyFont="1" applyFill="1" applyBorder="1" applyAlignment="1">
      <alignment horizontal="center"/>
    </xf>
    <xf numFmtId="2" fontId="1" fillId="8" borderId="1" xfId="237" applyNumberFormat="1" applyFont="1" applyFill="1" applyBorder="1" applyAlignment="1">
      <alignment horizontal="center"/>
    </xf>
    <xf numFmtId="2" fontId="1" fillId="9" borderId="1" xfId="237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5" fillId="0" borderId="9" xfId="1" applyNumberFormat="1" applyFont="1" applyFill="1" applyBorder="1" applyAlignment="1">
      <alignment horizontal="center" vertical="top" wrapText="1"/>
    </xf>
    <xf numFmtId="0" fontId="25" fillId="0" borderId="14" xfId="1" applyNumberFormat="1" applyFont="1" applyFill="1" applyBorder="1" applyAlignment="1">
      <alignment horizontal="center" vertical="top" wrapText="1"/>
    </xf>
    <xf numFmtId="0" fontId="26" fillId="0" borderId="12" xfId="236" applyNumberFormat="1" applyFont="1" applyFill="1" applyBorder="1" applyAlignment="1">
      <alignment horizontal="center" wrapText="1"/>
    </xf>
    <xf numFmtId="0" fontId="26" fillId="0" borderId="1" xfId="236" applyNumberFormat="1" applyFont="1" applyFill="1" applyBorder="1" applyAlignment="1">
      <alignment horizontal="center" vertical="center" wrapText="1"/>
    </xf>
    <xf numFmtId="4" fontId="27" fillId="0" borderId="1" xfId="242" applyNumberFormat="1" applyFont="1" applyBorder="1" applyAlignment="1">
      <alignment horizontal="center"/>
    </xf>
    <xf numFmtId="0" fontId="27" fillId="0" borderId="0" xfId="242" applyNumberFormat="1" applyFont="1" applyBorder="1" applyAlignment="1">
      <alignment horizontal="center"/>
    </xf>
    <xf numFmtId="0" fontId="28" fillId="0" borderId="0" xfId="0" applyNumberFormat="1" applyFont="1" applyFill="1"/>
    <xf numFmtId="0" fontId="29" fillId="0" borderId="5" xfId="0" applyNumberFormat="1" applyFont="1" applyBorder="1" applyAlignment="1"/>
    <xf numFmtId="0" fontId="16" fillId="0" borderId="0" xfId="237" applyFont="1"/>
    <xf numFmtId="2" fontId="19" fillId="0" borderId="5" xfId="237" applyNumberFormat="1" applyFont="1" applyBorder="1" applyAlignment="1">
      <alignment horizontal="center"/>
    </xf>
    <xf numFmtId="2" fontId="19" fillId="0" borderId="5" xfId="237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0" fillId="10" borderId="0" xfId="0" applyNumberFormat="1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/>
    </xf>
    <xf numFmtId="0" fontId="23" fillId="0" borderId="14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top" wrapText="1"/>
    </xf>
    <xf numFmtId="0" fontId="15" fillId="0" borderId="16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0" fillId="0" borderId="18" xfId="0" applyNumberFormat="1" applyFont="1" applyFill="1" applyBorder="1" applyAlignment="1">
      <alignment horizontal="center" vertical="center" wrapText="1"/>
    </xf>
    <xf numFmtId="0" fontId="0" fillId="10" borderId="0" xfId="0" applyNumberFormat="1" applyFont="1" applyFill="1" applyBorder="1" applyAlignment="1"/>
    <xf numFmtId="49" fontId="31" fillId="0" borderId="0" xfId="0" applyNumberFormat="1" applyFont="1" applyFill="1" applyBorder="1" applyAlignment="1">
      <alignment horizontal="left" vertical="top" wrapText="1"/>
    </xf>
    <xf numFmtId="0" fontId="31" fillId="0" borderId="0" xfId="0" applyNumberFormat="1" applyFont="1" applyFill="1" applyBorder="1" applyAlignment="1"/>
    <xf numFmtId="172" fontId="31" fillId="0" borderId="14" xfId="0" applyNumberFormat="1" applyFont="1" applyFill="1" applyBorder="1" applyAlignment="1">
      <alignment horizontal="center" vertical="center" wrapText="1"/>
    </xf>
    <xf numFmtId="172" fontId="31" fillId="0" borderId="19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/>
    <xf numFmtId="172" fontId="34" fillId="10" borderId="20" xfId="0" applyNumberFormat="1" applyFont="1" applyFill="1" applyBorder="1" applyAlignment="1">
      <alignment horizontal="center" vertical="center" wrapText="1"/>
    </xf>
    <xf numFmtId="0" fontId="6" fillId="10" borderId="20" xfId="0" applyNumberFormat="1" applyFont="1" applyFill="1" applyBorder="1" applyAlignment="1">
      <alignment horizontal="center" vertical="center" wrapText="1"/>
    </xf>
    <xf numFmtId="0" fontId="4" fillId="10" borderId="0" xfId="0" applyFont="1" applyFill="1"/>
    <xf numFmtId="0" fontId="37" fillId="0" borderId="0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5" fillId="0" borderId="0" xfId="1"/>
    <xf numFmtId="0" fontId="37" fillId="2" borderId="4" xfId="1" applyFont="1" applyFill="1" applyBorder="1" applyAlignment="1">
      <alignment horizontal="left" vertical="center"/>
    </xf>
    <xf numFmtId="49" fontId="39" fillId="0" borderId="1" xfId="1" applyNumberFormat="1" applyFont="1" applyBorder="1" applyAlignment="1">
      <alignment horizontal="left" wrapText="1"/>
    </xf>
    <xf numFmtId="0" fontId="2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28" fillId="0" borderId="0" xfId="0" applyFont="1" applyFill="1"/>
    <xf numFmtId="0" fontId="42" fillId="0" borderId="0" xfId="0" applyFont="1" applyFill="1" applyAlignment="1">
      <alignment horizontal="center"/>
    </xf>
    <xf numFmtId="3" fontId="43" fillId="0" borderId="0" xfId="234" applyNumberFormat="1" applyFont="1" applyAlignment="1">
      <alignment horizontal="center"/>
    </xf>
    <xf numFmtId="3" fontId="43" fillId="0" borderId="0" xfId="234" applyNumberFormat="1" applyFont="1" applyAlignment="1">
      <alignment horizontal="left"/>
    </xf>
    <xf numFmtId="3" fontId="44" fillId="0" borderId="0" xfId="234" applyNumberFormat="1" applyFont="1" applyAlignment="1">
      <alignment horizontal="left"/>
    </xf>
    <xf numFmtId="3" fontId="44" fillId="0" borderId="0" xfId="234" applyNumberFormat="1" applyFont="1" applyAlignment="1">
      <alignment horizontal="center"/>
    </xf>
    <xf numFmtId="0" fontId="45" fillId="0" borderId="0" xfId="0" applyFont="1"/>
    <xf numFmtId="0" fontId="45" fillId="0" borderId="0" xfId="0" applyFont="1" applyBorder="1"/>
    <xf numFmtId="0" fontId="0" fillId="0" borderId="0" xfId="0" applyNumberFormat="1" applyAlignment="1">
      <alignment vertical="top"/>
    </xf>
    <xf numFmtId="0" fontId="36" fillId="0" borderId="0" xfId="0" applyNumberFormat="1" applyFont="1"/>
    <xf numFmtId="0" fontId="46" fillId="0" borderId="0" xfId="0" applyFont="1"/>
    <xf numFmtId="0" fontId="0" fillId="0" borderId="5" xfId="0" applyNumberFormat="1" applyBorder="1" applyAlignment="1">
      <alignment horizontal="center"/>
    </xf>
    <xf numFmtId="0" fontId="47" fillId="0" borderId="5" xfId="0" applyNumberFormat="1" applyFont="1" applyBorder="1" applyAlignment="1"/>
    <xf numFmtId="0" fontId="0" fillId="0" borderId="0" xfId="0" applyNumberFormat="1"/>
    <xf numFmtId="0" fontId="49" fillId="0" borderId="4" xfId="0" applyNumberFormat="1" applyFont="1" applyBorder="1" applyAlignment="1">
      <alignment vertical="center"/>
    </xf>
    <xf numFmtId="0" fontId="50" fillId="0" borderId="1" xfId="0" applyNumberFormat="1" applyFont="1" applyBorder="1" applyAlignment="1">
      <alignment horizontal="center"/>
    </xf>
    <xf numFmtId="0" fontId="29" fillId="0" borderId="0" xfId="0" applyNumberFormat="1" applyFont="1" applyAlignment="1">
      <alignment horizontal="center"/>
    </xf>
    <xf numFmtId="0" fontId="51" fillId="0" borderId="0" xfId="0" applyFont="1" applyFill="1" applyAlignment="1">
      <alignment horizontal="right"/>
    </xf>
    <xf numFmtId="0" fontId="23" fillId="13" borderId="14" xfId="0" applyNumberFormat="1" applyFont="1" applyFill="1" applyBorder="1" applyAlignment="1">
      <alignment horizontal="center" vertical="center" wrapText="1"/>
    </xf>
    <xf numFmtId="172" fontId="31" fillId="13" borderId="14" xfId="0" applyNumberFormat="1" applyFont="1" applyFill="1" applyBorder="1" applyAlignment="1">
      <alignment horizontal="center" vertical="center" wrapText="1"/>
    </xf>
    <xf numFmtId="0" fontId="23" fillId="13" borderId="19" xfId="0" applyNumberFormat="1" applyFont="1" applyFill="1" applyBorder="1" applyAlignment="1">
      <alignment horizontal="center" vertical="center" wrapText="1"/>
    </xf>
    <xf numFmtId="172" fontId="31" fillId="13" borderId="19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center" vertical="center" wrapText="1"/>
    </xf>
    <xf numFmtId="2" fontId="1" fillId="14" borderId="1" xfId="152" applyNumberFormat="1" applyFont="1" applyFill="1" applyBorder="1" applyAlignment="1">
      <alignment horizontal="center"/>
    </xf>
    <xf numFmtId="0" fontId="2" fillId="0" borderId="2" xfId="152" applyFont="1" applyBorder="1" applyAlignment="1">
      <alignment horizontal="center" vertical="center" wrapText="1"/>
    </xf>
    <xf numFmtId="0" fontId="2" fillId="0" borderId="6" xfId="152" applyFont="1" applyBorder="1" applyAlignment="1">
      <alignment horizontal="center" vertical="center" wrapText="1"/>
    </xf>
    <xf numFmtId="0" fontId="2" fillId="0" borderId="9" xfId="152" applyFont="1" applyBorder="1" applyAlignment="1">
      <alignment horizontal="center" vertical="center" wrapText="1"/>
    </xf>
    <xf numFmtId="2" fontId="1" fillId="0" borderId="1" xfId="152" applyNumberFormat="1" applyFont="1" applyBorder="1" applyAlignment="1">
      <alignment horizontal="center"/>
    </xf>
    <xf numFmtId="0" fontId="2" fillId="0" borderId="1" xfId="152" applyFont="1" applyBorder="1" applyAlignment="1">
      <alignment horizontal="center" vertical="center" wrapText="1"/>
    </xf>
    <xf numFmtId="0" fontId="1" fillId="0" borderId="1" xfId="237" applyNumberFormat="1" applyFont="1" applyFill="1" applyBorder="1" applyAlignment="1">
      <alignment horizontal="center"/>
    </xf>
    <xf numFmtId="2" fontId="1" fillId="0" borderId="1" xfId="152" applyNumberFormat="1" applyFont="1" applyFill="1" applyBorder="1" applyAlignment="1">
      <alignment horizontal="center"/>
    </xf>
    <xf numFmtId="2" fontId="4" fillId="5" borderId="1" xfId="0" applyNumberFormat="1" applyFont="1" applyFill="1" applyBorder="1"/>
    <xf numFmtId="0" fontId="1" fillId="0" borderId="0" xfId="0" applyNumberFormat="1" applyFont="1"/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1" fillId="0" borderId="0" xfId="0" applyFont="1" applyBorder="1"/>
    <xf numFmtId="0" fontId="19" fillId="0" borderId="0" xfId="0" applyFont="1" applyFill="1" applyBorder="1"/>
    <xf numFmtId="0" fontId="19" fillId="0" borderId="0" xfId="0" applyFont="1" applyFill="1"/>
    <xf numFmtId="10" fontId="1" fillId="0" borderId="0" xfId="242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42" applyNumberFormat="1" applyFont="1" applyBorder="1" applyAlignment="1">
      <alignment horizontal="center"/>
    </xf>
    <xf numFmtId="49" fontId="18" fillId="0" borderId="0" xfId="0" applyNumberFormat="1" applyFont="1" applyFill="1"/>
    <xf numFmtId="49" fontId="1" fillId="0" borderId="0" xfId="0" applyNumberFormat="1" applyFont="1"/>
    <xf numFmtId="49" fontId="1" fillId="0" borderId="0" xfId="0" applyNumberFormat="1" applyFont="1" applyBorder="1"/>
    <xf numFmtId="49" fontId="1" fillId="0" borderId="0" xfId="242" applyNumberFormat="1" applyFont="1" applyFill="1" applyBorder="1" applyAlignment="1">
      <alignment horizontal="center"/>
    </xf>
    <xf numFmtId="0" fontId="46" fillId="12" borderId="0" xfId="0" applyNumberFormat="1" applyFont="1" applyFill="1" applyAlignment="1">
      <alignment horizontal="center" vertical="top"/>
    </xf>
    <xf numFmtId="0" fontId="17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18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2" fillId="0" borderId="7" xfId="0" applyNumberFormat="1" applyFont="1" applyBorder="1" applyAlignment="1"/>
    <xf numFmtId="0" fontId="3" fillId="0" borderId="1" xfId="236" applyNumberFormat="1" applyFont="1" applyFill="1" applyBorder="1" applyAlignment="1">
      <alignment horizontal="center" wrapText="1"/>
    </xf>
    <xf numFmtId="0" fontId="3" fillId="0" borderId="1" xfId="236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4" fontId="1" fillId="0" borderId="1" xfId="242" applyNumberFormat="1" applyFont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1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1" fillId="0" borderId="7" xfId="0" applyNumberFormat="1" applyFont="1" applyFill="1" applyBorder="1" applyAlignment="1"/>
    <xf numFmtId="49" fontId="3" fillId="0" borderId="12" xfId="236" applyNumberFormat="1" applyFont="1" applyFill="1" applyBorder="1" applyAlignment="1">
      <alignment horizontal="center" wrapText="1"/>
    </xf>
    <xf numFmtId="49" fontId="3" fillId="0" borderId="1" xfId="236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1" fillId="0" borderId="0" xfId="242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7" xfId="0" applyFont="1" applyFill="1" applyBorder="1" applyAlignment="1"/>
    <xf numFmtId="0" fontId="3" fillId="0" borderId="12" xfId="236" applyFont="1" applyFill="1" applyBorder="1" applyAlignment="1">
      <alignment horizontal="center" wrapText="1"/>
    </xf>
    <xf numFmtId="0" fontId="3" fillId="0" borderId="1" xfId="236" applyFont="1" applyFill="1" applyBorder="1" applyAlignment="1">
      <alignment horizontal="center" vertical="center" wrapText="1"/>
    </xf>
    <xf numFmtId="10" fontId="1" fillId="0" borderId="0" xfId="242" applyNumberFormat="1" applyFont="1" applyBorder="1" applyAlignment="1">
      <alignment horizontal="center"/>
    </xf>
    <xf numFmtId="0" fontId="16" fillId="0" borderId="0" xfId="152"/>
    <xf numFmtId="0" fontId="1" fillId="0" borderId="0" xfId="152" applyFont="1" applyAlignment="1">
      <alignment horizontal="left"/>
    </xf>
    <xf numFmtId="0" fontId="15" fillId="0" borderId="0" xfId="152" applyFont="1" applyAlignment="1">
      <alignment horizontal="right"/>
    </xf>
    <xf numFmtId="0" fontId="15" fillId="0" borderId="0" xfId="152" applyFont="1" applyAlignment="1"/>
    <xf numFmtId="0" fontId="1" fillId="0" borderId="4" xfId="152" applyFont="1" applyBorder="1" applyAlignment="1">
      <alignment horizontal="left" vertical="center"/>
    </xf>
    <xf numFmtId="0" fontId="1" fillId="0" borderId="5" xfId="152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/>
    </xf>
    <xf numFmtId="0" fontId="1" fillId="0" borderId="4" xfId="152" applyFont="1" applyBorder="1" applyAlignment="1">
      <alignment horizontal="left"/>
    </xf>
    <xf numFmtId="0" fontId="1" fillId="0" borderId="5" xfId="152" applyFont="1" applyBorder="1" applyAlignment="1">
      <alignment horizontal="left"/>
    </xf>
    <xf numFmtId="0" fontId="1" fillId="0" borderId="0" xfId="152" applyFont="1" applyBorder="1" applyAlignment="1">
      <alignment horizontal="left"/>
    </xf>
    <xf numFmtId="0" fontId="1" fillId="0" borderId="0" xfId="152" applyFont="1" applyBorder="1" applyAlignment="1">
      <alignment horizontal="center"/>
    </xf>
    <xf numFmtId="0" fontId="2" fillId="0" borderId="0" xfId="152" applyFont="1" applyAlignment="1">
      <alignment horizontal="left"/>
    </xf>
    <xf numFmtId="0" fontId="1" fillId="0" borderId="0" xfId="152" applyFont="1" applyAlignment="1"/>
    <xf numFmtId="0" fontId="1" fillId="0" borderId="12" xfId="152" applyNumberFormat="1" applyFont="1" applyBorder="1" applyAlignment="1">
      <alignment horizontal="center" vertical="center"/>
    </xf>
    <xf numFmtId="2" fontId="1" fillId="0" borderId="12" xfId="152" applyNumberFormat="1" applyFont="1" applyBorder="1" applyAlignment="1">
      <alignment horizontal="center"/>
    </xf>
    <xf numFmtId="0" fontId="1" fillId="0" borderId="5" xfId="152" applyNumberFormat="1" applyFont="1" applyBorder="1" applyAlignment="1">
      <alignment horizontal="center"/>
    </xf>
    <xf numFmtId="2" fontId="1" fillId="0" borderId="5" xfId="152" applyNumberFormat="1" applyFont="1" applyBorder="1" applyAlignment="1">
      <alignment horizontal="center"/>
    </xf>
    <xf numFmtId="2" fontId="1" fillId="0" borderId="7" xfId="152" applyNumberFormat="1" applyFont="1" applyBorder="1" applyAlignment="1">
      <alignment horizontal="center"/>
    </xf>
    <xf numFmtId="0" fontId="1" fillId="0" borderId="1" xfId="152" applyNumberFormat="1" applyFont="1" applyBorder="1" applyAlignment="1">
      <alignment horizontal="center"/>
    </xf>
    <xf numFmtId="0" fontId="1" fillId="3" borderId="1" xfId="152" applyNumberFormat="1" applyFont="1" applyFill="1" applyBorder="1"/>
    <xf numFmtId="2" fontId="1" fillId="3" borderId="1" xfId="152" applyNumberFormat="1" applyFont="1" applyFill="1" applyBorder="1"/>
    <xf numFmtId="0" fontId="1" fillId="3" borderId="1" xfId="152" applyNumberFormat="1" applyFont="1" applyFill="1" applyBorder="1" applyAlignment="1">
      <alignment horizontal="center"/>
    </xf>
    <xf numFmtId="2" fontId="1" fillId="3" borderId="1" xfId="152" applyNumberFormat="1" applyFont="1" applyFill="1" applyBorder="1" applyAlignment="1">
      <alignment horizontal="center"/>
    </xf>
    <xf numFmtId="1" fontId="1" fillId="3" borderId="1" xfId="152" applyNumberFormat="1" applyFont="1" applyFill="1" applyBorder="1" applyAlignment="1">
      <alignment horizontal="center"/>
    </xf>
    <xf numFmtId="0" fontId="2" fillId="0" borderId="6" xfId="152" applyFont="1" applyBorder="1" applyAlignment="1">
      <alignment vertical="center"/>
    </xf>
    <xf numFmtId="0" fontId="2" fillId="0" borderId="1" xfId="152" applyFont="1" applyBorder="1" applyAlignment="1">
      <alignment vertical="center"/>
    </xf>
    <xf numFmtId="2" fontId="1" fillId="15" borderId="1" xfId="152" applyNumberFormat="1" applyFont="1" applyFill="1" applyBorder="1" applyAlignment="1">
      <alignment horizontal="center"/>
    </xf>
    <xf numFmtId="2" fontId="1" fillId="13" borderId="1" xfId="152" applyNumberFormat="1" applyFont="1" applyFill="1" applyBorder="1" applyAlignment="1">
      <alignment horizontal="center"/>
    </xf>
    <xf numFmtId="2" fontId="53" fillId="0" borderId="5" xfId="237" applyNumberFormat="1" applyFont="1" applyBorder="1" applyAlignment="1">
      <alignment horizontal="center"/>
    </xf>
    <xf numFmtId="2" fontId="53" fillId="0" borderId="5" xfId="237" applyNumberFormat="1" applyFont="1" applyFill="1" applyBorder="1" applyAlignment="1">
      <alignment horizontal="center"/>
    </xf>
    <xf numFmtId="2" fontId="54" fillId="0" borderId="5" xfId="237" applyNumberFormat="1" applyFont="1" applyBorder="1" applyAlignment="1">
      <alignment horizontal="center"/>
    </xf>
    <xf numFmtId="2" fontId="1" fillId="14" borderId="1" xfId="237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15" fillId="2" borderId="2" xfId="235" applyFont="1" applyFill="1" applyBorder="1" applyAlignment="1">
      <alignment horizontal="center" vertical="center"/>
    </xf>
    <xf numFmtId="0" fontId="15" fillId="2" borderId="8" xfId="235" applyFont="1" applyFill="1" applyBorder="1" applyAlignment="1">
      <alignment horizontal="center" vertical="center"/>
    </xf>
    <xf numFmtId="0" fontId="15" fillId="2" borderId="9" xfId="235" applyFont="1" applyFill="1" applyBorder="1" applyAlignment="1">
      <alignment horizontal="center" vertical="center"/>
    </xf>
    <xf numFmtId="0" fontId="15" fillId="2" borderId="3" xfId="235" applyFont="1" applyFill="1" applyBorder="1" applyAlignment="1">
      <alignment horizontal="center" vertical="center"/>
    </xf>
    <xf numFmtId="0" fontId="15" fillId="2" borderId="13" xfId="235" applyFont="1" applyFill="1" applyBorder="1" applyAlignment="1">
      <alignment horizontal="center" vertical="center"/>
    </xf>
    <xf numFmtId="0" fontId="15" fillId="2" borderId="14" xfId="235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center" vertical="center" wrapText="1"/>
    </xf>
    <xf numFmtId="0" fontId="15" fillId="0" borderId="0" xfId="235" applyFont="1" applyFill="1" applyBorder="1" applyAlignment="1">
      <alignment horizontal="center" vertical="center" wrapText="1"/>
    </xf>
    <xf numFmtId="0" fontId="24" fillId="0" borderId="4" xfId="1" applyNumberFormat="1" applyFont="1" applyFill="1" applyBorder="1" applyAlignment="1">
      <alignment horizontal="center" vertical="top" wrapText="1"/>
    </xf>
    <xf numFmtId="0" fontId="24" fillId="0" borderId="7" xfId="1" applyNumberFormat="1" applyFont="1" applyFill="1" applyBorder="1" applyAlignment="1">
      <alignment horizontal="center" vertical="top" wrapText="1"/>
    </xf>
    <xf numFmtId="49" fontId="40" fillId="0" borderId="0" xfId="246" applyNumberFormat="1" applyFont="1" applyFill="1" applyBorder="1" applyAlignment="1">
      <alignment horizontal="left" vertical="center" wrapText="1"/>
    </xf>
    <xf numFmtId="0" fontId="15" fillId="0" borderId="1" xfId="243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8" fillId="0" borderId="6" xfId="1" applyNumberFormat="1" applyFont="1" applyFill="1" applyBorder="1" applyAlignment="1">
      <alignment horizontal="center" vertical="center" wrapText="1"/>
    </xf>
    <xf numFmtId="0" fontId="38" fillId="0" borderId="10" xfId="1" applyNumberFormat="1" applyFont="1" applyFill="1" applyBorder="1" applyAlignment="1">
      <alignment horizontal="center" vertical="center" wrapText="1"/>
    </xf>
    <xf numFmtId="0" fontId="38" fillId="0" borderId="12" xfId="1" applyNumberFormat="1" applyFont="1" applyFill="1" applyBorder="1" applyAlignment="1">
      <alignment horizontal="center" vertical="center" wrapText="1"/>
    </xf>
    <xf numFmtId="0" fontId="15" fillId="0" borderId="0" xfId="243" applyFont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2" borderId="7" xfId="1" applyFont="1" applyFill="1" applyBorder="1" applyAlignment="1">
      <alignment horizontal="center" vertical="center"/>
    </xf>
    <xf numFmtId="0" fontId="22" fillId="0" borderId="6" xfId="236" applyNumberFormat="1" applyFont="1" applyFill="1" applyBorder="1" applyAlignment="1">
      <alignment horizontal="center" vertical="center" wrapText="1"/>
    </xf>
    <xf numFmtId="0" fontId="22" fillId="0" borderId="12" xfId="236" applyNumberFormat="1" applyFont="1" applyFill="1" applyBorder="1" applyAlignment="1">
      <alignment horizontal="center" vertical="center" wrapText="1"/>
    </xf>
    <xf numFmtId="0" fontId="3" fillId="0" borderId="6" xfId="236" applyNumberFormat="1" applyFont="1" applyFill="1" applyBorder="1" applyAlignment="1">
      <alignment horizontal="center" vertical="center" wrapText="1"/>
    </xf>
    <xf numFmtId="0" fontId="3" fillId="0" borderId="12" xfId="236" applyNumberFormat="1" applyFont="1" applyFill="1" applyBorder="1" applyAlignment="1">
      <alignment horizontal="center" vertical="center" wrapText="1"/>
    </xf>
    <xf numFmtId="49" fontId="22" fillId="0" borderId="10" xfId="236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/>
    <xf numFmtId="49" fontId="3" fillId="0" borderId="10" xfId="236" applyNumberFormat="1" applyFont="1" applyFill="1" applyBorder="1" applyAlignment="1">
      <alignment horizontal="center" vertical="center" wrapText="1"/>
    </xf>
    <xf numFmtId="0" fontId="22" fillId="0" borderId="10" xfId="236" applyFont="1" applyFill="1" applyBorder="1" applyAlignment="1">
      <alignment horizontal="center" vertical="center" wrapText="1"/>
    </xf>
    <xf numFmtId="0" fontId="1" fillId="0" borderId="12" xfId="0" applyFont="1" applyBorder="1"/>
    <xf numFmtId="0" fontId="3" fillId="0" borderId="10" xfId="236" applyFont="1" applyFill="1" applyBorder="1" applyAlignment="1">
      <alignment horizontal="center" vertical="center" wrapText="1"/>
    </xf>
    <xf numFmtId="0" fontId="48" fillId="0" borderId="10" xfId="236" applyNumberFormat="1" applyFont="1" applyFill="1" applyBorder="1" applyAlignment="1">
      <alignment horizontal="center" vertical="center"/>
    </xf>
    <xf numFmtId="0" fontId="48" fillId="0" borderId="12" xfId="236" applyNumberFormat="1" applyFont="1" applyFill="1" applyBorder="1" applyAlignment="1">
      <alignment horizontal="center" vertical="center"/>
    </xf>
    <xf numFmtId="0" fontId="26" fillId="0" borderId="10" xfId="236" applyNumberFormat="1" applyFont="1" applyFill="1" applyBorder="1" applyAlignment="1">
      <alignment horizontal="center" vertical="center" wrapText="1"/>
    </xf>
    <xf numFmtId="0" fontId="26" fillId="0" borderId="12" xfId="236" applyNumberFormat="1" applyFont="1" applyFill="1" applyBorder="1" applyAlignment="1">
      <alignment horizontal="center" vertical="center" wrapText="1"/>
    </xf>
    <xf numFmtId="0" fontId="46" fillId="12" borderId="0" xfId="0" applyNumberFormat="1" applyFont="1" applyFill="1" applyAlignment="1">
      <alignment horizontal="center" vertical="top"/>
    </xf>
    <xf numFmtId="0" fontId="1" fillId="0" borderId="4" xfId="152" applyFont="1" applyBorder="1" applyAlignment="1">
      <alignment horizontal="left"/>
    </xf>
    <xf numFmtId="0" fontId="1" fillId="0" borderId="5" xfId="152" applyFont="1" applyBorder="1" applyAlignment="1">
      <alignment horizontal="left"/>
    </xf>
    <xf numFmtId="0" fontId="1" fillId="0" borderId="7" xfId="152" applyFont="1" applyBorder="1" applyAlignment="1">
      <alignment horizontal="left"/>
    </xf>
    <xf numFmtId="0" fontId="15" fillId="0" borderId="0" xfId="152" applyFont="1" applyAlignment="1">
      <alignment horizontal="right"/>
    </xf>
    <xf numFmtId="0" fontId="1" fillId="0" borderId="4" xfId="152" applyFont="1" applyBorder="1" applyAlignment="1">
      <alignment horizontal="center"/>
    </xf>
    <xf numFmtId="0" fontId="1" fillId="0" borderId="5" xfId="152" applyFont="1" applyBorder="1" applyAlignment="1">
      <alignment horizontal="center"/>
    </xf>
    <xf numFmtId="0" fontId="1" fillId="0" borderId="7" xfId="152" applyFont="1" applyBorder="1" applyAlignment="1">
      <alignment horizontal="center"/>
    </xf>
    <xf numFmtId="0" fontId="2" fillId="0" borderId="4" xfId="152" applyFont="1" applyBorder="1" applyAlignment="1">
      <alignment horizontal="left"/>
    </xf>
    <xf numFmtId="0" fontId="2" fillId="0" borderId="5" xfId="152" applyFont="1" applyBorder="1" applyAlignment="1">
      <alignment horizontal="left"/>
    </xf>
    <xf numFmtId="0" fontId="2" fillId="0" borderId="7" xfId="152" applyFont="1" applyBorder="1" applyAlignment="1">
      <alignment horizontal="left"/>
    </xf>
    <xf numFmtId="0" fontId="1" fillId="0" borderId="4" xfId="152" applyFont="1" applyBorder="1" applyAlignment="1">
      <alignment horizontal="left" vertical="center"/>
    </xf>
    <xf numFmtId="0" fontId="1" fillId="0" borderId="5" xfId="152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/>
    </xf>
    <xf numFmtId="0" fontId="1" fillId="0" borderId="4" xfId="152" applyFont="1" applyBorder="1" applyAlignment="1">
      <alignment horizontal="center" vertical="center"/>
    </xf>
    <xf numFmtId="0" fontId="1" fillId="0" borderId="5" xfId="152" applyFont="1" applyBorder="1" applyAlignment="1">
      <alignment horizontal="center" vertical="center"/>
    </xf>
    <xf numFmtId="0" fontId="1" fillId="0" borderId="7" xfId="152" applyFont="1" applyBorder="1" applyAlignment="1">
      <alignment horizontal="center" vertical="center"/>
    </xf>
    <xf numFmtId="0" fontId="2" fillId="0" borderId="4" xfId="152" applyFont="1" applyBorder="1" applyAlignment="1"/>
    <xf numFmtId="0" fontId="2" fillId="0" borderId="5" xfId="152" applyFont="1" applyBorder="1" applyAlignment="1"/>
    <xf numFmtId="0" fontId="2" fillId="0" borderId="7" xfId="152" applyFont="1" applyBorder="1" applyAlignment="1"/>
    <xf numFmtId="0" fontId="1" fillId="0" borderId="1" xfId="152" applyFont="1" applyBorder="1" applyAlignment="1">
      <alignment horizontal="left"/>
    </xf>
    <xf numFmtId="0" fontId="20" fillId="3" borderId="1" xfId="152" applyFont="1" applyFill="1" applyBorder="1" applyAlignment="1">
      <alignment horizontal="left"/>
    </xf>
    <xf numFmtId="0" fontId="20" fillId="3" borderId="4" xfId="152" applyFont="1" applyFill="1" applyBorder="1" applyAlignment="1">
      <alignment horizontal="left"/>
    </xf>
    <xf numFmtId="0" fontId="20" fillId="3" borderId="5" xfId="152" applyFont="1" applyFill="1" applyBorder="1" applyAlignment="1">
      <alignment horizontal="left"/>
    </xf>
    <xf numFmtId="0" fontId="20" fillId="3" borderId="7" xfId="152" applyFont="1" applyFill="1" applyBorder="1" applyAlignment="1">
      <alignment horizontal="left"/>
    </xf>
    <xf numFmtId="0" fontId="1" fillId="3" borderId="1" xfId="152" applyFont="1" applyFill="1" applyBorder="1" applyAlignment="1">
      <alignment horizontal="left"/>
    </xf>
    <xf numFmtId="0" fontId="2" fillId="0" borderId="0" xfId="152" applyFont="1" applyAlignment="1">
      <alignment horizontal="center"/>
    </xf>
    <xf numFmtId="0" fontId="2" fillId="0" borderId="2" xfId="152" applyFont="1" applyBorder="1" applyAlignment="1">
      <alignment horizontal="center" vertical="center"/>
    </xf>
    <xf numFmtId="0" fontId="2" fillId="0" borderId="8" xfId="152" applyFont="1" applyBorder="1" applyAlignment="1">
      <alignment horizontal="center" vertical="center"/>
    </xf>
    <xf numFmtId="0" fontId="2" fillId="0" borderId="9" xfId="152" applyFont="1" applyBorder="1" applyAlignment="1">
      <alignment horizontal="center" vertical="center"/>
    </xf>
    <xf numFmtId="0" fontId="2" fillId="0" borderId="4" xfId="152" applyFont="1" applyBorder="1" applyAlignment="1">
      <alignment horizontal="center" vertical="center" wrapText="1"/>
    </xf>
    <xf numFmtId="0" fontId="2" fillId="0" borderId="5" xfId="152" applyFont="1" applyBorder="1" applyAlignment="1">
      <alignment horizontal="center" vertical="center" wrapText="1"/>
    </xf>
    <xf numFmtId="0" fontId="2" fillId="0" borderId="7" xfId="152" applyFont="1" applyBorder="1" applyAlignment="1">
      <alignment horizontal="center" vertical="center" wrapText="1"/>
    </xf>
    <xf numFmtId="0" fontId="2" fillId="0" borderId="4" xfId="152" applyFont="1" applyBorder="1" applyAlignment="1">
      <alignment horizontal="center"/>
    </xf>
    <xf numFmtId="0" fontId="2" fillId="0" borderId="5" xfId="152" applyFont="1" applyBorder="1" applyAlignment="1">
      <alignment horizontal="center"/>
    </xf>
    <xf numFmtId="0" fontId="2" fillId="0" borderId="7" xfId="152" applyFont="1" applyBorder="1" applyAlignment="1">
      <alignment horizontal="center"/>
    </xf>
    <xf numFmtId="0" fontId="1" fillId="0" borderId="1" xfId="152" applyFont="1" applyBorder="1" applyAlignment="1">
      <alignment horizontal="center"/>
    </xf>
    <xf numFmtId="0" fontId="1" fillId="0" borderId="1" xfId="237" applyFont="1" applyFill="1" applyBorder="1" applyAlignment="1">
      <alignment horizontal="left"/>
    </xf>
    <xf numFmtId="0" fontId="15" fillId="0" borderId="0" xfId="237" applyFont="1" applyAlignment="1">
      <alignment horizontal="right"/>
    </xf>
    <xf numFmtId="0" fontId="1" fillId="0" borderId="4" xfId="237" applyFont="1" applyBorder="1" applyAlignment="1">
      <alignment horizontal="left"/>
    </xf>
    <xf numFmtId="0" fontId="1" fillId="0" borderId="5" xfId="237" applyFont="1" applyBorder="1" applyAlignment="1">
      <alignment horizontal="left"/>
    </xf>
    <xf numFmtId="0" fontId="1" fillId="0" borderId="7" xfId="237" applyFont="1" applyBorder="1" applyAlignment="1">
      <alignment horizontal="left"/>
    </xf>
    <xf numFmtId="0" fontId="1" fillId="0" borderId="4" xfId="237" applyFont="1" applyBorder="1" applyAlignment="1">
      <alignment horizontal="center"/>
    </xf>
    <xf numFmtId="0" fontId="1" fillId="0" borderId="5" xfId="237" applyFont="1" applyBorder="1" applyAlignment="1">
      <alignment horizontal="center"/>
    </xf>
    <xf numFmtId="0" fontId="1" fillId="0" borderId="7" xfId="237" applyFont="1" applyBorder="1" applyAlignment="1">
      <alignment horizontal="center"/>
    </xf>
    <xf numFmtId="0" fontId="1" fillId="0" borderId="4" xfId="237" applyFont="1" applyBorder="1" applyAlignment="1">
      <alignment horizontal="left" vertical="center"/>
    </xf>
    <xf numFmtId="0" fontId="1" fillId="0" borderId="5" xfId="237" applyFont="1" applyBorder="1" applyAlignment="1">
      <alignment horizontal="left" vertical="center"/>
    </xf>
    <xf numFmtId="0" fontId="1" fillId="0" borderId="7" xfId="237" applyFont="1" applyBorder="1" applyAlignment="1">
      <alignment horizontal="left" vertical="center"/>
    </xf>
    <xf numFmtId="0" fontId="1" fillId="0" borderId="4" xfId="237" applyFont="1" applyBorder="1" applyAlignment="1">
      <alignment horizontal="center" vertical="center"/>
    </xf>
    <xf numFmtId="0" fontId="1" fillId="0" borderId="5" xfId="237" applyFont="1" applyBorder="1" applyAlignment="1">
      <alignment horizontal="center" vertical="center"/>
    </xf>
    <xf numFmtId="0" fontId="1" fillId="0" borderId="7" xfId="237" applyFont="1" applyBorder="1" applyAlignment="1">
      <alignment horizontal="center" vertical="center"/>
    </xf>
    <xf numFmtId="0" fontId="2" fillId="0" borderId="0" xfId="237" applyFont="1" applyAlignment="1">
      <alignment horizontal="center"/>
    </xf>
    <xf numFmtId="0" fontId="2" fillId="0" borderId="2" xfId="237" applyFont="1" applyBorder="1" applyAlignment="1">
      <alignment horizontal="center" vertical="center"/>
    </xf>
    <xf numFmtId="0" fontId="2" fillId="0" borderId="8" xfId="237" applyFont="1" applyBorder="1" applyAlignment="1">
      <alignment horizontal="center" vertical="center"/>
    </xf>
    <xf numFmtId="0" fontId="2" fillId="0" borderId="9" xfId="237" applyFont="1" applyBorder="1" applyAlignment="1">
      <alignment horizontal="center" vertical="center"/>
    </xf>
    <xf numFmtId="0" fontId="2" fillId="0" borderId="4" xfId="237" applyFont="1" applyBorder="1" applyAlignment="1">
      <alignment horizontal="center" vertical="center" wrapText="1"/>
    </xf>
    <xf numFmtId="0" fontId="2" fillId="0" borderId="5" xfId="237" applyFont="1" applyBorder="1" applyAlignment="1">
      <alignment horizontal="center" vertical="center" wrapText="1"/>
    </xf>
    <xf numFmtId="0" fontId="2" fillId="0" borderId="7" xfId="237" applyFont="1" applyBorder="1" applyAlignment="1">
      <alignment horizontal="center" vertical="center" wrapText="1"/>
    </xf>
    <xf numFmtId="0" fontId="1" fillId="3" borderId="1" xfId="238" applyFont="1" applyFill="1" applyBorder="1" applyAlignment="1">
      <alignment horizontal="left"/>
    </xf>
    <xf numFmtId="0" fontId="20" fillId="3" borderId="1" xfId="238" applyFont="1" applyFill="1" applyBorder="1" applyAlignment="1">
      <alignment horizontal="left"/>
    </xf>
    <xf numFmtId="0" fontId="1" fillId="0" borderId="1" xfId="238" applyFont="1" applyBorder="1" applyAlignment="1">
      <alignment horizontal="left"/>
    </xf>
    <xf numFmtId="0" fontId="20" fillId="3" borderId="4" xfId="238" applyFont="1" applyFill="1" applyBorder="1" applyAlignment="1">
      <alignment horizontal="left"/>
    </xf>
    <xf numFmtId="0" fontId="20" fillId="3" borderId="5" xfId="238" applyFont="1" applyFill="1" applyBorder="1" applyAlignment="1">
      <alignment horizontal="left"/>
    </xf>
    <xf numFmtId="0" fontId="20" fillId="3" borderId="7" xfId="238" applyFont="1" applyFill="1" applyBorder="1" applyAlignment="1">
      <alignment horizontal="left"/>
    </xf>
    <xf numFmtId="0" fontId="2" fillId="0" borderId="2" xfId="238" applyFont="1" applyBorder="1" applyAlignment="1">
      <alignment horizontal="center" vertical="center"/>
    </xf>
    <xf numFmtId="0" fontId="2" fillId="0" borderId="8" xfId="238" applyFont="1" applyBorder="1" applyAlignment="1">
      <alignment horizontal="center" vertical="center"/>
    </xf>
    <xf numFmtId="0" fontId="2" fillId="0" borderId="9" xfId="238" applyFont="1" applyBorder="1" applyAlignment="1">
      <alignment horizontal="center" vertical="center"/>
    </xf>
    <xf numFmtId="0" fontId="2" fillId="0" borderId="4" xfId="238" applyFont="1" applyBorder="1" applyAlignment="1">
      <alignment horizontal="center" vertical="center" wrapText="1"/>
    </xf>
    <xf numFmtId="0" fontId="2" fillId="0" borderId="5" xfId="238" applyFont="1" applyBorder="1" applyAlignment="1">
      <alignment horizontal="center" vertical="center" wrapText="1"/>
    </xf>
    <xf numFmtId="0" fontId="2" fillId="0" borderId="7" xfId="238" applyFont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justify" vertical="center" wrapText="1"/>
    </xf>
    <xf numFmtId="49" fontId="23" fillId="0" borderId="23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24" xfId="0" applyNumberFormat="1" applyFont="1" applyFill="1" applyBorder="1" applyAlignment="1">
      <alignment horizontal="left" vertical="center" wrapText="1"/>
    </xf>
    <xf numFmtId="49" fontId="23" fillId="0" borderId="33" xfId="0" applyNumberFormat="1" applyFont="1" applyFill="1" applyBorder="1" applyAlignment="1">
      <alignment horizontal="left" vertical="center" wrapText="1"/>
    </xf>
    <xf numFmtId="49" fontId="23" fillId="0" borderId="34" xfId="0" applyNumberFormat="1" applyFont="1" applyFill="1" applyBorder="1" applyAlignment="1">
      <alignment horizontal="left" vertical="center" wrapText="1"/>
    </xf>
    <xf numFmtId="49" fontId="23" fillId="0" borderId="35" xfId="0" applyNumberFormat="1" applyFont="1" applyFill="1" applyBorder="1" applyAlignment="1">
      <alignment horizontal="left" vertical="center" wrapText="1"/>
    </xf>
    <xf numFmtId="0" fontId="52" fillId="1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/>
    </xf>
    <xf numFmtId="0" fontId="6" fillId="11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32" fillId="7" borderId="0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6" fillId="0" borderId="25" xfId="0" applyNumberFormat="1" applyFont="1" applyFill="1" applyBorder="1" applyAlignment="1">
      <alignment horizontal="center" vertical="top" wrapText="1"/>
    </xf>
    <xf numFmtId="0" fontId="6" fillId="0" borderId="26" xfId="0" applyNumberFormat="1" applyFont="1" applyFill="1" applyBorder="1" applyAlignment="1">
      <alignment horizontal="center" vertical="top" wrapText="1"/>
    </xf>
    <xf numFmtId="0" fontId="6" fillId="0" borderId="27" xfId="0" applyNumberFormat="1" applyFont="1" applyFill="1" applyBorder="1" applyAlignment="1">
      <alignment horizontal="center" vertical="center" wrapTex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49" fontId="6" fillId="10" borderId="23" xfId="0" applyNumberFormat="1" applyFont="1" applyFill="1" applyBorder="1" applyAlignment="1">
      <alignment horizontal="left" vertical="top" wrapText="1"/>
    </xf>
    <xf numFmtId="49" fontId="6" fillId="10" borderId="1" xfId="0" applyNumberFormat="1" applyFont="1" applyFill="1" applyBorder="1" applyAlignment="1">
      <alignment horizontal="left" vertical="top" wrapText="1"/>
    </xf>
    <xf numFmtId="49" fontId="6" fillId="10" borderId="24" xfId="0" applyNumberFormat="1" applyFont="1" applyFill="1" applyBorder="1" applyAlignment="1">
      <alignment horizontal="left" vertical="top" wrapText="1"/>
    </xf>
  </cellXfs>
  <cellStyles count="248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Monit_LK_апрель2005" xfId="234"/>
    <cellStyle name="Обычный_RS_P3" xfId="235"/>
    <cellStyle name="Обычный_Sheet1" xfId="236"/>
    <cellStyle name="Обычный_КООС&gt;ср" xfId="237"/>
    <cellStyle name="Обычный_КТЛ &lt;1" xfId="238"/>
    <cellStyle name="Обычный_КТЛ&gt;1,5" xfId="239"/>
    <cellStyle name="Обычный_РП30" xfId="240"/>
    <cellStyle name="Обычный_РП5" xfId="241"/>
    <cellStyle name="Обычный_РС-1.1" xfId="242"/>
    <cellStyle name="Обычный_РС-2" xfId="243"/>
    <cellStyle name="Обычный_РСК20" xfId="244"/>
    <cellStyle name="Обычный_РСК5" xfId="245"/>
    <cellStyle name="Обычный_Титульный" xfId="246"/>
    <cellStyle name="Обычный_УС&gt;0,5" xfId="2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8-413F-94F6-6776B212028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8-413F-94F6-6776B21202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8-413F-94F6-6776B21202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82C8-413F-94F6-6776B2120287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8-413F-94F6-6776B212028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8-413F-94F6-6776B21202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82C8-413F-94F6-6776B2120287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C8-413F-94F6-6776B212028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8-413F-94F6-6776B212028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8-413F-94F6-6776B21202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C8-413F-94F6-6776B21202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82C8-413F-94F6-6776B2120287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C8-413F-94F6-6776B212028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C8-413F-94F6-6776B212028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C8-413F-94F6-6776B21202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82C8-413F-94F6-6776B2120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84048"/>
        <c:axId val="1"/>
      </c:lineChart>
      <c:catAx>
        <c:axId val="15498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4988404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F-4E4C-9368-511E5791996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F-4E4C-9368-511E5791996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F-4E4C-9368-511E579199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5E4F-4E4C-9368-511E57919965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F-4E4C-9368-511E5791996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F-4E4C-9368-511E579199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5E4F-4E4C-9368-511E57919965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4F-4E4C-9368-511E5791996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F-4E4C-9368-511E5791996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F-4E4C-9368-511E5791996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F-4E4C-9368-511E579199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5E4F-4E4C-9368-511E57919965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F-4E4C-9368-511E5791996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F-4E4C-9368-511E5791996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4F-4E4C-9368-511E579199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5E4F-4E4C-9368-511E5791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76048"/>
        <c:axId val="1"/>
      </c:lineChart>
      <c:catAx>
        <c:axId val="15498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4987604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7-45D2-9702-2212B87651B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7-45D2-9702-2212B87651B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7-45D2-9702-2212B87651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5797-45D2-9702-2212B87651B8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97-45D2-9702-2212B87651B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97-45D2-9702-2212B87651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5797-45D2-9702-2212B87651B8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97-45D2-9702-2212B87651B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97-45D2-9702-2212B87651B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97-45D2-9702-2212B87651B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97-45D2-9702-2212B87651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5797-45D2-9702-2212B87651B8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97-45D2-9702-2212B87651B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97-45D2-9702-2212B87651B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97-45D2-9702-2212B87651B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5797-45D2-9702-2212B876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860848"/>
        <c:axId val="1"/>
      </c:lineChart>
      <c:catAx>
        <c:axId val="1549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549860848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15BAEF5E-DDF4-4FA5-8DD5-09ACD6587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D710BB12-3B28-4861-BD6E-EC26FE515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027" name="Chart 1">
          <a:extLst>
            <a:ext uri="{FF2B5EF4-FFF2-40B4-BE49-F238E27FC236}">
              <a16:creationId xmlns:a16="http://schemas.microsoft.com/office/drawing/2014/main" id="{C23E7801-DD65-4C61-BBB4-BF70A3B12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281940</xdr:colOff>
      <xdr:row>228</xdr:row>
      <xdr:rowOff>60960</xdr:rowOff>
    </xdr:to>
    <xdr:pic>
      <xdr:nvPicPr>
        <xdr:cNvPr id="2049" name="Рисунок 1">
          <a:extLst>
            <a:ext uri="{FF2B5EF4-FFF2-40B4-BE49-F238E27FC236}">
              <a16:creationId xmlns:a16="http://schemas.microsoft.com/office/drawing/2014/main" id="{DF8D8F9B-DB07-41EF-B037-8388626C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93140" cy="382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464820</xdr:colOff>
      <xdr:row>214</xdr:row>
      <xdr:rowOff>99060</xdr:rowOff>
    </xdr:to>
    <xdr:pic>
      <xdr:nvPicPr>
        <xdr:cNvPr id="3073" name="Рисунок 1">
          <a:extLst>
            <a:ext uri="{FF2B5EF4-FFF2-40B4-BE49-F238E27FC236}">
              <a16:creationId xmlns:a16="http://schemas.microsoft.com/office/drawing/2014/main" id="{7BAC9C16-2128-41C3-A02C-531328661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66420" cy="3597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19"/>
  <sheetViews>
    <sheetView workbookViewId="0">
      <selection activeCell="S23" sqref="S23"/>
    </sheetView>
  </sheetViews>
  <sheetFormatPr defaultColWidth="9.33203125" defaultRowHeight="13.2" x14ac:dyDescent="0.25"/>
  <cols>
    <col min="1" max="1" width="16.44140625" style="8" customWidth="1"/>
    <col min="2" max="11" width="9.33203125" style="8"/>
    <col min="12" max="12" width="14.44140625" style="8" customWidth="1"/>
    <col min="13" max="16384" width="9.33203125" style="8"/>
  </cols>
  <sheetData>
    <row r="2" spans="1:12" x14ac:dyDescent="0.25">
      <c r="A2" s="75" t="s">
        <v>195</v>
      </c>
      <c r="B2" s="76" t="s">
        <v>196</v>
      </c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2" x14ac:dyDescent="0.25">
      <c r="A3" s="78" t="s">
        <v>197</v>
      </c>
      <c r="B3" s="79" t="s">
        <v>267</v>
      </c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12" x14ac:dyDescent="0.25">
      <c r="A4" s="81" t="s">
        <v>198</v>
      </c>
      <c r="B4" s="82" t="s">
        <v>199</v>
      </c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2" x14ac:dyDescent="0.25">
      <c r="A5" s="81" t="s">
        <v>200</v>
      </c>
      <c r="B5" s="82" t="s">
        <v>201</v>
      </c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12" x14ac:dyDescent="0.25">
      <c r="A6" s="81" t="s">
        <v>202</v>
      </c>
      <c r="B6" s="82" t="s">
        <v>203</v>
      </c>
      <c r="C6" s="82"/>
      <c r="D6" s="82"/>
      <c r="E6" s="82"/>
      <c r="F6" s="82"/>
      <c r="G6" s="82"/>
      <c r="H6" s="82"/>
      <c r="I6" s="82"/>
      <c r="J6" s="82"/>
      <c r="K6" s="82"/>
      <c r="L6" s="83"/>
    </row>
    <row r="7" spans="1:12" x14ac:dyDescent="0.25">
      <c r="A7" s="81" t="s">
        <v>204</v>
      </c>
      <c r="B7" s="82" t="s">
        <v>205</v>
      </c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2" x14ac:dyDescent="0.25">
      <c r="A8" s="81" t="s">
        <v>206</v>
      </c>
      <c r="B8" s="82" t="s">
        <v>207</v>
      </c>
      <c r="C8" s="82"/>
      <c r="D8" s="82"/>
      <c r="E8" s="82"/>
      <c r="F8" s="82"/>
      <c r="G8" s="82"/>
      <c r="H8" s="82"/>
      <c r="I8" s="82"/>
      <c r="J8" s="82"/>
      <c r="K8" s="82"/>
      <c r="L8" s="83"/>
    </row>
    <row r="9" spans="1:12" x14ac:dyDescent="0.25">
      <c r="A9" s="81" t="s">
        <v>208</v>
      </c>
      <c r="B9" s="82" t="s">
        <v>209</v>
      </c>
      <c r="C9" s="82"/>
      <c r="D9" s="82"/>
      <c r="E9" s="82"/>
      <c r="F9" s="82"/>
      <c r="G9" s="82"/>
      <c r="H9" s="82"/>
      <c r="I9" s="82"/>
      <c r="J9" s="82"/>
      <c r="K9" s="82"/>
      <c r="L9" s="83"/>
    </row>
    <row r="10" spans="1:12" x14ac:dyDescent="0.25">
      <c r="A10" s="81" t="s">
        <v>210</v>
      </c>
      <c r="B10" s="82" t="s">
        <v>221</v>
      </c>
      <c r="C10" s="82"/>
      <c r="D10" s="82"/>
      <c r="E10" s="82"/>
      <c r="F10" s="82"/>
      <c r="G10" s="82"/>
      <c r="H10" s="82"/>
      <c r="I10" s="82"/>
      <c r="J10" s="82"/>
      <c r="K10" s="82"/>
      <c r="L10" s="83"/>
    </row>
    <row r="11" spans="1:12" x14ac:dyDescent="0.25">
      <c r="A11" s="81" t="s">
        <v>253</v>
      </c>
      <c r="B11" s="82" t="s">
        <v>254</v>
      </c>
      <c r="C11" s="82"/>
      <c r="D11" s="82"/>
      <c r="E11" s="82"/>
      <c r="F11" s="82"/>
      <c r="G11" s="82"/>
      <c r="H11" s="82"/>
      <c r="I11" s="82"/>
      <c r="J11" s="82"/>
      <c r="K11" s="82"/>
      <c r="L11" s="83"/>
    </row>
    <row r="12" spans="1:12" x14ac:dyDescent="0.25">
      <c r="A12" s="81" t="s">
        <v>211</v>
      </c>
      <c r="B12" s="82" t="s">
        <v>212</v>
      </c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x14ac:dyDescent="0.25">
      <c r="A13" s="81" t="s">
        <v>213</v>
      </c>
      <c r="B13" s="9" t="s">
        <v>237</v>
      </c>
      <c r="C13" s="82"/>
      <c r="D13" s="82"/>
      <c r="E13" s="82"/>
      <c r="F13" s="82"/>
      <c r="G13" s="82"/>
      <c r="H13" s="82"/>
      <c r="I13" s="82"/>
      <c r="J13" s="82"/>
      <c r="K13" s="82"/>
      <c r="L13" s="83"/>
    </row>
    <row r="14" spans="1:12" ht="26.25" customHeight="1" x14ac:dyDescent="0.25">
      <c r="A14" s="81"/>
      <c r="B14" s="240" t="s">
        <v>269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2"/>
    </row>
    <row r="15" spans="1:12" x14ac:dyDescent="0.25">
      <c r="A15" s="81"/>
      <c r="B15" s="9" t="s">
        <v>255</v>
      </c>
      <c r="C15" s="82"/>
      <c r="D15" s="82"/>
      <c r="E15" s="82"/>
      <c r="F15" s="82"/>
      <c r="G15" s="82"/>
      <c r="H15" s="82"/>
      <c r="I15" s="82"/>
      <c r="J15" s="82"/>
      <c r="K15" s="82"/>
      <c r="L15" s="83"/>
    </row>
    <row r="16" spans="1:12" x14ac:dyDescent="0.25">
      <c r="A16" s="81" t="s">
        <v>214</v>
      </c>
      <c r="B16" s="82" t="s">
        <v>215</v>
      </c>
      <c r="C16" s="82"/>
      <c r="D16" s="82"/>
      <c r="E16" s="82"/>
      <c r="F16" s="82"/>
      <c r="G16" s="82"/>
      <c r="H16" s="82"/>
      <c r="I16" s="82"/>
      <c r="J16" s="82"/>
      <c r="K16" s="82"/>
      <c r="L16" s="83"/>
    </row>
    <row r="17" spans="1:12" x14ac:dyDescent="0.25">
      <c r="A17" s="81" t="s">
        <v>268</v>
      </c>
      <c r="B17" s="82" t="s">
        <v>216</v>
      </c>
      <c r="C17" s="82"/>
      <c r="D17" s="82"/>
      <c r="E17" s="82"/>
      <c r="F17" s="82"/>
      <c r="G17" s="82"/>
      <c r="H17" s="82"/>
      <c r="I17" s="82"/>
      <c r="J17" s="82"/>
      <c r="K17" s="82"/>
      <c r="L17" s="83"/>
    </row>
    <row r="18" spans="1:12" x14ac:dyDescent="0.25">
      <c r="A18" s="81" t="s">
        <v>217</v>
      </c>
      <c r="B18" s="82" t="s">
        <v>218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2" x14ac:dyDescent="0.25">
      <c r="A19" s="84" t="s">
        <v>219</v>
      </c>
      <c r="B19" s="85" t="s">
        <v>220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</row>
  </sheetData>
  <mergeCells count="1">
    <mergeCell ref="B14:L14"/>
  </mergeCells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topLeftCell="A4" workbookViewId="0">
      <selection sqref="A1:M91"/>
    </sheetView>
  </sheetViews>
  <sheetFormatPr defaultRowHeight="13.2" x14ac:dyDescent="0.25"/>
  <sheetData>
    <row r="1" spans="1:13" ht="15.6" x14ac:dyDescent="0.3">
      <c r="A1" s="208"/>
      <c r="B1" s="208"/>
      <c r="C1" s="208"/>
      <c r="D1" s="209"/>
      <c r="E1" s="208"/>
      <c r="F1" s="208"/>
      <c r="G1" s="208"/>
      <c r="H1" s="208"/>
      <c r="I1" s="208"/>
      <c r="J1" s="208"/>
      <c r="K1" s="281" t="s">
        <v>139</v>
      </c>
      <c r="L1" s="281"/>
      <c r="M1" s="211"/>
    </row>
    <row r="2" spans="1:13" ht="15.6" x14ac:dyDescent="0.3">
      <c r="A2" s="208"/>
      <c r="B2" s="208"/>
      <c r="C2" s="208"/>
      <c r="D2" s="209"/>
      <c r="E2" s="208"/>
      <c r="F2" s="208"/>
      <c r="G2" s="208"/>
      <c r="H2" s="208"/>
      <c r="I2" s="208"/>
      <c r="J2" s="208"/>
      <c r="K2" s="210"/>
      <c r="L2" s="210"/>
      <c r="M2" s="211"/>
    </row>
    <row r="3" spans="1:13" x14ac:dyDescent="0.25">
      <c r="A3" s="288" t="s">
        <v>130</v>
      </c>
      <c r="B3" s="289"/>
      <c r="C3" s="289"/>
      <c r="D3" s="289"/>
      <c r="E3" s="289"/>
      <c r="F3" s="290"/>
      <c r="G3" s="291" t="s">
        <v>140</v>
      </c>
      <c r="H3" s="292"/>
      <c r="I3" s="292"/>
      <c r="J3" s="292"/>
      <c r="K3" s="293"/>
      <c r="L3" s="208"/>
      <c r="M3" s="208"/>
    </row>
    <row r="4" spans="1:13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  <c r="L4" s="208"/>
      <c r="M4" s="208"/>
    </row>
    <row r="5" spans="1:13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  <c r="L5" s="208"/>
      <c r="M5" s="208"/>
    </row>
    <row r="6" spans="1:13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  <c r="L6" s="208"/>
      <c r="M6" s="208"/>
    </row>
    <row r="7" spans="1:13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  <c r="L7" s="209"/>
      <c r="M7" s="208"/>
    </row>
    <row r="8" spans="1:13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  <c r="L8" s="209"/>
      <c r="M8" s="208"/>
    </row>
    <row r="9" spans="1:13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  <c r="L9" s="209"/>
      <c r="M9" s="208"/>
    </row>
    <row r="10" spans="1:13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  <c r="L10" s="209"/>
      <c r="M10" s="208"/>
    </row>
    <row r="11" spans="1:13" x14ac:dyDescent="0.25">
      <c r="A11" s="278" t="s">
        <v>23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  <c r="L11" s="209"/>
      <c r="M11" s="208"/>
    </row>
    <row r="12" spans="1:13" x14ac:dyDescent="0.25">
      <c r="A12" s="278" t="s">
        <v>22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09"/>
      <c r="M12" s="208"/>
    </row>
    <row r="13" spans="1:13" x14ac:dyDescent="0.25">
      <c r="A13" s="278" t="s">
        <v>24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  <c r="L13" s="209"/>
      <c r="M13" s="208"/>
    </row>
    <row r="14" spans="1:13" x14ac:dyDescent="0.25">
      <c r="A14" s="278" t="s">
        <v>83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  <c r="L14" s="209"/>
      <c r="M14" s="208"/>
    </row>
    <row r="15" spans="1:13" x14ac:dyDescent="0.25">
      <c r="A15" s="278" t="s">
        <v>40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  <c r="L15" s="209"/>
      <c r="M15" s="208"/>
    </row>
    <row r="16" spans="1:13" x14ac:dyDescent="0.25">
      <c r="A16" s="278" t="s">
        <v>41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  <c r="L16" s="209"/>
      <c r="M16" s="208"/>
    </row>
    <row r="17" spans="1:13" x14ac:dyDescent="0.25">
      <c r="A17" s="278" t="s">
        <v>44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L17" s="209"/>
      <c r="M17" s="34"/>
    </row>
    <row r="18" spans="1:13" x14ac:dyDescent="0.25">
      <c r="A18" s="278" t="s">
        <v>21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L18" s="209"/>
      <c r="M18" s="34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L19" s="209"/>
      <c r="M19" s="34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L20" s="209"/>
      <c r="M20" s="34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L21" s="209"/>
      <c r="M21" s="34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L22" s="209"/>
      <c r="M22" s="34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L23" s="208"/>
      <c r="M23" s="34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L24" s="208"/>
      <c r="M24" s="34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L25" s="208"/>
      <c r="M25" s="34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L26" s="208"/>
      <c r="M26" s="34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L27" s="208"/>
      <c r="M27" s="34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L28" s="208"/>
      <c r="M28" s="34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L29" s="208"/>
      <c r="M29" s="34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L30" s="208"/>
      <c r="M30" s="34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2323</v>
      </c>
      <c r="I31" s="283"/>
      <c r="J31" s="283"/>
      <c r="K31" s="284"/>
      <c r="L31" s="208"/>
      <c r="M31" s="34"/>
    </row>
    <row r="32" spans="1:13" x14ac:dyDescent="0.25">
      <c r="A32" s="217"/>
      <c r="B32" s="217"/>
      <c r="C32" s="217"/>
      <c r="D32" s="217"/>
      <c r="E32" s="217"/>
      <c r="F32" s="217"/>
      <c r="G32" s="217"/>
      <c r="H32" s="218"/>
      <c r="I32" s="218"/>
      <c r="J32" s="218"/>
      <c r="K32" s="218"/>
      <c r="L32" s="208"/>
      <c r="M32" s="34"/>
    </row>
    <row r="33" spans="1:13" x14ac:dyDescent="0.25">
      <c r="A33" s="208"/>
      <c r="B33" s="208"/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L33" s="219"/>
      <c r="M33" s="34"/>
    </row>
    <row r="34" spans="1:13" x14ac:dyDescent="0.25">
      <c r="A34" s="208"/>
      <c r="B34" s="208"/>
      <c r="C34" s="208"/>
      <c r="D34" s="208"/>
      <c r="E34" s="208"/>
      <c r="F34" s="208"/>
      <c r="G34" s="208"/>
      <c r="H34" s="208"/>
      <c r="I34" s="208"/>
      <c r="J34" s="220"/>
      <c r="K34" s="220"/>
      <c r="L34" s="208"/>
      <c r="M34" s="34"/>
    </row>
    <row r="35" spans="1:13" ht="66" x14ac:dyDescent="0.25">
      <c r="A35" s="304" t="s">
        <v>136</v>
      </c>
      <c r="B35" s="305"/>
      <c r="C35" s="305"/>
      <c r="D35" s="305"/>
      <c r="E35" s="305"/>
      <c r="F35" s="306"/>
      <c r="G35" s="232" t="s">
        <v>134</v>
      </c>
      <c r="H35" s="155" t="s">
        <v>247</v>
      </c>
      <c r="I35" s="155" t="s">
        <v>258</v>
      </c>
      <c r="J35" s="156" t="s">
        <v>259</v>
      </c>
      <c r="K35" s="157" t="s">
        <v>274</v>
      </c>
      <c r="L35" s="157" t="s">
        <v>275</v>
      </c>
      <c r="M35" s="34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G36" s="233"/>
      <c r="H36">
        <v>2371</v>
      </c>
      <c r="I36">
        <v>2397</v>
      </c>
      <c r="J36">
        <v>2422</v>
      </c>
      <c r="K36">
        <v>2438</v>
      </c>
      <c r="M36" s="34"/>
    </row>
    <row r="37" spans="1:13" x14ac:dyDescent="0.25">
      <c r="A37" s="215" t="s">
        <v>45</v>
      </c>
      <c r="B37" s="216"/>
      <c r="C37" s="216"/>
      <c r="D37" s="216"/>
      <c r="E37" s="216"/>
      <c r="F37" s="216"/>
      <c r="G37" s="223"/>
      <c r="H37" s="224"/>
      <c r="I37" s="224"/>
      <c r="J37" s="224"/>
      <c r="K37" s="224"/>
      <c r="L37" s="225"/>
      <c r="M37" s="34"/>
    </row>
    <row r="38" spans="1:13" x14ac:dyDescent="0.25">
      <c r="A38" s="297" t="s">
        <v>154</v>
      </c>
      <c r="B38" s="297"/>
      <c r="C38" s="297"/>
      <c r="D38" s="297"/>
      <c r="E38" s="297"/>
      <c r="F38" s="297"/>
      <c r="G38" s="226">
        <v>1</v>
      </c>
      <c r="H38" s="158">
        <v>40.886917960088695</v>
      </c>
      <c r="I38" s="158">
        <v>40.6414762741652</v>
      </c>
      <c r="J38" s="158">
        <v>39.835283918508885</v>
      </c>
      <c r="K38" s="158">
        <v>40.55101162290142</v>
      </c>
      <c r="L38" s="158">
        <v>40.55101162290142</v>
      </c>
      <c r="M38" s="34"/>
    </row>
    <row r="39" spans="1:13" x14ac:dyDescent="0.25">
      <c r="A39" s="297" t="s">
        <v>155</v>
      </c>
      <c r="B39" s="297"/>
      <c r="C39" s="297"/>
      <c r="D39" s="297"/>
      <c r="E39" s="297"/>
      <c r="F39" s="297"/>
      <c r="G39" s="226">
        <v>2</v>
      </c>
      <c r="H39" s="158">
        <v>59.068736141906875</v>
      </c>
      <c r="I39" s="158">
        <v>59.3585237258348</v>
      </c>
      <c r="J39" s="158">
        <v>59.991330732553102</v>
      </c>
      <c r="K39" s="158">
        <v>59.44898837709858</v>
      </c>
      <c r="L39" s="158">
        <v>59.44898837709858</v>
      </c>
      <c r="M39" s="34"/>
    </row>
    <row r="40" spans="1:13" x14ac:dyDescent="0.25">
      <c r="A40" s="297" t="s">
        <v>156</v>
      </c>
      <c r="B40" s="297"/>
      <c r="C40" s="297"/>
      <c r="D40" s="297"/>
      <c r="E40" s="297"/>
      <c r="F40" s="297"/>
      <c r="G40" s="226">
        <v>3</v>
      </c>
      <c r="H40" s="158">
        <v>4.4345898004434593E-2</v>
      </c>
      <c r="I40" s="158">
        <v>0</v>
      </c>
      <c r="J40" s="158">
        <v>0.17338534893801474</v>
      </c>
      <c r="K40" s="158">
        <v>0</v>
      </c>
      <c r="L40" s="158">
        <v>0</v>
      </c>
      <c r="M40" s="34"/>
    </row>
    <row r="41" spans="1:13" x14ac:dyDescent="0.25">
      <c r="A41" s="215" t="s">
        <v>23</v>
      </c>
      <c r="B41" s="216"/>
      <c r="C41" s="216"/>
      <c r="D41" s="216"/>
      <c r="E41" s="216"/>
      <c r="F41" s="216"/>
      <c r="G41" s="223"/>
      <c r="H41" s="224"/>
      <c r="I41" s="224"/>
      <c r="J41" s="224"/>
      <c r="K41" s="224"/>
      <c r="L41" s="225"/>
      <c r="M41" s="34"/>
    </row>
    <row r="42" spans="1:13" x14ac:dyDescent="0.25">
      <c r="A42" s="297" t="s">
        <v>154</v>
      </c>
      <c r="B42" s="297"/>
      <c r="C42" s="297"/>
      <c r="D42" s="297"/>
      <c r="E42" s="297"/>
      <c r="F42" s="297"/>
      <c r="G42" s="226">
        <v>1</v>
      </c>
      <c r="H42" s="158">
        <v>3.458980044345898</v>
      </c>
      <c r="I42" s="158">
        <v>3.5149384885764499</v>
      </c>
      <c r="J42" s="158">
        <v>3.3810143042912872</v>
      </c>
      <c r="K42" s="158">
        <v>3.400774860094705</v>
      </c>
      <c r="L42" s="158">
        <v>3.400774860094705</v>
      </c>
      <c r="M42" s="34"/>
    </row>
    <row r="43" spans="1:13" x14ac:dyDescent="0.25">
      <c r="A43" s="297" t="s">
        <v>155</v>
      </c>
      <c r="B43" s="297"/>
      <c r="C43" s="297"/>
      <c r="D43" s="297"/>
      <c r="E43" s="297"/>
      <c r="F43" s="297"/>
      <c r="G43" s="226">
        <v>2</v>
      </c>
      <c r="H43" s="158">
        <v>3.2815964523281598</v>
      </c>
      <c r="I43" s="158">
        <v>3.031634446397188</v>
      </c>
      <c r="J43" s="158">
        <v>3.1642826181187691</v>
      </c>
      <c r="K43" s="158">
        <v>3.1424881618596641</v>
      </c>
      <c r="L43" s="158">
        <v>3.1424881618596641</v>
      </c>
      <c r="M43" s="34"/>
    </row>
    <row r="44" spans="1:13" x14ac:dyDescent="0.25">
      <c r="A44" s="297" t="s">
        <v>156</v>
      </c>
      <c r="B44" s="297"/>
      <c r="C44" s="297"/>
      <c r="D44" s="297"/>
      <c r="E44" s="297"/>
      <c r="F44" s="297"/>
      <c r="G44" s="226">
        <v>3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34"/>
    </row>
    <row r="45" spans="1:13" x14ac:dyDescent="0.25">
      <c r="A45" s="215" t="s">
        <v>22</v>
      </c>
      <c r="B45" s="216"/>
      <c r="C45" s="216"/>
      <c r="D45" s="216"/>
      <c r="E45" s="216"/>
      <c r="F45" s="216"/>
      <c r="G45" s="223"/>
      <c r="H45" s="224"/>
      <c r="I45" s="224"/>
      <c r="J45" s="224"/>
      <c r="K45" s="224"/>
      <c r="L45" s="225"/>
      <c r="M45" s="34"/>
    </row>
    <row r="46" spans="1:13" x14ac:dyDescent="0.25">
      <c r="A46" s="297" t="s">
        <v>154</v>
      </c>
      <c r="B46" s="297"/>
      <c r="C46" s="297"/>
      <c r="D46" s="297"/>
      <c r="E46" s="297"/>
      <c r="F46" s="297"/>
      <c r="G46" s="226">
        <v>1</v>
      </c>
      <c r="H46" s="158">
        <v>2.3946784922394677</v>
      </c>
      <c r="I46" s="158">
        <v>2.3725834797891037</v>
      </c>
      <c r="J46" s="158">
        <v>2.2973558734286952</v>
      </c>
      <c r="K46" s="158">
        <v>2.3676280671545413</v>
      </c>
      <c r="L46" s="158">
        <v>2.3676280671545413</v>
      </c>
      <c r="M46" s="34"/>
    </row>
    <row r="47" spans="1:13" x14ac:dyDescent="0.25">
      <c r="A47" s="297" t="s">
        <v>155</v>
      </c>
      <c r="B47" s="297"/>
      <c r="C47" s="297"/>
      <c r="D47" s="297"/>
      <c r="E47" s="297"/>
      <c r="F47" s="297"/>
      <c r="G47" s="226">
        <v>2</v>
      </c>
      <c r="H47" s="158">
        <v>3.4146341463414633</v>
      </c>
      <c r="I47" s="158">
        <v>3.4270650263620386</v>
      </c>
      <c r="J47" s="158">
        <v>3.2509752925877762</v>
      </c>
      <c r="K47" s="158">
        <v>3.5729659922513992</v>
      </c>
      <c r="L47" s="158">
        <v>3.5729659922513992</v>
      </c>
      <c r="M47" s="34"/>
    </row>
    <row r="48" spans="1:13" x14ac:dyDescent="0.25">
      <c r="A48" s="297" t="s">
        <v>156</v>
      </c>
      <c r="B48" s="297"/>
      <c r="C48" s="297"/>
      <c r="D48" s="297"/>
      <c r="E48" s="297"/>
      <c r="F48" s="297"/>
      <c r="G48" s="226">
        <v>3</v>
      </c>
      <c r="H48" s="158">
        <v>0</v>
      </c>
      <c r="I48" s="158">
        <v>0</v>
      </c>
      <c r="J48" s="158">
        <v>8.6692674469007372E-2</v>
      </c>
      <c r="K48" s="158">
        <v>0</v>
      </c>
      <c r="L48" s="158">
        <v>0</v>
      </c>
      <c r="M48" s="34"/>
    </row>
    <row r="49" spans="1:13" x14ac:dyDescent="0.25">
      <c r="A49" s="215" t="s">
        <v>24</v>
      </c>
      <c r="B49" s="216"/>
      <c r="C49" s="216"/>
      <c r="D49" s="216"/>
      <c r="E49" s="216"/>
      <c r="F49" s="216"/>
      <c r="G49" s="223"/>
      <c r="H49" s="224"/>
      <c r="I49" s="224"/>
      <c r="J49" s="224"/>
      <c r="K49" s="224"/>
      <c r="L49" s="225"/>
      <c r="M49" s="34"/>
    </row>
    <row r="50" spans="1:13" x14ac:dyDescent="0.25">
      <c r="A50" s="297" t="s">
        <v>154</v>
      </c>
      <c r="B50" s="297"/>
      <c r="C50" s="297"/>
      <c r="D50" s="297"/>
      <c r="E50" s="297"/>
      <c r="F50" s="297"/>
      <c r="G50" s="226">
        <v>1</v>
      </c>
      <c r="H50" s="158">
        <v>12.727272727272727</v>
      </c>
      <c r="I50" s="158">
        <v>12.829525483304042</v>
      </c>
      <c r="J50" s="158">
        <v>11.53012570437798</v>
      </c>
      <c r="K50" s="158">
        <v>11.536805854498493</v>
      </c>
      <c r="L50" s="158">
        <v>11.536805854498493</v>
      </c>
      <c r="M50" s="34"/>
    </row>
    <row r="51" spans="1:13" x14ac:dyDescent="0.25">
      <c r="A51" s="297" t="s">
        <v>155</v>
      </c>
      <c r="B51" s="297"/>
      <c r="C51" s="297"/>
      <c r="D51" s="297"/>
      <c r="E51" s="297"/>
      <c r="F51" s="297"/>
      <c r="G51" s="226">
        <v>2</v>
      </c>
      <c r="H51" s="158">
        <v>13.747228381374724</v>
      </c>
      <c r="I51" s="158">
        <v>14.015817223198594</v>
      </c>
      <c r="J51" s="158">
        <v>14.867793671434764</v>
      </c>
      <c r="K51" s="158">
        <v>14.550150667240636</v>
      </c>
      <c r="L51" s="158">
        <v>14.550150667240636</v>
      </c>
      <c r="M51" s="34"/>
    </row>
    <row r="52" spans="1:13" x14ac:dyDescent="0.25">
      <c r="A52" s="297" t="s">
        <v>156</v>
      </c>
      <c r="B52" s="297"/>
      <c r="C52" s="297"/>
      <c r="D52" s="297"/>
      <c r="E52" s="297"/>
      <c r="F52" s="297"/>
      <c r="G52" s="226">
        <v>3</v>
      </c>
      <c r="H52" s="158">
        <v>4.4345898004434593E-2</v>
      </c>
      <c r="I52" s="158">
        <v>0</v>
      </c>
      <c r="J52" s="158">
        <v>0</v>
      </c>
      <c r="K52" s="158">
        <v>0</v>
      </c>
      <c r="L52" s="158">
        <v>0</v>
      </c>
      <c r="M52" s="34"/>
    </row>
    <row r="53" spans="1:13" x14ac:dyDescent="0.25">
      <c r="A53" s="215" t="s">
        <v>44</v>
      </c>
      <c r="B53" s="216"/>
      <c r="C53" s="216"/>
      <c r="D53" s="216"/>
      <c r="E53" s="216"/>
      <c r="F53" s="216"/>
      <c r="G53" s="223"/>
      <c r="H53" s="224"/>
      <c r="I53" s="224"/>
      <c r="J53" s="224"/>
      <c r="K53" s="224"/>
      <c r="L53" s="225"/>
      <c r="M53" s="34"/>
    </row>
    <row r="54" spans="1:13" x14ac:dyDescent="0.25">
      <c r="A54" s="297" t="s">
        <v>154</v>
      </c>
      <c r="B54" s="297"/>
      <c r="C54" s="297"/>
      <c r="D54" s="297"/>
      <c r="E54" s="297"/>
      <c r="F54" s="297"/>
      <c r="G54" s="226">
        <v>1</v>
      </c>
      <c r="H54" s="158">
        <v>1.729490022172949</v>
      </c>
      <c r="I54" s="158">
        <v>1.4499121265377857</v>
      </c>
      <c r="J54" s="158">
        <v>1.7771998266146511</v>
      </c>
      <c r="K54" s="158">
        <v>1.6788635385277659</v>
      </c>
      <c r="L54" s="158">
        <v>1.6788635385277659</v>
      </c>
      <c r="M54" s="34"/>
    </row>
    <row r="55" spans="1:13" x14ac:dyDescent="0.25">
      <c r="A55" s="297" t="s">
        <v>155</v>
      </c>
      <c r="B55" s="297"/>
      <c r="C55" s="297"/>
      <c r="D55" s="297"/>
      <c r="E55" s="297"/>
      <c r="F55" s="297"/>
      <c r="G55" s="226">
        <v>2</v>
      </c>
      <c r="H55" s="158">
        <v>2.2616407982261642</v>
      </c>
      <c r="I55" s="158">
        <v>2.6362038664323375</v>
      </c>
      <c r="J55" s="158">
        <v>2.2973558734286952</v>
      </c>
      <c r="K55" s="158">
        <v>2.3676280671545413</v>
      </c>
      <c r="L55" s="158">
        <v>2.3676280671545413</v>
      </c>
      <c r="M55" s="34"/>
    </row>
    <row r="56" spans="1:13" x14ac:dyDescent="0.25">
      <c r="A56" s="297" t="s">
        <v>156</v>
      </c>
      <c r="B56" s="297"/>
      <c r="C56" s="297"/>
      <c r="D56" s="297"/>
      <c r="E56" s="297"/>
      <c r="F56" s="297"/>
      <c r="G56" s="226">
        <v>3</v>
      </c>
      <c r="H56" s="158">
        <v>0</v>
      </c>
      <c r="I56" s="158">
        <v>0</v>
      </c>
      <c r="J56" s="158">
        <v>0</v>
      </c>
      <c r="K56" s="158">
        <v>0</v>
      </c>
      <c r="L56" s="158">
        <v>0</v>
      </c>
      <c r="M56" s="34"/>
    </row>
    <row r="57" spans="1:13" x14ac:dyDescent="0.25">
      <c r="A57" s="215" t="s">
        <v>21</v>
      </c>
      <c r="B57" s="216"/>
      <c r="C57" s="216"/>
      <c r="D57" s="216"/>
      <c r="E57" s="216"/>
      <c r="F57" s="216"/>
      <c r="G57" s="223"/>
      <c r="H57" s="224"/>
      <c r="I57" s="224"/>
      <c r="J57" s="224"/>
      <c r="K57" s="224"/>
      <c r="L57" s="225"/>
      <c r="M57" s="34"/>
    </row>
    <row r="58" spans="1:13" x14ac:dyDescent="0.25">
      <c r="A58" s="297" t="s">
        <v>154</v>
      </c>
      <c r="B58" s="297"/>
      <c r="C58" s="297"/>
      <c r="D58" s="297"/>
      <c r="E58" s="297"/>
      <c r="F58" s="297"/>
      <c r="G58" s="226">
        <v>1</v>
      </c>
      <c r="H58" s="158">
        <v>3.7250554323725056</v>
      </c>
      <c r="I58" s="158">
        <v>3.4710017574692444</v>
      </c>
      <c r="J58" s="158">
        <v>3.9011703511053315</v>
      </c>
      <c r="K58" s="158">
        <v>4.3478260869565215</v>
      </c>
      <c r="L58" s="158">
        <v>4.3478260869565215</v>
      </c>
      <c r="M58" s="34"/>
    </row>
    <row r="59" spans="1:13" x14ac:dyDescent="0.25">
      <c r="A59" s="297" t="s">
        <v>155</v>
      </c>
      <c r="B59" s="297"/>
      <c r="C59" s="297"/>
      <c r="D59" s="297"/>
      <c r="E59" s="297"/>
      <c r="F59" s="297"/>
      <c r="G59" s="226">
        <v>2</v>
      </c>
      <c r="H59" s="158">
        <v>8.913525498891353</v>
      </c>
      <c r="I59" s="158">
        <v>8.6115992970123028</v>
      </c>
      <c r="J59" s="158">
        <v>8.1491114000866922</v>
      </c>
      <c r="K59" s="158">
        <v>7.9207920792079207</v>
      </c>
      <c r="L59" s="158">
        <v>7.9207920792079207</v>
      </c>
      <c r="M59" s="34"/>
    </row>
    <row r="60" spans="1:13" x14ac:dyDescent="0.25">
      <c r="A60" s="297" t="s">
        <v>156</v>
      </c>
      <c r="B60" s="297"/>
      <c r="C60" s="297"/>
      <c r="D60" s="297"/>
      <c r="E60" s="297"/>
      <c r="F60" s="297"/>
      <c r="G60" s="226">
        <v>3</v>
      </c>
      <c r="H60" s="158">
        <v>0</v>
      </c>
      <c r="I60" s="158">
        <v>0</v>
      </c>
      <c r="J60" s="158">
        <v>0</v>
      </c>
      <c r="K60" s="158">
        <v>0</v>
      </c>
      <c r="L60" s="158">
        <v>0</v>
      </c>
      <c r="M60" s="34"/>
    </row>
    <row r="61" spans="1:13" x14ac:dyDescent="0.25">
      <c r="A61" s="215" t="s">
        <v>83</v>
      </c>
      <c r="B61" s="216"/>
      <c r="C61" s="216"/>
      <c r="D61" s="216"/>
      <c r="E61" s="216"/>
      <c r="F61" s="216"/>
      <c r="G61" s="223"/>
      <c r="H61" s="224"/>
      <c r="I61" s="224"/>
      <c r="J61" s="224"/>
      <c r="K61" s="224"/>
      <c r="L61" s="225"/>
      <c r="M61" s="34"/>
    </row>
    <row r="62" spans="1:13" x14ac:dyDescent="0.25">
      <c r="A62" s="297" t="s">
        <v>154</v>
      </c>
      <c r="B62" s="297"/>
      <c r="C62" s="297"/>
      <c r="D62" s="297"/>
      <c r="E62" s="297"/>
      <c r="F62" s="297"/>
      <c r="G62" s="226">
        <v>1</v>
      </c>
      <c r="H62" s="158">
        <v>8.0709534368070948</v>
      </c>
      <c r="I62" s="158">
        <v>8.4358523725834793</v>
      </c>
      <c r="J62" s="158">
        <v>8.1924577373211971</v>
      </c>
      <c r="K62" s="158">
        <v>8.3082221265604819</v>
      </c>
      <c r="L62" s="158">
        <v>8.3082221265604819</v>
      </c>
      <c r="M62" s="34"/>
    </row>
    <row r="63" spans="1:13" x14ac:dyDescent="0.25">
      <c r="A63" s="297" t="s">
        <v>155</v>
      </c>
      <c r="B63" s="297"/>
      <c r="C63" s="297"/>
      <c r="D63" s="297"/>
      <c r="E63" s="297"/>
      <c r="F63" s="297"/>
      <c r="G63" s="226">
        <v>2</v>
      </c>
      <c r="H63" s="158">
        <v>14.323725055432373</v>
      </c>
      <c r="I63" s="158">
        <v>14.323374340949034</v>
      </c>
      <c r="J63" s="158">
        <v>15.084525357607282</v>
      </c>
      <c r="K63" s="158">
        <v>14.980628497632372</v>
      </c>
      <c r="L63" s="158">
        <v>14.980628497632372</v>
      </c>
      <c r="M63" s="34"/>
    </row>
    <row r="64" spans="1:13" x14ac:dyDescent="0.25">
      <c r="A64" s="297" t="s">
        <v>156</v>
      </c>
      <c r="B64" s="297"/>
      <c r="C64" s="297"/>
      <c r="D64" s="297"/>
      <c r="E64" s="297"/>
      <c r="F64" s="297"/>
      <c r="G64" s="226">
        <v>3</v>
      </c>
      <c r="H64" s="158">
        <v>0</v>
      </c>
      <c r="I64" s="158">
        <v>0</v>
      </c>
      <c r="J64" s="158">
        <v>4.3346337234503686E-2</v>
      </c>
      <c r="K64" s="158">
        <v>0</v>
      </c>
      <c r="L64" s="158">
        <v>0</v>
      </c>
      <c r="M64" s="34"/>
    </row>
    <row r="65" spans="1:13" x14ac:dyDescent="0.25">
      <c r="A65" s="215" t="s">
        <v>40</v>
      </c>
      <c r="B65" s="216"/>
      <c r="C65" s="216"/>
      <c r="D65" s="216"/>
      <c r="E65" s="216"/>
      <c r="F65" s="216"/>
      <c r="G65" s="223"/>
      <c r="H65" s="224"/>
      <c r="I65" s="224"/>
      <c r="J65" s="224"/>
      <c r="K65" s="224"/>
      <c r="L65" s="225"/>
      <c r="M65" s="34"/>
    </row>
    <row r="66" spans="1:13" x14ac:dyDescent="0.25">
      <c r="A66" s="297" t="s">
        <v>154</v>
      </c>
      <c r="B66" s="297"/>
      <c r="C66" s="297"/>
      <c r="D66" s="297"/>
      <c r="E66" s="297"/>
      <c r="F66" s="297"/>
      <c r="G66" s="226">
        <v>1</v>
      </c>
      <c r="H66" s="158">
        <v>0.9312638580931264</v>
      </c>
      <c r="I66" s="158">
        <v>1.0105448154657293</v>
      </c>
      <c r="J66" s="158">
        <v>0.99696575639358476</v>
      </c>
      <c r="K66" s="158">
        <v>0.90400344382264308</v>
      </c>
      <c r="L66" s="158">
        <v>0.90400344382264308</v>
      </c>
      <c r="M66" s="34"/>
    </row>
    <row r="67" spans="1:13" x14ac:dyDescent="0.25">
      <c r="A67" s="297" t="s">
        <v>155</v>
      </c>
      <c r="B67" s="297"/>
      <c r="C67" s="297"/>
      <c r="D67" s="297"/>
      <c r="E67" s="297"/>
      <c r="F67" s="297"/>
      <c r="G67" s="226">
        <v>2</v>
      </c>
      <c r="H67" s="158">
        <v>1.5077605321507761</v>
      </c>
      <c r="I67" s="158">
        <v>1.4499121265377857</v>
      </c>
      <c r="J67" s="158">
        <v>1.2570437798006069</v>
      </c>
      <c r="K67" s="158">
        <v>1.3775290572535515</v>
      </c>
      <c r="L67" s="158">
        <v>1.3775290572535515</v>
      </c>
      <c r="M67" s="34"/>
    </row>
    <row r="68" spans="1:13" x14ac:dyDescent="0.25">
      <c r="A68" s="297" t="s">
        <v>156</v>
      </c>
      <c r="B68" s="297"/>
      <c r="C68" s="297"/>
      <c r="D68" s="297"/>
      <c r="E68" s="297"/>
      <c r="F68" s="297"/>
      <c r="G68" s="226">
        <v>3</v>
      </c>
      <c r="H68" s="158">
        <v>0</v>
      </c>
      <c r="I68" s="158">
        <v>0</v>
      </c>
      <c r="J68" s="158">
        <v>4.3346337234503686E-2</v>
      </c>
      <c r="K68" s="158">
        <v>0</v>
      </c>
      <c r="L68" s="158">
        <v>0</v>
      </c>
      <c r="M68" s="34"/>
    </row>
    <row r="69" spans="1:13" x14ac:dyDescent="0.25">
      <c r="A69" s="215" t="s">
        <v>41</v>
      </c>
      <c r="B69" s="216"/>
      <c r="C69" s="216"/>
      <c r="D69" s="216"/>
      <c r="E69" s="216"/>
      <c r="F69" s="216"/>
      <c r="G69" s="223"/>
      <c r="H69" s="224"/>
      <c r="I69" s="224"/>
      <c r="J69" s="224"/>
      <c r="K69" s="224"/>
      <c r="L69" s="225"/>
      <c r="M69" s="34"/>
    </row>
    <row r="70" spans="1:13" x14ac:dyDescent="0.25">
      <c r="A70" s="297" t="s">
        <v>154</v>
      </c>
      <c r="B70" s="297"/>
      <c r="C70" s="297"/>
      <c r="D70" s="297"/>
      <c r="E70" s="297"/>
      <c r="F70" s="297"/>
      <c r="G70" s="226">
        <v>1</v>
      </c>
      <c r="H70" s="158">
        <v>3.9024390243902438</v>
      </c>
      <c r="I70" s="158">
        <v>3.7346221441124778</v>
      </c>
      <c r="J70" s="158">
        <v>3.5543996532293023</v>
      </c>
      <c r="K70" s="158">
        <v>3.5729659922513992</v>
      </c>
      <c r="L70" s="158">
        <v>3.5729659922513992</v>
      </c>
      <c r="M70" s="34"/>
    </row>
    <row r="71" spans="1:13" x14ac:dyDescent="0.25">
      <c r="A71" s="297" t="s">
        <v>155</v>
      </c>
      <c r="B71" s="297"/>
      <c r="C71" s="297"/>
      <c r="D71" s="297"/>
      <c r="E71" s="297"/>
      <c r="F71" s="297"/>
      <c r="G71" s="226">
        <v>2</v>
      </c>
      <c r="H71" s="158">
        <v>5.4545454545454541</v>
      </c>
      <c r="I71" s="158">
        <v>5.7996485061511427</v>
      </c>
      <c r="J71" s="158">
        <v>5.721716514954486</v>
      </c>
      <c r="K71" s="158">
        <v>5.5531640120533794</v>
      </c>
      <c r="L71" s="158">
        <v>5.5531640120533794</v>
      </c>
      <c r="M71" s="34"/>
    </row>
    <row r="72" spans="1:13" x14ac:dyDescent="0.25">
      <c r="A72" s="297" t="s">
        <v>156</v>
      </c>
      <c r="B72" s="297"/>
      <c r="C72" s="297"/>
      <c r="D72" s="297"/>
      <c r="E72" s="297"/>
      <c r="F72" s="297"/>
      <c r="G72" s="226">
        <v>3</v>
      </c>
      <c r="H72" s="158">
        <v>0</v>
      </c>
      <c r="I72" s="158">
        <v>0</v>
      </c>
      <c r="J72" s="158">
        <v>0</v>
      </c>
      <c r="K72" s="158">
        <v>0</v>
      </c>
      <c r="L72" s="158">
        <v>0</v>
      </c>
      <c r="M72" s="34"/>
    </row>
    <row r="73" spans="1:13" x14ac:dyDescent="0.25">
      <c r="A73" s="215" t="s">
        <v>42</v>
      </c>
      <c r="B73" s="216"/>
      <c r="C73" s="216"/>
      <c r="D73" s="216"/>
      <c r="E73" s="216"/>
      <c r="F73" s="216"/>
      <c r="G73" s="223"/>
      <c r="H73" s="224"/>
      <c r="I73" s="224"/>
      <c r="J73" s="224"/>
      <c r="K73" s="224"/>
      <c r="L73" s="225"/>
      <c r="M73" s="34"/>
    </row>
    <row r="74" spans="1:13" x14ac:dyDescent="0.25">
      <c r="A74" s="297" t="s">
        <v>154</v>
      </c>
      <c r="B74" s="297"/>
      <c r="C74" s="297"/>
      <c r="D74" s="297"/>
      <c r="E74" s="297"/>
      <c r="F74" s="297"/>
      <c r="G74" s="226">
        <v>1</v>
      </c>
      <c r="H74" s="158">
        <v>3.5033259423503327</v>
      </c>
      <c r="I74" s="158">
        <v>3.6028119507908611</v>
      </c>
      <c r="J74" s="158">
        <v>3.9445166883398355</v>
      </c>
      <c r="K74" s="158">
        <v>4.0034438226431339</v>
      </c>
      <c r="L74" s="158">
        <v>4.0034438226431339</v>
      </c>
      <c r="M74" s="34"/>
    </row>
    <row r="75" spans="1:13" x14ac:dyDescent="0.25">
      <c r="A75" s="297" t="s">
        <v>155</v>
      </c>
      <c r="B75" s="297"/>
      <c r="C75" s="297"/>
      <c r="D75" s="297"/>
      <c r="E75" s="297"/>
      <c r="F75" s="297"/>
      <c r="G75" s="226">
        <v>2</v>
      </c>
      <c r="H75" s="158">
        <v>5.5432372505543235</v>
      </c>
      <c r="I75" s="158">
        <v>5.4481546572934976</v>
      </c>
      <c r="J75" s="158">
        <v>5.5049848287819678</v>
      </c>
      <c r="K75" s="158">
        <v>5.3809728798966852</v>
      </c>
      <c r="L75" s="158">
        <v>5.3809728798966852</v>
      </c>
      <c r="M75" s="34"/>
    </row>
    <row r="76" spans="1:13" x14ac:dyDescent="0.25">
      <c r="A76" s="297" t="s">
        <v>156</v>
      </c>
      <c r="B76" s="297"/>
      <c r="C76" s="297"/>
      <c r="D76" s="297"/>
      <c r="E76" s="297"/>
      <c r="F76" s="297"/>
      <c r="G76" s="226">
        <v>3</v>
      </c>
      <c r="H76" s="158">
        <v>0</v>
      </c>
      <c r="I76" s="158">
        <v>0</v>
      </c>
      <c r="J76" s="158">
        <v>0</v>
      </c>
      <c r="K76" s="158">
        <v>0</v>
      </c>
      <c r="L76" s="158">
        <v>0</v>
      </c>
      <c r="M76" s="34"/>
    </row>
    <row r="77" spans="1:13" x14ac:dyDescent="0.25">
      <c r="A77" s="215" t="s">
        <v>43</v>
      </c>
      <c r="B77" s="216"/>
      <c r="C77" s="216"/>
      <c r="D77" s="216"/>
      <c r="E77" s="216"/>
      <c r="F77" s="216"/>
      <c r="G77" s="223"/>
      <c r="H77" s="224"/>
      <c r="I77" s="224"/>
      <c r="J77" s="224"/>
      <c r="K77" s="224"/>
      <c r="L77" s="225"/>
      <c r="M77" s="34"/>
    </row>
    <row r="78" spans="1:13" x14ac:dyDescent="0.25">
      <c r="A78" s="297" t="s">
        <v>154</v>
      </c>
      <c r="B78" s="297"/>
      <c r="C78" s="297"/>
      <c r="D78" s="297"/>
      <c r="E78" s="297"/>
      <c r="F78" s="297"/>
      <c r="G78" s="226">
        <v>1</v>
      </c>
      <c r="H78" s="158">
        <v>0.26607538802660752</v>
      </c>
      <c r="I78" s="158">
        <v>8.7873462214411252E-2</v>
      </c>
      <c r="J78" s="158">
        <v>8.6692674469007372E-2</v>
      </c>
      <c r="K78" s="158">
        <v>0.25828669823504091</v>
      </c>
      <c r="L78" s="158">
        <v>0.25828669823504091</v>
      </c>
      <c r="M78" s="34"/>
    </row>
    <row r="79" spans="1:13" x14ac:dyDescent="0.25">
      <c r="A79" s="297" t="s">
        <v>155</v>
      </c>
      <c r="B79" s="297"/>
      <c r="C79" s="297"/>
      <c r="D79" s="297"/>
      <c r="E79" s="297"/>
      <c r="F79" s="297"/>
      <c r="G79" s="226">
        <v>2</v>
      </c>
      <c r="H79" s="158">
        <v>8.8691796008869186E-2</v>
      </c>
      <c r="I79" s="158">
        <v>0.13181019332161686</v>
      </c>
      <c r="J79" s="158">
        <v>0.17338534893801474</v>
      </c>
      <c r="K79" s="158">
        <v>0.12914334911752046</v>
      </c>
      <c r="L79" s="158">
        <v>0.12914334911752046</v>
      </c>
      <c r="M79" s="34"/>
    </row>
    <row r="80" spans="1:13" x14ac:dyDescent="0.25">
      <c r="A80" s="297" t="s">
        <v>156</v>
      </c>
      <c r="B80" s="297"/>
      <c r="C80" s="297"/>
      <c r="D80" s="297"/>
      <c r="E80" s="297"/>
      <c r="F80" s="297"/>
      <c r="G80" s="226">
        <v>3</v>
      </c>
      <c r="H80" s="158">
        <v>0</v>
      </c>
      <c r="I80" s="158">
        <v>0</v>
      </c>
      <c r="J80" s="158">
        <v>0</v>
      </c>
      <c r="K80" s="158">
        <v>0</v>
      </c>
      <c r="L80" s="158">
        <v>0</v>
      </c>
      <c r="M80" s="34"/>
    </row>
    <row r="81" spans="1:13" x14ac:dyDescent="0.25">
      <c r="A81" s="215" t="s">
        <v>38</v>
      </c>
      <c r="B81" s="216"/>
      <c r="C81" s="216"/>
      <c r="D81" s="216"/>
      <c r="E81" s="216"/>
      <c r="F81" s="216"/>
      <c r="G81" s="223"/>
      <c r="H81" s="224"/>
      <c r="I81" s="224"/>
      <c r="J81" s="224"/>
      <c r="K81" s="224"/>
      <c r="L81" s="225"/>
      <c r="M81" s="34"/>
    </row>
    <row r="82" spans="1:13" x14ac:dyDescent="0.25">
      <c r="A82" s="297" t="s">
        <v>154</v>
      </c>
      <c r="B82" s="297"/>
      <c r="C82" s="297"/>
      <c r="D82" s="297"/>
      <c r="E82" s="297"/>
      <c r="F82" s="297"/>
      <c r="G82" s="226">
        <v>1</v>
      </c>
      <c r="H82" s="158">
        <v>0.17738359201773835</v>
      </c>
      <c r="I82" s="158">
        <v>0.13181019332161686</v>
      </c>
      <c r="J82" s="158">
        <v>0.17338534893801474</v>
      </c>
      <c r="K82" s="158">
        <v>0.17219113215669393</v>
      </c>
      <c r="L82" s="158">
        <v>0.17219113215669393</v>
      </c>
      <c r="M82" s="34"/>
    </row>
    <row r="83" spans="1:13" x14ac:dyDescent="0.25">
      <c r="A83" s="297" t="s">
        <v>155</v>
      </c>
      <c r="B83" s="297"/>
      <c r="C83" s="297"/>
      <c r="D83" s="297"/>
      <c r="E83" s="297"/>
      <c r="F83" s="297"/>
      <c r="G83" s="226">
        <v>2</v>
      </c>
      <c r="H83" s="158">
        <v>0.53215077605321504</v>
      </c>
      <c r="I83" s="158">
        <v>0.48330404217926187</v>
      </c>
      <c r="J83" s="158">
        <v>0.52015604681404426</v>
      </c>
      <c r="K83" s="158">
        <v>0.47352561343090832</v>
      </c>
      <c r="L83" s="158">
        <v>0.47352561343090832</v>
      </c>
      <c r="M83" s="34"/>
    </row>
    <row r="84" spans="1:13" x14ac:dyDescent="0.25">
      <c r="A84" s="297" t="s">
        <v>156</v>
      </c>
      <c r="B84" s="297"/>
      <c r="C84" s="297"/>
      <c r="D84" s="297"/>
      <c r="E84" s="297"/>
      <c r="F84" s="297"/>
      <c r="G84" s="226">
        <v>3</v>
      </c>
      <c r="H84" s="158">
        <v>0</v>
      </c>
      <c r="I84" s="158">
        <v>0</v>
      </c>
      <c r="J84" s="158">
        <v>0</v>
      </c>
      <c r="K84" s="158">
        <v>0</v>
      </c>
      <c r="L84" s="158">
        <v>0</v>
      </c>
      <c r="M84" s="34"/>
    </row>
    <row r="85" spans="1:13" x14ac:dyDescent="0.25">
      <c r="A85" s="212"/>
      <c r="B85" s="213"/>
      <c r="C85" s="213"/>
      <c r="D85" s="213"/>
      <c r="E85" s="213"/>
      <c r="F85" s="214"/>
      <c r="G85" s="221"/>
      <c r="H85" s="222"/>
      <c r="I85" s="222"/>
      <c r="J85" s="222"/>
      <c r="K85" s="222"/>
      <c r="L85" s="222"/>
      <c r="M85" s="34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G86" s="227"/>
      <c r="H86" s="228"/>
      <c r="I86" s="228"/>
      <c r="J86" s="228"/>
      <c r="K86" s="228"/>
      <c r="L86" s="228"/>
      <c r="M86" s="34"/>
    </row>
    <row r="87" spans="1:13" x14ac:dyDescent="0.25">
      <c r="A87" s="302" t="s">
        <v>154</v>
      </c>
      <c r="B87" s="302"/>
      <c r="C87" s="302"/>
      <c r="D87" s="302"/>
      <c r="E87" s="302"/>
      <c r="F87" s="302"/>
      <c r="G87" s="229">
        <v>1</v>
      </c>
      <c r="H87" s="230">
        <v>40.886917960088695</v>
      </c>
      <c r="I87" s="230">
        <v>40.6414762741652</v>
      </c>
      <c r="J87" s="230">
        <v>39.835283918508885</v>
      </c>
      <c r="K87" s="230">
        <v>40.55101162290142</v>
      </c>
      <c r="L87" s="230">
        <v>40.55101162290142</v>
      </c>
      <c r="M87" s="34"/>
    </row>
    <row r="88" spans="1:13" x14ac:dyDescent="0.25">
      <c r="A88" s="302" t="s">
        <v>155</v>
      </c>
      <c r="B88" s="302"/>
      <c r="C88" s="302"/>
      <c r="D88" s="302"/>
      <c r="E88" s="302"/>
      <c r="F88" s="302"/>
      <c r="G88" s="229">
        <v>2</v>
      </c>
      <c r="H88" s="230">
        <v>59.068736141906875</v>
      </c>
      <c r="I88" s="230">
        <v>59.3585237258348</v>
      </c>
      <c r="J88" s="230">
        <v>59.991330732553102</v>
      </c>
      <c r="K88" s="230">
        <v>59.44898837709858</v>
      </c>
      <c r="L88" s="230">
        <v>59.44898837709858</v>
      </c>
      <c r="M88" s="34"/>
    </row>
    <row r="89" spans="1:13" x14ac:dyDescent="0.25">
      <c r="A89" s="302" t="s">
        <v>156</v>
      </c>
      <c r="B89" s="302"/>
      <c r="C89" s="302"/>
      <c r="D89" s="302"/>
      <c r="E89" s="302"/>
      <c r="F89" s="302"/>
      <c r="G89" s="229">
        <v>3</v>
      </c>
      <c r="H89" s="230">
        <v>4.4345898004434593E-2</v>
      </c>
      <c r="I89" s="230">
        <v>0</v>
      </c>
      <c r="J89" s="230">
        <v>0.17338534893801474</v>
      </c>
      <c r="K89" s="230">
        <v>0</v>
      </c>
      <c r="L89" s="230">
        <v>0</v>
      </c>
      <c r="M89" s="34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G90" s="229"/>
      <c r="H90" s="231"/>
      <c r="I90" s="231"/>
      <c r="J90" s="231"/>
      <c r="K90" s="231"/>
      <c r="L90" s="231"/>
      <c r="M90" s="34"/>
    </row>
    <row r="91" spans="1:13" ht="13.8" x14ac:dyDescent="0.3">
      <c r="A91" s="298"/>
      <c r="B91" s="298"/>
      <c r="C91" s="298"/>
      <c r="D91" s="298"/>
      <c r="E91" s="298"/>
      <c r="F91" s="298"/>
      <c r="G91" s="229"/>
      <c r="H91" s="231">
        <v>100</v>
      </c>
      <c r="I91" s="231">
        <v>100</v>
      </c>
      <c r="J91" s="231">
        <v>100</v>
      </c>
      <c r="K91" s="231">
        <v>100</v>
      </c>
      <c r="L91" s="231">
        <v>100</v>
      </c>
      <c r="M91" s="34"/>
    </row>
  </sheetData>
  <mergeCells count="88">
    <mergeCell ref="A58:F58"/>
    <mergeCell ref="A59:F59"/>
    <mergeCell ref="A60:F60"/>
    <mergeCell ref="A83:F83"/>
    <mergeCell ref="A9:K9"/>
    <mergeCell ref="A8:K8"/>
    <mergeCell ref="A79:F79"/>
    <mergeCell ref="A80:F80"/>
    <mergeCell ref="A82:F82"/>
    <mergeCell ref="A68:F68"/>
    <mergeCell ref="A62:F62"/>
    <mergeCell ref="A63:F63"/>
    <mergeCell ref="A64:F64"/>
    <mergeCell ref="H27:K27"/>
    <mergeCell ref="H29:K29"/>
    <mergeCell ref="A38:F38"/>
    <mergeCell ref="A84:F84"/>
    <mergeCell ref="A71:F71"/>
    <mergeCell ref="A72:F72"/>
    <mergeCell ref="A74:F74"/>
    <mergeCell ref="A75:F75"/>
    <mergeCell ref="A76:F76"/>
    <mergeCell ref="A78:F78"/>
    <mergeCell ref="A87:F87"/>
    <mergeCell ref="A50:F50"/>
    <mergeCell ref="A51:F51"/>
    <mergeCell ref="A52:F52"/>
    <mergeCell ref="A54:F54"/>
    <mergeCell ref="H28:K28"/>
    <mergeCell ref="H30:K30"/>
    <mergeCell ref="A31:G31"/>
    <mergeCell ref="H31:K31"/>
    <mergeCell ref="C33:K33"/>
    <mergeCell ref="H26:K26"/>
    <mergeCell ref="A11:K11"/>
    <mergeCell ref="A12:K12"/>
    <mergeCell ref="A13:K13"/>
    <mergeCell ref="A14:K14"/>
    <mergeCell ref="A15:K15"/>
    <mergeCell ref="A16:K16"/>
    <mergeCell ref="A17:K17"/>
    <mergeCell ref="A23:G23"/>
    <mergeCell ref="H23:K23"/>
    <mergeCell ref="H24:K24"/>
    <mergeCell ref="A30:G30"/>
    <mergeCell ref="A29:G29"/>
    <mergeCell ref="A28:G28"/>
    <mergeCell ref="A27:G27"/>
    <mergeCell ref="A25:G25"/>
    <mergeCell ref="A24:G24"/>
    <mergeCell ref="H25:K25"/>
    <mergeCell ref="A26:G26"/>
    <mergeCell ref="A43:F43"/>
    <mergeCell ref="A44:F44"/>
    <mergeCell ref="A46:F46"/>
    <mergeCell ref="A47:F47"/>
    <mergeCell ref="A48:F48"/>
    <mergeCell ref="A70:F70"/>
    <mergeCell ref="A66:F66"/>
    <mergeCell ref="A67:F67"/>
    <mergeCell ref="A55:F55"/>
    <mergeCell ref="A56:F56"/>
    <mergeCell ref="A35:F35"/>
    <mergeCell ref="A36:F36"/>
    <mergeCell ref="A91:F91"/>
    <mergeCell ref="A90:F90"/>
    <mergeCell ref="A86:F86"/>
    <mergeCell ref="A89:F89"/>
    <mergeCell ref="A88:F88"/>
    <mergeCell ref="A39:F39"/>
    <mergeCell ref="A40:F40"/>
    <mergeCell ref="A42:F42"/>
    <mergeCell ref="A3:F3"/>
    <mergeCell ref="G3:K3"/>
    <mergeCell ref="A19:K19"/>
    <mergeCell ref="A20:K20"/>
    <mergeCell ref="A21:K21"/>
    <mergeCell ref="A10:K10"/>
    <mergeCell ref="A18:K18"/>
    <mergeCell ref="G4:K4"/>
    <mergeCell ref="A22:K22"/>
    <mergeCell ref="A4:F4"/>
    <mergeCell ref="K1:L1"/>
    <mergeCell ref="A6:F6"/>
    <mergeCell ref="G6:K6"/>
    <mergeCell ref="A7:K7"/>
    <mergeCell ref="A5:F5"/>
    <mergeCell ref="G5:K5"/>
  </mergeCells>
  <phoneticPr fontId="14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topLeftCell="A13" workbookViewId="0">
      <selection sqref="A1:M91"/>
    </sheetView>
  </sheetViews>
  <sheetFormatPr defaultRowHeight="13.2" x14ac:dyDescent="0.25"/>
  <sheetData>
    <row r="1" spans="1:12" ht="15.6" x14ac:dyDescent="0.3">
      <c r="K1" s="281" t="s">
        <v>139</v>
      </c>
      <c r="L1" s="281"/>
    </row>
    <row r="3" spans="1:12" x14ac:dyDescent="0.25">
      <c r="A3" s="288" t="s">
        <v>130</v>
      </c>
      <c r="B3" s="289"/>
      <c r="C3" s="289"/>
      <c r="D3" s="289"/>
      <c r="E3" s="289"/>
      <c r="F3" s="290"/>
      <c r="G3" s="291" t="s">
        <v>157</v>
      </c>
      <c r="H3" s="292"/>
      <c r="I3" s="292"/>
      <c r="J3" s="292"/>
      <c r="K3" s="293"/>
    </row>
    <row r="4" spans="1:12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</row>
    <row r="5" spans="1:12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</row>
    <row r="6" spans="1:12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</row>
    <row r="7" spans="1:12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2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</row>
    <row r="9" spans="1:12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2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2" x14ac:dyDescent="0.25">
      <c r="A11" s="278" t="s">
        <v>23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2" x14ac:dyDescent="0.25">
      <c r="A12" s="278" t="s">
        <v>22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</row>
    <row r="13" spans="1:12" x14ac:dyDescent="0.25">
      <c r="A13" s="278" t="s">
        <v>24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</row>
    <row r="14" spans="1:12" x14ac:dyDescent="0.25">
      <c r="A14" s="278" t="s">
        <v>83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2" x14ac:dyDescent="0.25">
      <c r="A15" s="278" t="s">
        <v>40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2" x14ac:dyDescent="0.25">
      <c r="A16" s="278" t="s">
        <v>41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3" x14ac:dyDescent="0.25">
      <c r="A17" s="278" t="s">
        <v>44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M17" s="35"/>
    </row>
    <row r="18" spans="1:13" x14ac:dyDescent="0.25">
      <c r="A18" s="278" t="s">
        <v>21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M18" s="35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M19" s="35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M20" s="35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M21" s="35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M22" s="35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M23" s="35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M24" s="35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M25" s="35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M26" s="35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M27" s="35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M28" s="35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M29" s="35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M30" s="35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2429</v>
      </c>
      <c r="I31" s="283"/>
      <c r="J31" s="283"/>
      <c r="K31" s="284"/>
      <c r="M31" s="35"/>
    </row>
    <row r="32" spans="1:13" x14ac:dyDescent="0.25">
      <c r="M32" s="35"/>
    </row>
    <row r="33" spans="1:13" x14ac:dyDescent="0.25"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M33" s="35"/>
    </row>
    <row r="34" spans="1:13" x14ac:dyDescent="0.25">
      <c r="M34" s="35"/>
    </row>
    <row r="35" spans="1:13" x14ac:dyDescent="0.25">
      <c r="A35" s="304" t="s">
        <v>136</v>
      </c>
      <c r="B35" s="305"/>
      <c r="C35" s="305"/>
      <c r="D35" s="305"/>
      <c r="E35" s="305"/>
      <c r="F35" s="306"/>
      <c r="G35" t="s">
        <v>134</v>
      </c>
      <c r="H35" t="s">
        <v>247</v>
      </c>
      <c r="I35" t="s">
        <v>258</v>
      </c>
      <c r="J35" t="s">
        <v>259</v>
      </c>
      <c r="K35" t="s">
        <v>274</v>
      </c>
      <c r="L35" t="s">
        <v>276</v>
      </c>
      <c r="M35" s="35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H36">
        <v>2371</v>
      </c>
      <c r="I36">
        <v>2397</v>
      </c>
      <c r="J36">
        <v>2422</v>
      </c>
      <c r="K36">
        <v>2438</v>
      </c>
      <c r="M36" s="35"/>
    </row>
    <row r="37" spans="1:13" x14ac:dyDescent="0.25">
      <c r="A37" t="s">
        <v>45</v>
      </c>
      <c r="M37" s="35"/>
    </row>
    <row r="38" spans="1:13" x14ac:dyDescent="0.25">
      <c r="A38" s="297" t="s">
        <v>158</v>
      </c>
      <c r="B38" s="297"/>
      <c r="C38" s="297"/>
      <c r="D38" s="297"/>
      <c r="E38" s="297"/>
      <c r="F38" s="297"/>
      <c r="G38">
        <v>1</v>
      </c>
      <c r="H38">
        <v>31.596781024989411</v>
      </c>
      <c r="I38">
        <v>32.928361960620023</v>
      </c>
      <c r="J38">
        <v>32.697095435684645</v>
      </c>
      <c r="K38">
        <v>32.194318649650064</v>
      </c>
      <c r="M38" s="35"/>
    </row>
    <row r="39" spans="1:13" x14ac:dyDescent="0.25">
      <c r="A39" s="297" t="s">
        <v>159</v>
      </c>
      <c r="B39" s="297"/>
      <c r="C39" s="297"/>
      <c r="D39" s="297"/>
      <c r="E39" s="297"/>
      <c r="F39" s="297"/>
      <c r="G39">
        <v>2</v>
      </c>
      <c r="H39">
        <v>68.318509106310884</v>
      </c>
      <c r="I39">
        <v>66.904063678257231</v>
      </c>
      <c r="J39">
        <v>67.178423236514519</v>
      </c>
      <c r="K39">
        <v>67.682173734046927</v>
      </c>
      <c r="M39" s="35"/>
    </row>
    <row r="40" spans="1:13" x14ac:dyDescent="0.25">
      <c r="A40" s="297" t="s">
        <v>160</v>
      </c>
      <c r="B40" s="297"/>
      <c r="C40" s="297"/>
      <c r="D40" s="297"/>
      <c r="E40" s="297"/>
      <c r="F40" s="297"/>
      <c r="G40">
        <v>3</v>
      </c>
      <c r="H40">
        <v>8.4709868699703511E-2</v>
      </c>
      <c r="I40">
        <v>0.16757436112274821</v>
      </c>
      <c r="J40">
        <v>0.12448132780082988</v>
      </c>
      <c r="K40">
        <v>0.12350761630300536</v>
      </c>
      <c r="M40" s="35"/>
    </row>
    <row r="41" spans="1:13" x14ac:dyDescent="0.25">
      <c r="A41" t="s">
        <v>23</v>
      </c>
      <c r="M41" s="35"/>
    </row>
    <row r="42" spans="1:13" x14ac:dyDescent="0.25">
      <c r="A42" s="297" t="s">
        <v>158</v>
      </c>
      <c r="B42" s="297"/>
      <c r="C42" s="297"/>
      <c r="D42" s="297"/>
      <c r="E42" s="297"/>
      <c r="F42" s="297"/>
      <c r="G42">
        <v>1</v>
      </c>
      <c r="H42">
        <v>2.7954256670902162</v>
      </c>
      <c r="I42">
        <v>2.8487641390867195</v>
      </c>
      <c r="J42">
        <v>2.904564315352697</v>
      </c>
      <c r="K42">
        <v>2.5936599423631126</v>
      </c>
      <c r="M42" s="35"/>
    </row>
    <row r="43" spans="1:13" x14ac:dyDescent="0.25">
      <c r="A43" s="297" t="s">
        <v>159</v>
      </c>
      <c r="B43" s="297"/>
      <c r="C43" s="297"/>
      <c r="D43" s="297"/>
      <c r="E43" s="297"/>
      <c r="F43" s="297"/>
      <c r="G43">
        <v>2</v>
      </c>
      <c r="H43">
        <v>3.9813638288860651</v>
      </c>
      <c r="I43">
        <v>3.7704231252618348</v>
      </c>
      <c r="J43">
        <v>3.5684647302904566</v>
      </c>
      <c r="K43">
        <v>3.8287361053931659</v>
      </c>
      <c r="M43" s="35"/>
    </row>
    <row r="44" spans="1:13" x14ac:dyDescent="0.25">
      <c r="A44" s="297" t="s">
        <v>160</v>
      </c>
      <c r="B44" s="297"/>
      <c r="C44" s="297"/>
      <c r="D44" s="297"/>
      <c r="E44" s="297"/>
      <c r="F44" s="297"/>
      <c r="G44">
        <v>3</v>
      </c>
      <c r="H44">
        <v>0</v>
      </c>
      <c r="I44">
        <v>4.1893590280687051E-2</v>
      </c>
      <c r="J44">
        <v>4.1493775933609957E-2</v>
      </c>
      <c r="K44">
        <v>0</v>
      </c>
      <c r="M44" s="35"/>
    </row>
    <row r="45" spans="1:13" x14ac:dyDescent="0.25">
      <c r="A45" t="s">
        <v>22</v>
      </c>
      <c r="M45" s="35"/>
    </row>
    <row r="46" spans="1:13" x14ac:dyDescent="0.25">
      <c r="A46" s="297" t="s">
        <v>158</v>
      </c>
      <c r="B46" s="297"/>
      <c r="C46" s="297"/>
      <c r="D46" s="297"/>
      <c r="E46" s="297"/>
      <c r="F46" s="297"/>
      <c r="G46">
        <v>1</v>
      </c>
      <c r="H46">
        <v>2.3718763235916986</v>
      </c>
      <c r="I46">
        <v>2.2622538751571009</v>
      </c>
      <c r="J46">
        <v>2.0746887966804981</v>
      </c>
      <c r="K46">
        <v>2.1407986825854262</v>
      </c>
      <c r="M46" s="35"/>
    </row>
    <row r="47" spans="1:13" x14ac:dyDescent="0.25">
      <c r="A47" s="297" t="s">
        <v>159</v>
      </c>
      <c r="B47" s="297"/>
      <c r="C47" s="297"/>
      <c r="D47" s="297"/>
      <c r="E47" s="297"/>
      <c r="F47" s="297"/>
      <c r="G47">
        <v>2</v>
      </c>
      <c r="H47">
        <v>3.2189750105887334</v>
      </c>
      <c r="I47">
        <v>3.3095936321742774</v>
      </c>
      <c r="J47">
        <v>3.5269709543568464</v>
      </c>
      <c r="K47">
        <v>3.6228900782214901</v>
      </c>
      <c r="M47" s="35"/>
    </row>
    <row r="48" spans="1:13" x14ac:dyDescent="0.25">
      <c r="A48" s="297" t="s">
        <v>160</v>
      </c>
      <c r="B48" s="297"/>
      <c r="C48" s="297"/>
      <c r="D48" s="297"/>
      <c r="E48" s="297"/>
      <c r="F48" s="297"/>
      <c r="G48">
        <v>3</v>
      </c>
      <c r="H48">
        <v>0</v>
      </c>
      <c r="I48">
        <v>0</v>
      </c>
      <c r="J48">
        <v>0</v>
      </c>
      <c r="K48">
        <v>4.1169205434335117E-2</v>
      </c>
      <c r="M48" s="35"/>
    </row>
    <row r="49" spans="1:13" x14ac:dyDescent="0.25">
      <c r="A49" t="s">
        <v>24</v>
      </c>
      <c r="M49" s="35"/>
    </row>
    <row r="50" spans="1:13" x14ac:dyDescent="0.25">
      <c r="A50" s="297" t="s">
        <v>158</v>
      </c>
      <c r="B50" s="297"/>
      <c r="C50" s="297"/>
      <c r="D50" s="297"/>
      <c r="E50" s="297"/>
      <c r="F50" s="297"/>
      <c r="G50">
        <v>1</v>
      </c>
      <c r="H50">
        <v>8.0474375264718336</v>
      </c>
      <c r="I50">
        <v>8.9652283200670304</v>
      </c>
      <c r="J50">
        <v>8.5892116182572611</v>
      </c>
      <c r="K50">
        <v>8.3573487031700289</v>
      </c>
      <c r="M50" s="35"/>
    </row>
    <row r="51" spans="1:13" x14ac:dyDescent="0.25">
      <c r="A51" s="297" t="s">
        <v>159</v>
      </c>
      <c r="B51" s="297"/>
      <c r="C51" s="297"/>
      <c r="D51" s="297"/>
      <c r="E51" s="297"/>
      <c r="F51" s="297"/>
      <c r="G51">
        <v>2</v>
      </c>
      <c r="H51">
        <v>18.170266836086405</v>
      </c>
      <c r="I51">
        <v>17.595307917888562</v>
      </c>
      <c r="J51">
        <v>17.510373443983401</v>
      </c>
      <c r="K51">
        <v>17.538081515026761</v>
      </c>
      <c r="M51" s="35"/>
    </row>
    <row r="52" spans="1:13" x14ac:dyDescent="0.25">
      <c r="A52" s="297" t="s">
        <v>160</v>
      </c>
      <c r="B52" s="297"/>
      <c r="C52" s="297"/>
      <c r="D52" s="297"/>
      <c r="E52" s="297"/>
      <c r="F52" s="297"/>
      <c r="G52">
        <v>3</v>
      </c>
      <c r="H52">
        <v>0</v>
      </c>
      <c r="I52">
        <v>0</v>
      </c>
      <c r="J52">
        <v>0</v>
      </c>
      <c r="K52">
        <v>4.1169205434335117E-2</v>
      </c>
      <c r="M52" s="35"/>
    </row>
    <row r="53" spans="1:13" x14ac:dyDescent="0.25">
      <c r="A53" t="s">
        <v>44</v>
      </c>
      <c r="M53" s="35"/>
    </row>
    <row r="54" spans="1:13" x14ac:dyDescent="0.25">
      <c r="A54" s="297" t="s">
        <v>158</v>
      </c>
      <c r="B54" s="297"/>
      <c r="C54" s="297"/>
      <c r="D54" s="297"/>
      <c r="E54" s="297"/>
      <c r="F54" s="297"/>
      <c r="G54">
        <v>1</v>
      </c>
      <c r="H54">
        <v>2.5836509953409572</v>
      </c>
      <c r="I54">
        <v>2.4298282362798491</v>
      </c>
      <c r="J54">
        <v>2.4066390041493775</v>
      </c>
      <c r="K54">
        <v>2.5113215314944424</v>
      </c>
      <c r="M54" s="35"/>
    </row>
    <row r="55" spans="1:13" x14ac:dyDescent="0.25">
      <c r="A55" s="297" t="s">
        <v>159</v>
      </c>
      <c r="B55" s="297"/>
      <c r="C55" s="297"/>
      <c r="D55" s="297"/>
      <c r="E55" s="297"/>
      <c r="F55" s="297"/>
      <c r="G55">
        <v>2</v>
      </c>
      <c r="H55">
        <v>1.4400677678949598</v>
      </c>
      <c r="I55">
        <v>1.6338500209467952</v>
      </c>
      <c r="J55">
        <v>1.6597510373443984</v>
      </c>
      <c r="K55">
        <v>1.4820913956360642</v>
      </c>
      <c r="M55" s="35"/>
    </row>
    <row r="56" spans="1:13" x14ac:dyDescent="0.25">
      <c r="A56" s="297" t="s">
        <v>160</v>
      </c>
      <c r="B56" s="297"/>
      <c r="C56" s="297"/>
      <c r="D56" s="297"/>
      <c r="E56" s="297"/>
      <c r="F56" s="297"/>
      <c r="G56">
        <v>3</v>
      </c>
      <c r="H56">
        <v>0</v>
      </c>
      <c r="I56">
        <v>0</v>
      </c>
      <c r="J56">
        <v>0</v>
      </c>
      <c r="K56">
        <v>0</v>
      </c>
      <c r="M56" s="35"/>
    </row>
    <row r="57" spans="1:13" x14ac:dyDescent="0.25">
      <c r="A57" t="s">
        <v>21</v>
      </c>
      <c r="M57" s="35"/>
    </row>
    <row r="58" spans="1:13" x14ac:dyDescent="0.25">
      <c r="A58" s="297" t="s">
        <v>158</v>
      </c>
      <c r="B58" s="297"/>
      <c r="C58" s="297"/>
      <c r="D58" s="297"/>
      <c r="E58" s="297"/>
      <c r="F58" s="297"/>
      <c r="G58">
        <v>1</v>
      </c>
      <c r="H58">
        <v>3.4307496823379924</v>
      </c>
      <c r="I58">
        <v>3.6866359447004609</v>
      </c>
      <c r="J58">
        <v>3.5269709543568464</v>
      </c>
      <c r="K58">
        <v>3.2935364347468092</v>
      </c>
      <c r="M58" s="35"/>
    </row>
    <row r="59" spans="1:13" x14ac:dyDescent="0.25">
      <c r="A59" s="297" t="s">
        <v>159</v>
      </c>
      <c r="B59" s="297"/>
      <c r="C59" s="297"/>
      <c r="D59" s="297"/>
      <c r="E59" s="297"/>
      <c r="F59" s="297"/>
      <c r="G59">
        <v>2</v>
      </c>
      <c r="H59">
        <v>9.2333756882676834</v>
      </c>
      <c r="I59">
        <v>8.2949308755760374</v>
      </c>
      <c r="J59">
        <v>8.4232365145228218</v>
      </c>
      <c r="K59">
        <v>8.8102099629477149</v>
      </c>
      <c r="M59" s="35"/>
    </row>
    <row r="60" spans="1:13" x14ac:dyDescent="0.25">
      <c r="A60" s="297" t="s">
        <v>160</v>
      </c>
      <c r="B60" s="297"/>
      <c r="C60" s="297"/>
      <c r="D60" s="297"/>
      <c r="E60" s="297"/>
      <c r="F60" s="297"/>
      <c r="G60">
        <v>3</v>
      </c>
      <c r="H60">
        <v>0</v>
      </c>
      <c r="I60">
        <v>8.3787180561374117E-2</v>
      </c>
      <c r="J60">
        <v>0</v>
      </c>
      <c r="K60">
        <v>0</v>
      </c>
      <c r="M60" s="35"/>
    </row>
    <row r="61" spans="1:13" x14ac:dyDescent="0.25">
      <c r="A61" t="s">
        <v>83</v>
      </c>
      <c r="M61" s="35"/>
    </row>
    <row r="62" spans="1:13" x14ac:dyDescent="0.25">
      <c r="A62" s="297" t="s">
        <v>158</v>
      </c>
      <c r="B62" s="297"/>
      <c r="C62" s="297"/>
      <c r="D62" s="297"/>
      <c r="E62" s="297"/>
      <c r="F62" s="297"/>
      <c r="G62">
        <v>1</v>
      </c>
      <c r="H62">
        <v>4.5743329097839895</v>
      </c>
      <c r="I62">
        <v>4.9015500628403856</v>
      </c>
      <c r="J62">
        <v>4.9792531120331951</v>
      </c>
      <c r="K62">
        <v>5.2284890901605596</v>
      </c>
      <c r="M62" s="35"/>
    </row>
    <row r="63" spans="1:13" x14ac:dyDescent="0.25">
      <c r="A63" s="297" t="s">
        <v>159</v>
      </c>
      <c r="B63" s="297"/>
      <c r="C63" s="297"/>
      <c r="D63" s="297"/>
      <c r="E63" s="297"/>
      <c r="F63" s="297"/>
      <c r="G63">
        <v>2</v>
      </c>
      <c r="H63">
        <v>17.916137229987292</v>
      </c>
      <c r="I63">
        <v>17.972350230414747</v>
      </c>
      <c r="J63">
        <v>18.298755186721991</v>
      </c>
      <c r="K63">
        <v>18.279127212844791</v>
      </c>
      <c r="M63" s="35"/>
    </row>
    <row r="64" spans="1:13" x14ac:dyDescent="0.25">
      <c r="A64" s="297" t="s">
        <v>160</v>
      </c>
      <c r="B64" s="297"/>
      <c r="C64" s="297"/>
      <c r="D64" s="297"/>
      <c r="E64" s="297"/>
      <c r="F64" s="297"/>
      <c r="G64">
        <v>3</v>
      </c>
      <c r="H64">
        <v>4.2354934349851756E-2</v>
      </c>
      <c r="I64">
        <v>0</v>
      </c>
      <c r="J64">
        <v>8.2987551867219914E-2</v>
      </c>
      <c r="K64">
        <v>4.1169205434335117E-2</v>
      </c>
      <c r="M64" s="35"/>
    </row>
    <row r="65" spans="1:13" x14ac:dyDescent="0.25">
      <c r="A65" t="s">
        <v>40</v>
      </c>
      <c r="M65" s="35"/>
    </row>
    <row r="66" spans="1:13" x14ac:dyDescent="0.25">
      <c r="A66" s="297" t="s">
        <v>158</v>
      </c>
      <c r="B66" s="297"/>
      <c r="C66" s="297"/>
      <c r="D66" s="297"/>
      <c r="E66" s="297"/>
      <c r="F66" s="297"/>
      <c r="G66">
        <v>1</v>
      </c>
      <c r="H66">
        <v>0.76238881829733163</v>
      </c>
      <c r="I66">
        <v>0.75408462505236695</v>
      </c>
      <c r="J66">
        <v>0.9543568464730291</v>
      </c>
      <c r="K66">
        <v>0.86455331412103742</v>
      </c>
      <c r="M66" s="35"/>
    </row>
    <row r="67" spans="1:13" x14ac:dyDescent="0.25">
      <c r="A67" s="297" t="s">
        <v>159</v>
      </c>
      <c r="B67" s="297"/>
      <c r="C67" s="297"/>
      <c r="D67" s="297"/>
      <c r="E67" s="297"/>
      <c r="F67" s="297"/>
      <c r="G67">
        <v>2</v>
      </c>
      <c r="H67">
        <v>1.736552308343922</v>
      </c>
      <c r="I67">
        <v>1.7176372015081693</v>
      </c>
      <c r="J67">
        <v>1.4107883817427387</v>
      </c>
      <c r="K67">
        <v>1.4820913956360642</v>
      </c>
      <c r="M67" s="35"/>
    </row>
    <row r="68" spans="1:13" x14ac:dyDescent="0.25">
      <c r="A68" s="297" t="s">
        <v>160</v>
      </c>
      <c r="B68" s="297"/>
      <c r="C68" s="297"/>
      <c r="D68" s="297"/>
      <c r="E68" s="297"/>
      <c r="F68" s="297"/>
      <c r="G68">
        <v>3</v>
      </c>
      <c r="H68">
        <v>0</v>
      </c>
      <c r="I68">
        <v>0</v>
      </c>
      <c r="J68">
        <v>0</v>
      </c>
      <c r="K68">
        <v>0</v>
      </c>
      <c r="M68" s="35"/>
    </row>
    <row r="69" spans="1:13" x14ac:dyDescent="0.25">
      <c r="A69" t="s">
        <v>41</v>
      </c>
      <c r="M69" s="35"/>
    </row>
    <row r="70" spans="1:13" x14ac:dyDescent="0.25">
      <c r="A70" s="297" t="s">
        <v>158</v>
      </c>
      <c r="B70" s="297"/>
      <c r="C70" s="297"/>
      <c r="D70" s="297"/>
      <c r="E70" s="297"/>
      <c r="F70" s="297"/>
      <c r="G70">
        <v>1</v>
      </c>
      <c r="H70">
        <v>3.0919102075391782</v>
      </c>
      <c r="I70">
        <v>3.0582320904901552</v>
      </c>
      <c r="J70">
        <v>3.0705394190871371</v>
      </c>
      <c r="K70">
        <v>2.9230135858377935</v>
      </c>
      <c r="M70" s="35"/>
    </row>
    <row r="71" spans="1:13" x14ac:dyDescent="0.25">
      <c r="A71" s="297" t="s">
        <v>159</v>
      </c>
      <c r="B71" s="297"/>
      <c r="C71" s="297"/>
      <c r="D71" s="297"/>
      <c r="E71" s="297"/>
      <c r="F71" s="297"/>
      <c r="G71">
        <v>2</v>
      </c>
      <c r="H71">
        <v>6.1414654807285052</v>
      </c>
      <c r="I71">
        <v>6.3259321323837456</v>
      </c>
      <c r="J71">
        <v>6.2240663900414939</v>
      </c>
      <c r="K71">
        <v>6.2577192260189376</v>
      </c>
      <c r="M71" s="35"/>
    </row>
    <row r="72" spans="1:13" x14ac:dyDescent="0.25">
      <c r="A72" s="297" t="s">
        <v>160</v>
      </c>
      <c r="B72" s="297"/>
      <c r="C72" s="297"/>
      <c r="D72" s="297"/>
      <c r="E72" s="297"/>
      <c r="F72" s="297"/>
      <c r="G72">
        <v>3</v>
      </c>
      <c r="H72">
        <v>0</v>
      </c>
      <c r="I72">
        <v>4.1893590280687051E-2</v>
      </c>
      <c r="J72">
        <v>0</v>
      </c>
      <c r="K72">
        <v>0</v>
      </c>
      <c r="M72" s="35"/>
    </row>
    <row r="73" spans="1:13" x14ac:dyDescent="0.25">
      <c r="A73" t="s">
        <v>42</v>
      </c>
      <c r="M73" s="35"/>
    </row>
    <row r="74" spans="1:13" x14ac:dyDescent="0.25">
      <c r="A74" s="297" t="s">
        <v>158</v>
      </c>
      <c r="B74" s="297"/>
      <c r="C74" s="297"/>
      <c r="D74" s="297"/>
      <c r="E74" s="297"/>
      <c r="F74" s="297"/>
      <c r="G74">
        <v>1</v>
      </c>
      <c r="H74">
        <v>3.2189750105887334</v>
      </c>
      <c r="I74">
        <v>3.5190615835777126</v>
      </c>
      <c r="J74">
        <v>3.6929460580912865</v>
      </c>
      <c r="K74">
        <v>3.787566899958831</v>
      </c>
      <c r="M74" s="35"/>
    </row>
    <row r="75" spans="1:13" x14ac:dyDescent="0.25">
      <c r="A75" s="297" t="s">
        <v>159</v>
      </c>
      <c r="B75" s="297"/>
      <c r="C75" s="297"/>
      <c r="D75" s="297"/>
      <c r="E75" s="297"/>
      <c r="F75" s="297"/>
      <c r="G75">
        <v>2</v>
      </c>
      <c r="H75">
        <v>5.887335874629394</v>
      </c>
      <c r="I75">
        <v>5.6975282781734391</v>
      </c>
      <c r="J75">
        <v>5.8506224066390038</v>
      </c>
      <c r="K75">
        <v>5.6813503499382465</v>
      </c>
      <c r="M75" s="35"/>
    </row>
    <row r="76" spans="1:13" x14ac:dyDescent="0.25">
      <c r="A76" s="297" t="s">
        <v>160</v>
      </c>
      <c r="B76" s="297"/>
      <c r="C76" s="297"/>
      <c r="D76" s="297"/>
      <c r="E76" s="297"/>
      <c r="F76" s="297"/>
      <c r="G76">
        <v>3</v>
      </c>
      <c r="H76">
        <v>4.2354934349851756E-2</v>
      </c>
      <c r="I76">
        <v>0</v>
      </c>
      <c r="J76">
        <v>0</v>
      </c>
      <c r="K76">
        <v>0</v>
      </c>
      <c r="M76" s="35"/>
    </row>
    <row r="77" spans="1:13" x14ac:dyDescent="0.25">
      <c r="A77" t="s">
        <v>43</v>
      </c>
      <c r="M77" s="35"/>
    </row>
    <row r="78" spans="1:13" x14ac:dyDescent="0.25">
      <c r="A78" s="297" t="s">
        <v>158</v>
      </c>
      <c r="B78" s="297"/>
      <c r="C78" s="297"/>
      <c r="D78" s="297"/>
      <c r="E78" s="297"/>
      <c r="F78" s="297"/>
      <c r="G78">
        <v>1</v>
      </c>
      <c r="H78">
        <v>0.21177467174925879</v>
      </c>
      <c r="I78">
        <v>8.3787180561374117E-2</v>
      </c>
      <c r="J78">
        <v>8.2987551867219914E-2</v>
      </c>
      <c r="K78">
        <v>0.12350761630300536</v>
      </c>
      <c r="M78" s="35"/>
    </row>
    <row r="79" spans="1:13" x14ac:dyDescent="0.25">
      <c r="A79" s="297" t="s">
        <v>159</v>
      </c>
      <c r="B79" s="297"/>
      <c r="C79" s="297"/>
      <c r="D79" s="297"/>
      <c r="E79" s="297"/>
      <c r="F79" s="297"/>
      <c r="G79">
        <v>2</v>
      </c>
      <c r="H79">
        <v>0.21177467174925879</v>
      </c>
      <c r="I79">
        <v>0.25136154168412234</v>
      </c>
      <c r="J79">
        <v>0.29045643153526973</v>
      </c>
      <c r="K79">
        <v>0.28818443804034583</v>
      </c>
      <c r="M79" s="35"/>
    </row>
    <row r="80" spans="1:13" x14ac:dyDescent="0.25">
      <c r="A80" s="297" t="s">
        <v>160</v>
      </c>
      <c r="B80" s="297"/>
      <c r="C80" s="297"/>
      <c r="D80" s="297"/>
      <c r="E80" s="297"/>
      <c r="F80" s="297"/>
      <c r="G80">
        <v>3</v>
      </c>
      <c r="H80">
        <v>0</v>
      </c>
      <c r="I80">
        <v>0</v>
      </c>
      <c r="J80">
        <v>0</v>
      </c>
      <c r="K80">
        <v>0</v>
      </c>
      <c r="M80" s="35"/>
    </row>
    <row r="81" spans="1:13" x14ac:dyDescent="0.25">
      <c r="A81" t="s">
        <v>38</v>
      </c>
      <c r="M81" s="35"/>
    </row>
    <row r="82" spans="1:13" x14ac:dyDescent="0.25">
      <c r="A82" s="297" t="s">
        <v>158</v>
      </c>
      <c r="B82" s="297"/>
      <c r="C82" s="297"/>
      <c r="D82" s="297"/>
      <c r="E82" s="297"/>
      <c r="F82" s="297"/>
      <c r="G82">
        <v>1</v>
      </c>
      <c r="H82">
        <v>0.50825921219822112</v>
      </c>
      <c r="I82">
        <v>0.41893590280687054</v>
      </c>
      <c r="J82">
        <v>0.41493775933609961</v>
      </c>
      <c r="K82">
        <v>0.37052284890901604</v>
      </c>
      <c r="M82" s="35"/>
    </row>
    <row r="83" spans="1:13" x14ac:dyDescent="0.25">
      <c r="A83" s="297" t="s">
        <v>159</v>
      </c>
      <c r="B83" s="297"/>
      <c r="C83" s="297"/>
      <c r="D83" s="297"/>
      <c r="E83" s="297"/>
      <c r="F83" s="297"/>
      <c r="G83">
        <v>2</v>
      </c>
      <c r="H83">
        <v>0.38119440914866581</v>
      </c>
      <c r="I83">
        <v>0.33514872224549647</v>
      </c>
      <c r="J83">
        <v>0.41493775933609961</v>
      </c>
      <c r="K83">
        <v>0.41169205434335115</v>
      </c>
      <c r="M83" s="35"/>
    </row>
    <row r="84" spans="1:13" x14ac:dyDescent="0.25">
      <c r="A84" s="297" t="s">
        <v>160</v>
      </c>
      <c r="B84" s="297"/>
      <c r="C84" s="297"/>
      <c r="D84" s="297"/>
      <c r="E84" s="297"/>
      <c r="F84" s="297"/>
      <c r="G84">
        <v>3</v>
      </c>
      <c r="H84">
        <v>0</v>
      </c>
      <c r="I84">
        <v>0</v>
      </c>
      <c r="J84">
        <v>0</v>
      </c>
      <c r="K84">
        <v>0</v>
      </c>
      <c r="M84" s="35"/>
    </row>
    <row r="85" spans="1:13" x14ac:dyDescent="0.25">
      <c r="M85" s="35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M86" s="35"/>
    </row>
    <row r="87" spans="1:13" x14ac:dyDescent="0.25">
      <c r="A87" s="302" t="s">
        <v>158</v>
      </c>
      <c r="B87" s="302"/>
      <c r="C87" s="302"/>
      <c r="D87" s="302"/>
      <c r="E87" s="302"/>
      <c r="F87" s="302"/>
      <c r="G87">
        <v>1</v>
      </c>
      <c r="H87">
        <v>31.596781024989411</v>
      </c>
      <c r="I87">
        <v>32.928361960620023</v>
      </c>
      <c r="J87">
        <v>32.697095435684645</v>
      </c>
      <c r="K87">
        <v>32.194318649650064</v>
      </c>
      <c r="M87" s="35"/>
    </row>
    <row r="88" spans="1:13" x14ac:dyDescent="0.25">
      <c r="A88" s="302" t="s">
        <v>159</v>
      </c>
      <c r="B88" s="302"/>
      <c r="C88" s="302"/>
      <c r="D88" s="302"/>
      <c r="E88" s="302"/>
      <c r="F88" s="302"/>
      <c r="G88">
        <v>2</v>
      </c>
      <c r="H88">
        <v>68.318509106310884</v>
      </c>
      <c r="I88">
        <v>66.904063678257231</v>
      </c>
      <c r="J88">
        <v>67.178423236514519</v>
      </c>
      <c r="K88">
        <v>67.682173734046927</v>
      </c>
      <c r="M88" s="35"/>
    </row>
    <row r="89" spans="1:13" x14ac:dyDescent="0.25">
      <c r="A89" s="302" t="s">
        <v>160</v>
      </c>
      <c r="B89" s="302"/>
      <c r="C89" s="302"/>
      <c r="D89" s="302"/>
      <c r="E89" s="302"/>
      <c r="F89" s="302"/>
      <c r="G89">
        <v>3</v>
      </c>
      <c r="H89">
        <v>8.4709868699703511E-2</v>
      </c>
      <c r="I89">
        <v>0.16757436112274821</v>
      </c>
      <c r="J89">
        <v>0.12448132780082988</v>
      </c>
      <c r="K89">
        <v>0.12350761630300536</v>
      </c>
      <c r="M89" s="35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M90" s="35"/>
    </row>
    <row r="91" spans="1:13" ht="13.8" x14ac:dyDescent="0.3">
      <c r="A91" s="298"/>
      <c r="B91" s="298"/>
      <c r="C91" s="298"/>
      <c r="D91" s="298"/>
      <c r="E91" s="298"/>
      <c r="F91" s="298"/>
      <c r="H91">
        <v>100</v>
      </c>
      <c r="I91">
        <v>100</v>
      </c>
      <c r="J91">
        <v>100</v>
      </c>
      <c r="K91">
        <v>100</v>
      </c>
      <c r="M91" s="35"/>
    </row>
  </sheetData>
  <mergeCells count="88">
    <mergeCell ref="A58:F58"/>
    <mergeCell ref="A59:F59"/>
    <mergeCell ref="A60:F60"/>
    <mergeCell ref="A83:F83"/>
    <mergeCell ref="A9:K9"/>
    <mergeCell ref="A8:K8"/>
    <mergeCell ref="A79:F79"/>
    <mergeCell ref="A80:F80"/>
    <mergeCell ref="A82:F82"/>
    <mergeCell ref="A68:F68"/>
    <mergeCell ref="A62:F62"/>
    <mergeCell ref="A63:F63"/>
    <mergeCell ref="A64:F64"/>
    <mergeCell ref="H27:K27"/>
    <mergeCell ref="H29:K29"/>
    <mergeCell ref="A38:F38"/>
    <mergeCell ref="A84:F84"/>
    <mergeCell ref="A71:F71"/>
    <mergeCell ref="A72:F72"/>
    <mergeCell ref="A74:F74"/>
    <mergeCell ref="A75:F75"/>
    <mergeCell ref="A76:F76"/>
    <mergeCell ref="A78:F78"/>
    <mergeCell ref="A87:F87"/>
    <mergeCell ref="A50:F50"/>
    <mergeCell ref="A51:F51"/>
    <mergeCell ref="A52:F52"/>
    <mergeCell ref="A54:F54"/>
    <mergeCell ref="H28:K28"/>
    <mergeCell ref="H30:K30"/>
    <mergeCell ref="A31:G31"/>
    <mergeCell ref="H31:K31"/>
    <mergeCell ref="C33:K33"/>
    <mergeCell ref="H26:K26"/>
    <mergeCell ref="A11:K11"/>
    <mergeCell ref="A12:K12"/>
    <mergeCell ref="A13:K13"/>
    <mergeCell ref="A14:K14"/>
    <mergeCell ref="A15:K15"/>
    <mergeCell ref="A16:K16"/>
    <mergeCell ref="A17:K17"/>
    <mergeCell ref="A23:G23"/>
    <mergeCell ref="H23:K23"/>
    <mergeCell ref="H24:K24"/>
    <mergeCell ref="A30:G30"/>
    <mergeCell ref="A29:G29"/>
    <mergeCell ref="A28:G28"/>
    <mergeCell ref="A27:G27"/>
    <mergeCell ref="A25:G25"/>
    <mergeCell ref="A24:G24"/>
    <mergeCell ref="H25:K25"/>
    <mergeCell ref="A26:G26"/>
    <mergeCell ref="A43:F43"/>
    <mergeCell ref="A44:F44"/>
    <mergeCell ref="A46:F46"/>
    <mergeCell ref="A47:F47"/>
    <mergeCell ref="A48:F48"/>
    <mergeCell ref="A70:F70"/>
    <mergeCell ref="A66:F66"/>
    <mergeCell ref="A67:F67"/>
    <mergeCell ref="A55:F55"/>
    <mergeCell ref="A56:F56"/>
    <mergeCell ref="A35:F35"/>
    <mergeCell ref="A36:F36"/>
    <mergeCell ref="A91:F91"/>
    <mergeCell ref="A90:F90"/>
    <mergeCell ref="A86:F86"/>
    <mergeCell ref="A89:F89"/>
    <mergeCell ref="A88:F88"/>
    <mergeCell ref="A39:F39"/>
    <mergeCell ref="A40:F40"/>
    <mergeCell ref="A42:F42"/>
    <mergeCell ref="A3:F3"/>
    <mergeCell ref="G3:K3"/>
    <mergeCell ref="A19:K19"/>
    <mergeCell ref="A20:K20"/>
    <mergeCell ref="A21:K21"/>
    <mergeCell ref="A10:K10"/>
    <mergeCell ref="A18:K18"/>
    <mergeCell ref="G4:K4"/>
    <mergeCell ref="A22:K22"/>
    <mergeCell ref="A4:F4"/>
    <mergeCell ref="K1:L1"/>
    <mergeCell ref="A6:F6"/>
    <mergeCell ref="G6:K6"/>
    <mergeCell ref="A7:K7"/>
    <mergeCell ref="A5:F5"/>
    <mergeCell ref="G5:K5"/>
  </mergeCells>
  <phoneticPr fontId="14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R38"/>
  <sheetViews>
    <sheetView topLeftCell="A4" workbookViewId="0">
      <selection activeCell="H12" sqref="H12"/>
    </sheetView>
  </sheetViews>
  <sheetFormatPr defaultRowHeight="13.2" x14ac:dyDescent="0.25"/>
  <cols>
    <col min="11" max="11" width="9.6640625" bestFit="1" customWidth="1"/>
  </cols>
  <sheetData>
    <row r="1" spans="1:18" ht="15.6" x14ac:dyDescent="0.3">
      <c r="A1" s="46"/>
      <c r="B1" s="46"/>
      <c r="C1" s="46"/>
      <c r="D1" s="47"/>
      <c r="E1" s="46"/>
      <c r="F1" s="46"/>
      <c r="G1" s="46"/>
      <c r="H1" s="46"/>
      <c r="I1" s="46"/>
      <c r="J1" s="46"/>
      <c r="K1" s="315" t="s">
        <v>139</v>
      </c>
      <c r="L1" s="315"/>
      <c r="M1" s="49"/>
    </row>
    <row r="2" spans="1:18" ht="15.6" x14ac:dyDescent="0.3">
      <c r="A2" s="46"/>
      <c r="B2" s="46"/>
      <c r="C2" s="46"/>
      <c r="D2" s="47"/>
      <c r="E2" s="46"/>
      <c r="F2" s="46"/>
      <c r="G2" s="46"/>
      <c r="H2" s="46"/>
      <c r="I2" s="46"/>
      <c r="J2" s="46"/>
      <c r="K2" s="48"/>
      <c r="L2" s="48"/>
      <c r="M2" s="49"/>
    </row>
    <row r="3" spans="1:18" x14ac:dyDescent="0.25">
      <c r="A3" s="322" t="s">
        <v>130</v>
      </c>
      <c r="B3" s="323"/>
      <c r="C3" s="323"/>
      <c r="D3" s="323"/>
      <c r="E3" s="323"/>
      <c r="F3" s="324"/>
      <c r="G3" s="325" t="s">
        <v>171</v>
      </c>
      <c r="H3" s="326"/>
      <c r="I3" s="326"/>
      <c r="J3" s="326"/>
      <c r="K3" s="327"/>
      <c r="L3" s="46"/>
      <c r="M3" s="46"/>
    </row>
    <row r="4" spans="1:18" x14ac:dyDescent="0.25">
      <c r="A4" s="316" t="s">
        <v>117</v>
      </c>
      <c r="B4" s="317"/>
      <c r="C4" s="317"/>
      <c r="D4" s="317"/>
      <c r="E4" s="317"/>
      <c r="F4" s="318"/>
      <c r="G4" s="319">
        <v>2010</v>
      </c>
      <c r="H4" s="320"/>
      <c r="I4" s="320"/>
      <c r="J4" s="320"/>
      <c r="K4" s="321"/>
      <c r="L4" s="46"/>
      <c r="M4" s="46"/>
    </row>
    <row r="5" spans="1:18" x14ac:dyDescent="0.25">
      <c r="A5" s="316" t="s">
        <v>118</v>
      </c>
      <c r="B5" s="317"/>
      <c r="C5" s="317"/>
      <c r="D5" s="317"/>
      <c r="E5" s="317"/>
      <c r="F5" s="318"/>
      <c r="G5" s="319">
        <v>2</v>
      </c>
      <c r="H5" s="320"/>
      <c r="I5" s="320"/>
      <c r="J5" s="320"/>
      <c r="K5" s="321"/>
      <c r="L5" s="46"/>
      <c r="M5" s="46"/>
    </row>
    <row r="6" spans="1:18" x14ac:dyDescent="0.25">
      <c r="A6" s="316" t="s">
        <v>131</v>
      </c>
      <c r="B6" s="317"/>
      <c r="C6" s="317"/>
      <c r="D6" s="317"/>
      <c r="E6" s="317"/>
      <c r="F6" s="318"/>
      <c r="G6" s="319" t="s">
        <v>141</v>
      </c>
      <c r="H6" s="320"/>
      <c r="I6" s="320"/>
      <c r="J6" s="320"/>
      <c r="K6" s="321"/>
      <c r="L6" s="46"/>
      <c r="M6" s="46"/>
    </row>
    <row r="7" spans="1:18" x14ac:dyDescent="0.25">
      <c r="A7" s="46"/>
      <c r="B7" s="46"/>
      <c r="C7" s="328" t="s">
        <v>135</v>
      </c>
      <c r="D7" s="328"/>
      <c r="E7" s="328"/>
      <c r="F7" s="328"/>
      <c r="G7" s="328"/>
      <c r="H7" s="328"/>
      <c r="I7" s="328"/>
      <c r="J7" s="328"/>
      <c r="K7" s="328"/>
      <c r="L7" s="53"/>
      <c r="M7" s="52"/>
    </row>
    <row r="8" spans="1:18" x14ac:dyDescent="0.25">
      <c r="A8" s="46"/>
      <c r="B8" s="46"/>
      <c r="C8" s="46"/>
      <c r="D8" s="46"/>
      <c r="E8" s="46"/>
      <c r="F8" s="46"/>
      <c r="G8" s="46"/>
      <c r="H8" s="46"/>
      <c r="I8" s="46"/>
      <c r="J8" s="54"/>
      <c r="K8" s="54"/>
      <c r="L8" s="46"/>
      <c r="M8" s="52"/>
    </row>
    <row r="9" spans="1:18" ht="81.75" customHeight="1" x14ac:dyDescent="0.25">
      <c r="A9" s="329" t="s">
        <v>136</v>
      </c>
      <c r="B9" s="330"/>
      <c r="C9" s="330"/>
      <c r="D9" s="330"/>
      <c r="E9" s="330"/>
      <c r="F9" s="331"/>
      <c r="G9" s="55" t="s">
        <v>134</v>
      </c>
      <c r="H9" s="155" t="s">
        <v>247</v>
      </c>
      <c r="I9" s="156" t="s">
        <v>258</v>
      </c>
      <c r="J9" s="157" t="s">
        <v>259</v>
      </c>
      <c r="K9" t="s">
        <v>274</v>
      </c>
      <c r="L9" s="155"/>
      <c r="O9" s="62" t="s">
        <v>236</v>
      </c>
    </row>
    <row r="10" spans="1:18" x14ac:dyDescent="0.25">
      <c r="A10" s="332" t="s">
        <v>150</v>
      </c>
      <c r="B10" s="333"/>
      <c r="C10" s="333"/>
      <c r="D10" s="333"/>
      <c r="E10" s="333"/>
      <c r="F10" s="334"/>
      <c r="G10" s="56"/>
      <c r="H10" s="159">
        <v>2372</v>
      </c>
      <c r="I10" s="159">
        <v>2397</v>
      </c>
      <c r="J10" s="159">
        <v>2422</v>
      </c>
      <c r="K10" s="57">
        <v>2438</v>
      </c>
      <c r="L10" s="52"/>
      <c r="Q10" s="159">
        <v>2398</v>
      </c>
      <c r="R10" s="57"/>
    </row>
    <row r="11" spans="1:18" x14ac:dyDescent="0.25">
      <c r="A11" s="50" t="s">
        <v>45</v>
      </c>
      <c r="B11" s="51"/>
      <c r="C11" s="51"/>
      <c r="D11" s="51"/>
      <c r="E11" s="51"/>
      <c r="F11" s="51"/>
      <c r="G11" s="58"/>
      <c r="H11" s="59" t="e">
        <f>#REF!</f>
        <v>#REF!</v>
      </c>
      <c r="I11" s="59" t="e">
        <f>#REF!</f>
        <v>#REF!</v>
      </c>
      <c r="J11" s="238" t="e">
        <f>#REF!</f>
        <v>#REF!</v>
      </c>
      <c r="K11" s="102" t="e">
        <f>#REF!</f>
        <v>#REF!</v>
      </c>
      <c r="L11" s="101" t="s">
        <v>235</v>
      </c>
      <c r="O11" s="61" t="e">
        <f>K11</f>
        <v>#REF!</v>
      </c>
      <c r="Q11" s="102">
        <v>0.49276619739003358</v>
      </c>
      <c r="R11" s="101" t="s">
        <v>235</v>
      </c>
    </row>
    <row r="12" spans="1:18" x14ac:dyDescent="0.25">
      <c r="A12" s="314" t="s">
        <v>260</v>
      </c>
      <c r="B12" s="314"/>
      <c r="C12" s="314"/>
      <c r="D12" s="314"/>
      <c r="E12" s="314"/>
      <c r="F12" s="314"/>
      <c r="G12" s="160">
        <v>1</v>
      </c>
      <c r="H12" s="161">
        <v>52.784918594687234</v>
      </c>
      <c r="I12" s="161">
        <v>53.539635438745229</v>
      </c>
      <c r="J12" s="235">
        <v>45.500420521446593</v>
      </c>
      <c r="K12" s="239">
        <v>49.56</v>
      </c>
      <c r="L12" s="52"/>
      <c r="Q12" s="154">
        <v>45.11469838572642</v>
      </c>
      <c r="R12" s="60"/>
    </row>
    <row r="13" spans="1:18" x14ac:dyDescent="0.25">
      <c r="A13" s="314" t="s">
        <v>261</v>
      </c>
      <c r="B13" s="314"/>
      <c r="C13" s="314"/>
      <c r="D13" s="314"/>
      <c r="E13" s="314"/>
      <c r="F13" s="314"/>
      <c r="G13" s="160">
        <v>2</v>
      </c>
      <c r="H13" s="161">
        <v>47.172236503856041</v>
      </c>
      <c r="I13" s="161">
        <v>46.248410343365833</v>
      </c>
      <c r="J13" s="235">
        <v>54.499579478553407</v>
      </c>
      <c r="K13" s="239">
        <v>50.4</v>
      </c>
      <c r="L13" s="52"/>
      <c r="Q13" s="154">
        <v>54.75785896346644</v>
      </c>
      <c r="R13" s="60"/>
    </row>
    <row r="14" spans="1:18" x14ac:dyDescent="0.25">
      <c r="A14" s="314" t="s">
        <v>262</v>
      </c>
      <c r="B14" s="314"/>
      <c r="C14" s="314"/>
      <c r="D14" s="314"/>
      <c r="E14" s="314"/>
      <c r="F14" s="314"/>
      <c r="G14" s="160">
        <v>3</v>
      </c>
      <c r="H14" s="161">
        <v>4.2844901456726647E-2</v>
      </c>
      <c r="I14" s="161">
        <v>0.21195421788893598</v>
      </c>
      <c r="J14" s="235">
        <v>0</v>
      </c>
      <c r="K14" s="239">
        <v>0.04</v>
      </c>
      <c r="L14" s="52"/>
      <c r="Q14" s="154">
        <v>0.12744265080713679</v>
      </c>
      <c r="R14" s="60"/>
    </row>
    <row r="15" spans="1:18" x14ac:dyDescent="0.25">
      <c r="A15" s="50" t="s">
        <v>22</v>
      </c>
      <c r="B15" s="51"/>
      <c r="C15" s="51"/>
      <c r="D15" s="51"/>
      <c r="E15" s="51"/>
      <c r="F15" s="51"/>
      <c r="G15" s="58"/>
      <c r="H15" s="59" t="e">
        <f>#REF!</f>
        <v>#REF!</v>
      </c>
      <c r="I15" s="59" t="e">
        <f>#REF!</f>
        <v>#REF!</v>
      </c>
      <c r="J15" s="238" t="e">
        <f>#REF!</f>
        <v>#REF!</v>
      </c>
      <c r="K15" s="102" t="e">
        <f>#REF!</f>
        <v>#REF!</v>
      </c>
      <c r="L15" s="101" t="s">
        <v>235</v>
      </c>
      <c r="O15" s="63" t="e">
        <f>K15</f>
        <v>#REF!</v>
      </c>
      <c r="Q15" s="102">
        <v>0.76983668992412202</v>
      </c>
      <c r="R15" s="101" t="s">
        <v>235</v>
      </c>
    </row>
    <row r="16" spans="1:18" x14ac:dyDescent="0.25">
      <c r="A16" s="314" t="s">
        <v>263</v>
      </c>
      <c r="B16" s="314"/>
      <c r="C16" s="314"/>
      <c r="D16" s="314"/>
      <c r="E16" s="314"/>
      <c r="F16" s="314"/>
      <c r="G16" s="160">
        <v>1</v>
      </c>
      <c r="H16" s="158">
        <v>36.363636363636402</v>
      </c>
      <c r="I16" s="158">
        <v>32.330827067669176</v>
      </c>
      <c r="J16" s="235">
        <v>30.37037037037037</v>
      </c>
      <c r="K16" s="234">
        <v>29.08</v>
      </c>
      <c r="L16" s="52"/>
      <c r="Q16" s="162">
        <v>28.35820895522388</v>
      </c>
      <c r="R16" s="60"/>
    </row>
    <row r="17" spans="1:18" x14ac:dyDescent="0.25">
      <c r="A17" s="314" t="s">
        <v>261</v>
      </c>
      <c r="B17" s="314"/>
      <c r="C17" s="314"/>
      <c r="D17" s="314"/>
      <c r="E17" s="314"/>
      <c r="F17" s="314"/>
      <c r="G17" s="160">
        <v>2</v>
      </c>
      <c r="H17" s="158">
        <v>62.878787878787875</v>
      </c>
      <c r="I17" s="158">
        <v>67.669172932330824</v>
      </c>
      <c r="J17" s="235">
        <v>69.629629629629633</v>
      </c>
      <c r="K17" s="234">
        <v>70.92</v>
      </c>
      <c r="L17" s="52"/>
      <c r="Q17" s="162">
        <v>71.641791044776113</v>
      </c>
      <c r="R17" s="60"/>
    </row>
    <row r="18" spans="1:18" x14ac:dyDescent="0.25">
      <c r="A18" s="314" t="s">
        <v>262</v>
      </c>
      <c r="B18" s="314"/>
      <c r="C18" s="314"/>
      <c r="D18" s="314"/>
      <c r="E18" s="314"/>
      <c r="F18" s="314"/>
      <c r="G18" s="160">
        <v>3</v>
      </c>
      <c r="H18" s="158">
        <v>0.75757575757575757</v>
      </c>
      <c r="I18" s="158">
        <v>0</v>
      </c>
      <c r="J18" s="235">
        <v>0</v>
      </c>
      <c r="K18" s="234">
        <v>0</v>
      </c>
      <c r="L18" s="52"/>
      <c r="Q18" s="162">
        <v>0</v>
      </c>
      <c r="R18" s="60"/>
    </row>
    <row r="19" spans="1:18" x14ac:dyDescent="0.25">
      <c r="A19" s="50" t="s">
        <v>24</v>
      </c>
      <c r="B19" s="51"/>
      <c r="C19" s="51"/>
      <c r="D19" s="51"/>
      <c r="E19" s="51"/>
      <c r="F19" s="51"/>
      <c r="G19" s="58"/>
      <c r="H19" s="59" t="e">
        <f>#REF!</f>
        <v>#REF!</v>
      </c>
      <c r="I19" s="59" t="e">
        <f>#REF!</f>
        <v>#REF!</v>
      </c>
      <c r="J19" s="238" t="e">
        <f>#REF!</f>
        <v>#REF!</v>
      </c>
      <c r="K19" s="102" t="e">
        <f>#REF!</f>
        <v>#REF!</v>
      </c>
      <c r="L19" s="101" t="s">
        <v>235</v>
      </c>
      <c r="O19" s="64" t="e">
        <f>K19</f>
        <v>#REF!</v>
      </c>
      <c r="Q19" s="102">
        <v>0.31784518297334596</v>
      </c>
      <c r="R19" s="101" t="s">
        <v>235</v>
      </c>
    </row>
    <row r="20" spans="1:18" x14ac:dyDescent="0.25">
      <c r="A20" s="314" t="s">
        <v>263</v>
      </c>
      <c r="B20" s="314"/>
      <c r="C20" s="314"/>
      <c r="D20" s="314"/>
      <c r="E20" s="314"/>
      <c r="F20" s="314"/>
      <c r="G20" s="160">
        <v>1</v>
      </c>
      <c r="H20" s="158">
        <v>65.584415584415581</v>
      </c>
      <c r="I20" s="158">
        <v>63.80952380952381</v>
      </c>
      <c r="J20" s="158">
        <v>57.004830917874393</v>
      </c>
      <c r="K20">
        <v>61.86</v>
      </c>
      <c r="L20" s="52"/>
      <c r="Q20" s="87">
        <v>57.235772357723576</v>
      </c>
      <c r="R20" s="60"/>
    </row>
    <row r="21" spans="1:18" x14ac:dyDescent="0.25">
      <c r="A21" s="314" t="s">
        <v>261</v>
      </c>
      <c r="B21" s="314"/>
      <c r="C21" s="314"/>
      <c r="D21" s="314"/>
      <c r="E21" s="314"/>
      <c r="F21" s="314"/>
      <c r="G21" s="160">
        <v>2</v>
      </c>
      <c r="H21" s="158">
        <v>34.415584415584412</v>
      </c>
      <c r="I21" s="158">
        <v>36.19047619047619</v>
      </c>
      <c r="J21" s="158">
        <v>42.995169082125607</v>
      </c>
      <c r="K21">
        <v>38.14</v>
      </c>
      <c r="L21" s="52"/>
      <c r="Q21" s="87">
        <v>42.764227642276424</v>
      </c>
      <c r="R21" s="60"/>
    </row>
    <row r="22" spans="1:18" x14ac:dyDescent="0.25">
      <c r="A22" s="314" t="s">
        <v>262</v>
      </c>
      <c r="B22" s="314"/>
      <c r="C22" s="314"/>
      <c r="D22" s="314"/>
      <c r="E22" s="314"/>
      <c r="F22" s="314"/>
      <c r="G22" s="160">
        <v>3</v>
      </c>
      <c r="H22" s="158">
        <v>0</v>
      </c>
      <c r="I22" s="158">
        <v>0</v>
      </c>
      <c r="J22" s="158">
        <v>0</v>
      </c>
      <c r="K22">
        <v>0</v>
      </c>
      <c r="L22" s="52"/>
      <c r="Q22" s="87">
        <v>0</v>
      </c>
      <c r="R22" s="60"/>
    </row>
    <row r="23" spans="1:18" x14ac:dyDescent="0.25">
      <c r="A23" s="50" t="s">
        <v>21</v>
      </c>
      <c r="B23" s="51"/>
      <c r="C23" s="51"/>
      <c r="D23" s="51"/>
      <c r="E23" s="51"/>
      <c r="F23" s="51"/>
      <c r="G23" s="68"/>
      <c r="H23" s="69" t="e">
        <f>#REF!</f>
        <v>#REF!</v>
      </c>
      <c r="I23" s="69" t="e">
        <f>#REF!</f>
        <v>#REF!</v>
      </c>
      <c r="J23" s="69" t="e">
        <f>#REF!</f>
        <v>#REF!</v>
      </c>
      <c r="K23" s="237" t="e">
        <f>#REF!</f>
        <v>#REF!</v>
      </c>
      <c r="L23" s="101" t="s">
        <v>235</v>
      </c>
      <c r="O23" s="65" t="e">
        <f>K23</f>
        <v>#REF!</v>
      </c>
      <c r="Q23" s="103">
        <v>0.21712868223448187</v>
      </c>
      <c r="R23" s="101" t="s">
        <v>235</v>
      </c>
    </row>
    <row r="24" spans="1:18" x14ac:dyDescent="0.25">
      <c r="A24" s="314" t="s">
        <v>263</v>
      </c>
      <c r="B24" s="314"/>
      <c r="C24" s="314"/>
      <c r="D24" s="314"/>
      <c r="E24" s="314"/>
      <c r="F24" s="314"/>
      <c r="G24" s="160">
        <v>1</v>
      </c>
      <c r="H24" s="158">
        <v>67.118644067796609</v>
      </c>
      <c r="I24" s="158">
        <v>71.731448763250881</v>
      </c>
      <c r="J24" s="158">
        <v>53.87323943661972</v>
      </c>
      <c r="K24">
        <v>61.38</v>
      </c>
      <c r="L24" s="52"/>
      <c r="Q24" s="88">
        <v>54.512635379061372</v>
      </c>
      <c r="R24" s="60"/>
    </row>
    <row r="25" spans="1:18" x14ac:dyDescent="0.25">
      <c r="A25" s="314" t="s">
        <v>261</v>
      </c>
      <c r="B25" s="314"/>
      <c r="C25" s="314"/>
      <c r="D25" s="314"/>
      <c r="E25" s="314"/>
      <c r="F25" s="314"/>
      <c r="G25" s="160">
        <v>2</v>
      </c>
      <c r="H25" s="158">
        <v>32.881355932203391</v>
      </c>
      <c r="I25" s="158">
        <v>27.915194346289752</v>
      </c>
      <c r="J25" s="158">
        <v>45.774647887323944</v>
      </c>
      <c r="K25">
        <v>38.28</v>
      </c>
      <c r="L25" s="52"/>
      <c r="Q25" s="88">
        <v>45.12635379061372</v>
      </c>
      <c r="R25" s="60"/>
    </row>
    <row r="26" spans="1:18" x14ac:dyDescent="0.25">
      <c r="A26" s="314" t="s">
        <v>262</v>
      </c>
      <c r="B26" s="314"/>
      <c r="C26" s="314"/>
      <c r="D26" s="314"/>
      <c r="E26" s="314"/>
      <c r="F26" s="314"/>
      <c r="G26" s="160">
        <v>3</v>
      </c>
      <c r="H26" s="158">
        <v>0</v>
      </c>
      <c r="I26" s="158">
        <v>0.35335689045936397</v>
      </c>
      <c r="J26" s="158">
        <v>0.352112676056338</v>
      </c>
      <c r="K26">
        <v>0.34</v>
      </c>
      <c r="L26" s="52"/>
      <c r="Q26" s="88">
        <v>0.36101083032490977</v>
      </c>
      <c r="R26" s="60"/>
    </row>
    <row r="27" spans="1:18" x14ac:dyDescent="0.25">
      <c r="A27" s="50" t="s">
        <v>83</v>
      </c>
      <c r="B27" s="51"/>
      <c r="C27" s="51"/>
      <c r="D27" s="51"/>
      <c r="E27" s="51"/>
      <c r="F27" s="51"/>
      <c r="G27" s="58"/>
      <c r="H27" s="59" t="e">
        <f>#REF!</f>
        <v>#REF!</v>
      </c>
      <c r="I27" s="59" t="e">
        <f>#REF!</f>
        <v>#REF!</v>
      </c>
      <c r="J27" s="59" t="e">
        <f>#REF!</f>
        <v>#REF!</v>
      </c>
      <c r="K27" s="236" t="e">
        <f>#REF!</f>
        <v>#REF!</v>
      </c>
      <c r="L27" s="101" t="s">
        <v>235</v>
      </c>
      <c r="O27" s="66" t="e">
        <f>K27</f>
        <v>#REF!</v>
      </c>
      <c r="Q27" s="102">
        <v>0.34338671384441088</v>
      </c>
      <c r="R27" s="101" t="s">
        <v>235</v>
      </c>
    </row>
    <row r="28" spans="1:18" x14ac:dyDescent="0.25">
      <c r="A28" s="314" t="s">
        <v>263</v>
      </c>
      <c r="B28" s="314"/>
      <c r="C28" s="314"/>
      <c r="D28" s="314"/>
      <c r="E28" s="314"/>
      <c r="F28" s="314"/>
      <c r="G28" s="160">
        <v>1</v>
      </c>
      <c r="H28" s="158">
        <v>60.795454545454547</v>
      </c>
      <c r="I28" s="158">
        <v>62.476894639556377</v>
      </c>
      <c r="J28" s="158">
        <v>60.143626570915622</v>
      </c>
      <c r="K28">
        <v>59.57</v>
      </c>
      <c r="L28" s="52"/>
      <c r="Q28" s="89">
        <v>60.36036036036036</v>
      </c>
      <c r="R28" s="60"/>
    </row>
    <row r="29" spans="1:18" x14ac:dyDescent="0.25">
      <c r="A29" s="314" t="s">
        <v>261</v>
      </c>
      <c r="B29" s="314"/>
      <c r="C29" s="314"/>
      <c r="D29" s="314"/>
      <c r="E29" s="314"/>
      <c r="F29" s="314"/>
      <c r="G29" s="160">
        <v>2</v>
      </c>
      <c r="H29" s="158">
        <v>39.204545454545453</v>
      </c>
      <c r="I29" s="158">
        <v>37.338262476894641</v>
      </c>
      <c r="J29" s="158">
        <v>39.856373429084378</v>
      </c>
      <c r="K29">
        <v>40.43</v>
      </c>
      <c r="L29" s="52"/>
      <c r="Q29" s="89">
        <v>39.63963963963964</v>
      </c>
      <c r="R29" s="60"/>
    </row>
    <row r="30" spans="1:18" x14ac:dyDescent="0.25">
      <c r="A30" s="314" t="s">
        <v>264</v>
      </c>
      <c r="B30" s="314"/>
      <c r="C30" s="314"/>
      <c r="D30" s="314"/>
      <c r="E30" s="314"/>
      <c r="F30" s="314"/>
      <c r="G30" s="160">
        <v>3</v>
      </c>
      <c r="H30" s="158">
        <v>0</v>
      </c>
      <c r="I30" s="158">
        <v>0.18484288354898337</v>
      </c>
      <c r="J30" s="158">
        <v>0</v>
      </c>
      <c r="K30">
        <v>0</v>
      </c>
      <c r="L30" s="52"/>
      <c r="Q30" s="89">
        <v>0</v>
      </c>
      <c r="R30" s="60"/>
    </row>
    <row r="31" spans="1:18" x14ac:dyDescent="0.25">
      <c r="A31" s="50" t="s">
        <v>41</v>
      </c>
      <c r="B31" s="51"/>
      <c r="C31" s="51"/>
      <c r="D31" s="51"/>
      <c r="E31" s="51"/>
      <c r="F31" s="51"/>
      <c r="G31" s="58"/>
      <c r="H31" s="59" t="e">
        <f>#REF!</f>
        <v>#REF!</v>
      </c>
      <c r="I31" s="59" t="e">
        <f>#REF!</f>
        <v>#REF!</v>
      </c>
      <c r="J31" s="59" t="e">
        <f>#REF!</f>
        <v>#REF!</v>
      </c>
      <c r="K31" s="236" t="e">
        <f>#REF!</f>
        <v>#REF!</v>
      </c>
      <c r="L31" s="101" t="s">
        <v>235</v>
      </c>
      <c r="O31" s="67" t="e">
        <f>K31</f>
        <v>#REF!</v>
      </c>
      <c r="Q31" s="102">
        <v>0.52457342624004755</v>
      </c>
      <c r="R31" s="101" t="s">
        <v>235</v>
      </c>
    </row>
    <row r="32" spans="1:18" x14ac:dyDescent="0.25">
      <c r="A32" s="314" t="s">
        <v>263</v>
      </c>
      <c r="B32" s="314"/>
      <c r="C32" s="314"/>
      <c r="D32" s="314"/>
      <c r="E32" s="314"/>
      <c r="F32" s="314"/>
      <c r="G32" s="160">
        <v>1</v>
      </c>
      <c r="H32" s="158">
        <v>56.221198156682028</v>
      </c>
      <c r="I32" s="158">
        <v>67.264573991031384</v>
      </c>
      <c r="J32" s="158">
        <v>55.855855855855857</v>
      </c>
      <c r="K32">
        <v>52.51</v>
      </c>
      <c r="L32" s="52"/>
      <c r="Q32" s="90">
        <v>56.756756756756758</v>
      </c>
      <c r="R32" s="60"/>
    </row>
    <row r="33" spans="1:18" x14ac:dyDescent="0.25">
      <c r="A33" s="314" t="s">
        <v>261</v>
      </c>
      <c r="B33" s="314"/>
      <c r="C33" s="314"/>
      <c r="D33" s="314"/>
      <c r="E33" s="314"/>
      <c r="F33" s="314"/>
      <c r="G33" s="160">
        <v>2</v>
      </c>
      <c r="H33" s="158">
        <v>43.778801843317972</v>
      </c>
      <c r="I33" s="158">
        <v>32.735426008968609</v>
      </c>
      <c r="J33" s="158">
        <v>44.144144144144143</v>
      </c>
      <c r="K33">
        <v>47.49</v>
      </c>
      <c r="L33" s="52"/>
      <c r="Q33" s="90">
        <v>43.243243243243242</v>
      </c>
      <c r="R33" s="60"/>
    </row>
    <row r="34" spans="1:18" x14ac:dyDescent="0.25">
      <c r="A34" s="314" t="s">
        <v>265</v>
      </c>
      <c r="B34" s="314"/>
      <c r="C34" s="314"/>
      <c r="D34" s="314"/>
      <c r="E34" s="314"/>
      <c r="F34" s="314"/>
      <c r="G34" s="160">
        <v>3</v>
      </c>
      <c r="H34" s="158">
        <v>0</v>
      </c>
      <c r="I34" s="158">
        <v>0</v>
      </c>
      <c r="J34" s="158">
        <v>0</v>
      </c>
      <c r="K34">
        <v>0</v>
      </c>
      <c r="L34" s="52"/>
      <c r="Q34" s="90">
        <v>0</v>
      </c>
      <c r="R34" s="60"/>
    </row>
    <row r="38" spans="1:18" x14ac:dyDescent="0.25">
      <c r="K38" s="45">
        <f>H16+H18</f>
        <v>37.12121212121216</v>
      </c>
      <c r="L38" s="45">
        <f>I16+I18</f>
        <v>32.330827067669176</v>
      </c>
    </row>
  </sheetData>
  <mergeCells count="30">
    <mergeCell ref="G3:K3"/>
    <mergeCell ref="C7:K7"/>
    <mergeCell ref="A9:F9"/>
    <mergeCell ref="A10:F10"/>
    <mergeCell ref="G4:K4"/>
    <mergeCell ref="A4:F4"/>
    <mergeCell ref="A12:F12"/>
    <mergeCell ref="A13:F13"/>
    <mergeCell ref="A14:F14"/>
    <mergeCell ref="A16:F16"/>
    <mergeCell ref="K1:L1"/>
    <mergeCell ref="A6:F6"/>
    <mergeCell ref="G6:K6"/>
    <mergeCell ref="A5:F5"/>
    <mergeCell ref="G5:K5"/>
    <mergeCell ref="A3:F3"/>
    <mergeCell ref="A22:F22"/>
    <mergeCell ref="A24:F24"/>
    <mergeCell ref="A25:F25"/>
    <mergeCell ref="A26:F26"/>
    <mergeCell ref="A17:F17"/>
    <mergeCell ref="A18:F18"/>
    <mergeCell ref="A20:F20"/>
    <mergeCell ref="A21:F21"/>
    <mergeCell ref="A33:F33"/>
    <mergeCell ref="A34:F34"/>
    <mergeCell ref="A28:F28"/>
    <mergeCell ref="A29:F29"/>
    <mergeCell ref="A30:F30"/>
    <mergeCell ref="A32:F32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topLeftCell="A22" workbookViewId="0">
      <selection sqref="A1:M91"/>
    </sheetView>
  </sheetViews>
  <sheetFormatPr defaultRowHeight="13.2" x14ac:dyDescent="0.25"/>
  <sheetData>
    <row r="1" spans="1:13" ht="15.6" x14ac:dyDescent="0.3">
      <c r="A1" s="208"/>
      <c r="B1" s="208"/>
      <c r="C1" s="208"/>
      <c r="D1" s="209"/>
      <c r="E1" s="208"/>
      <c r="F1" s="208"/>
      <c r="G1" s="208"/>
      <c r="H1" s="208"/>
      <c r="I1" s="208"/>
      <c r="J1" s="208"/>
      <c r="K1" s="281" t="s">
        <v>139</v>
      </c>
      <c r="L1" s="281"/>
      <c r="M1" s="211"/>
    </row>
    <row r="2" spans="1:13" ht="15.6" x14ac:dyDescent="0.3">
      <c r="A2" s="208"/>
      <c r="B2" s="208"/>
      <c r="C2" s="208"/>
      <c r="D2" s="209"/>
      <c r="E2" s="208"/>
      <c r="F2" s="208"/>
      <c r="G2" s="208"/>
      <c r="H2" s="208"/>
      <c r="I2" s="208"/>
      <c r="J2" s="208"/>
      <c r="K2" s="210"/>
      <c r="L2" s="210"/>
      <c r="M2" s="211"/>
    </row>
    <row r="3" spans="1:13" x14ac:dyDescent="0.25">
      <c r="A3" s="288" t="s">
        <v>130</v>
      </c>
      <c r="B3" s="289"/>
      <c r="C3" s="289"/>
      <c r="D3" s="289"/>
      <c r="E3" s="289"/>
      <c r="F3" s="290"/>
      <c r="G3" s="291" t="s">
        <v>172</v>
      </c>
      <c r="H3" s="292"/>
      <c r="I3" s="292"/>
      <c r="J3" s="292"/>
      <c r="K3" s="293"/>
      <c r="L3" s="208"/>
      <c r="M3" s="208"/>
    </row>
    <row r="4" spans="1:13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  <c r="L4" s="208"/>
      <c r="M4" s="208"/>
    </row>
    <row r="5" spans="1:13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  <c r="L5" s="208"/>
      <c r="M5" s="208"/>
    </row>
    <row r="6" spans="1:13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  <c r="L6" s="208"/>
      <c r="M6" s="208"/>
    </row>
    <row r="7" spans="1:13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  <c r="L7" s="209"/>
      <c r="M7" s="208"/>
    </row>
    <row r="8" spans="1:13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  <c r="L8" s="209"/>
      <c r="M8" s="208"/>
    </row>
    <row r="9" spans="1:13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  <c r="L9" s="209"/>
      <c r="M9" s="208"/>
    </row>
    <row r="10" spans="1:13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  <c r="L10" s="209"/>
      <c r="M10" s="208"/>
    </row>
    <row r="11" spans="1:13" x14ac:dyDescent="0.25">
      <c r="A11" s="278" t="s">
        <v>44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  <c r="L11" s="209"/>
      <c r="M11" s="208"/>
    </row>
    <row r="12" spans="1:13" x14ac:dyDescent="0.25">
      <c r="A12" s="278" t="s">
        <v>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09"/>
      <c r="M12" s="208"/>
    </row>
    <row r="13" spans="1:13" x14ac:dyDescent="0.25">
      <c r="A13" s="278" t="s">
        <v>23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  <c r="L13" s="209"/>
      <c r="M13" s="208"/>
    </row>
    <row r="14" spans="1:13" x14ac:dyDescent="0.25">
      <c r="A14" s="278" t="s">
        <v>22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  <c r="L14" s="209"/>
      <c r="M14" s="208"/>
    </row>
    <row r="15" spans="1:13" x14ac:dyDescent="0.25">
      <c r="A15" s="278" t="s">
        <v>24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  <c r="L15" s="209"/>
      <c r="M15" s="208"/>
    </row>
    <row r="16" spans="1:13" x14ac:dyDescent="0.25">
      <c r="A16" s="278" t="s">
        <v>83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  <c r="L16" s="209"/>
      <c r="M16" s="208"/>
    </row>
    <row r="17" spans="1:13" x14ac:dyDescent="0.25">
      <c r="A17" s="278" t="s">
        <v>40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L17" s="209"/>
      <c r="M17" s="71"/>
    </row>
    <row r="18" spans="1:13" x14ac:dyDescent="0.25">
      <c r="A18" s="278" t="s">
        <v>41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L18" s="209"/>
      <c r="M18" s="71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L19" s="209"/>
      <c r="M19" s="71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L20" s="209"/>
      <c r="M20" s="71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L21" s="209"/>
      <c r="M21" s="71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L22" s="209"/>
      <c r="M22" s="71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L23" s="208"/>
      <c r="M23" s="71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L24" s="208"/>
      <c r="M24" s="71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L25" s="208"/>
      <c r="M25" s="71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L26" s="208"/>
      <c r="M26" s="71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L27" s="208"/>
      <c r="M27" s="71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L28" s="208"/>
      <c r="M28" s="71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L29" s="208"/>
      <c r="M29" s="71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L30" s="208"/>
      <c r="M30" s="71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2389</v>
      </c>
      <c r="I31" s="283"/>
      <c r="J31" s="283"/>
      <c r="K31" s="284"/>
      <c r="L31" s="208"/>
      <c r="M31" s="71"/>
    </row>
    <row r="32" spans="1:13" x14ac:dyDescent="0.25">
      <c r="A32" s="217"/>
      <c r="B32" s="217"/>
      <c r="C32" s="217"/>
      <c r="D32" s="217"/>
      <c r="E32" s="217"/>
      <c r="F32" s="217"/>
      <c r="G32" s="217"/>
      <c r="H32" s="218"/>
      <c r="I32" s="218"/>
      <c r="J32" s="218"/>
      <c r="K32" s="218"/>
      <c r="L32" s="208"/>
      <c r="M32" s="71"/>
    </row>
    <row r="33" spans="1:13" x14ac:dyDescent="0.25">
      <c r="A33" s="208"/>
      <c r="B33" s="208"/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L33" s="219"/>
      <c r="M33" s="71"/>
    </row>
    <row r="34" spans="1:13" x14ac:dyDescent="0.25">
      <c r="A34" s="208"/>
      <c r="B34" s="208"/>
      <c r="C34" s="208"/>
      <c r="D34" s="208"/>
      <c r="E34" s="208"/>
      <c r="F34" s="208"/>
      <c r="G34" s="208"/>
      <c r="H34" s="208"/>
      <c r="I34" s="208"/>
      <c r="J34" s="220"/>
      <c r="K34" s="220"/>
      <c r="L34" s="208"/>
      <c r="M34" s="71"/>
    </row>
    <row r="35" spans="1:13" ht="79.2" x14ac:dyDescent="0.25">
      <c r="A35" s="304" t="s">
        <v>136</v>
      </c>
      <c r="B35" s="305"/>
      <c r="C35" s="305"/>
      <c r="D35" s="305"/>
      <c r="E35" s="305"/>
      <c r="F35" s="306"/>
      <c r="G35" s="232" t="s">
        <v>134</v>
      </c>
      <c r="H35" s="155" t="s">
        <v>247</v>
      </c>
      <c r="I35" s="155" t="s">
        <v>258</v>
      </c>
      <c r="J35" s="156" t="s">
        <v>259</v>
      </c>
      <c r="K35" s="157" t="s">
        <v>274</v>
      </c>
      <c r="L35" s="157" t="s">
        <v>276</v>
      </c>
      <c r="M35" s="71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G36" s="233"/>
      <c r="H36">
        <v>2371</v>
      </c>
      <c r="I36">
        <v>2397</v>
      </c>
      <c r="J36">
        <v>2422</v>
      </c>
      <c r="K36">
        <v>2438</v>
      </c>
      <c r="M36" s="71"/>
    </row>
    <row r="37" spans="1:13" x14ac:dyDescent="0.25">
      <c r="A37" s="215" t="s">
        <v>45</v>
      </c>
      <c r="B37" s="216"/>
      <c r="C37" s="216"/>
      <c r="D37" s="216"/>
      <c r="E37" s="216"/>
      <c r="F37" s="216"/>
      <c r="G37" s="223"/>
      <c r="H37" s="224"/>
      <c r="I37" s="224"/>
      <c r="J37" s="224"/>
      <c r="K37" s="224"/>
      <c r="L37" s="225"/>
      <c r="M37" s="71"/>
    </row>
    <row r="38" spans="1:13" x14ac:dyDescent="0.25">
      <c r="A38" s="297" t="s">
        <v>173</v>
      </c>
      <c r="B38" s="297"/>
      <c r="C38" s="297"/>
      <c r="D38" s="297"/>
      <c r="E38" s="297"/>
      <c r="F38" s="297"/>
      <c r="G38" s="226">
        <v>1</v>
      </c>
      <c r="H38" s="158">
        <v>41.447651874192161</v>
      </c>
      <c r="I38" s="158">
        <v>41.993185689948895</v>
      </c>
      <c r="J38" s="158">
        <v>34.868977176669482</v>
      </c>
      <c r="K38" s="158">
        <v>41.146923398911682</v>
      </c>
      <c r="L38" s="158"/>
      <c r="M38" s="71"/>
    </row>
    <row r="39" spans="1:13" x14ac:dyDescent="0.25">
      <c r="A39" s="297" t="s">
        <v>174</v>
      </c>
      <c r="B39" s="297"/>
      <c r="C39" s="297"/>
      <c r="D39" s="297"/>
      <c r="E39" s="297"/>
      <c r="F39" s="297"/>
      <c r="G39" s="226">
        <v>2</v>
      </c>
      <c r="H39" s="158">
        <v>58.509263248599744</v>
      </c>
      <c r="I39" s="158">
        <v>57.879045996592843</v>
      </c>
      <c r="J39" s="158">
        <v>65.088757396449708</v>
      </c>
      <c r="K39" s="158">
        <v>58.811218082879869</v>
      </c>
      <c r="L39" s="158"/>
      <c r="M39" s="71"/>
    </row>
    <row r="40" spans="1:13" x14ac:dyDescent="0.25">
      <c r="A40" s="297" t="s">
        <v>175</v>
      </c>
      <c r="B40" s="297"/>
      <c r="C40" s="297"/>
      <c r="D40" s="297"/>
      <c r="E40" s="297"/>
      <c r="F40" s="297"/>
      <c r="G40" s="226">
        <v>3</v>
      </c>
      <c r="H40" s="158">
        <v>4.3084877208099955E-2</v>
      </c>
      <c r="I40" s="158">
        <v>0.12776831345826234</v>
      </c>
      <c r="J40" s="158">
        <v>4.2265426880811495E-2</v>
      </c>
      <c r="K40" s="158">
        <v>4.1858518208455424E-2</v>
      </c>
      <c r="L40" s="158"/>
      <c r="M40" s="71"/>
    </row>
    <row r="41" spans="1:13" x14ac:dyDescent="0.25">
      <c r="A41" s="215" t="s">
        <v>23</v>
      </c>
      <c r="B41" s="216"/>
      <c r="C41" s="216"/>
      <c r="D41" s="216"/>
      <c r="E41" s="216"/>
      <c r="F41" s="216"/>
      <c r="G41" s="223"/>
      <c r="H41" s="224"/>
      <c r="I41" s="224"/>
      <c r="J41" s="224"/>
      <c r="K41" s="224"/>
      <c r="L41" s="225"/>
      <c r="M41" s="71"/>
    </row>
    <row r="42" spans="1:13" x14ac:dyDescent="0.25">
      <c r="A42" s="297" t="s">
        <v>173</v>
      </c>
      <c r="B42" s="297"/>
      <c r="C42" s="297"/>
      <c r="D42" s="297"/>
      <c r="E42" s="297"/>
      <c r="F42" s="297"/>
      <c r="G42" s="226">
        <v>1</v>
      </c>
      <c r="H42" s="158">
        <v>1.4648858250753984</v>
      </c>
      <c r="I42" s="158">
        <v>1.405451448040886</v>
      </c>
      <c r="J42" s="158">
        <v>1.0566356720202874</v>
      </c>
      <c r="K42" s="158">
        <v>1.5069066555043951</v>
      </c>
      <c r="L42" s="158"/>
      <c r="M42" s="71"/>
    </row>
    <row r="43" spans="1:13" x14ac:dyDescent="0.25">
      <c r="A43" s="297" t="s">
        <v>174</v>
      </c>
      <c r="B43" s="297"/>
      <c r="C43" s="297"/>
      <c r="D43" s="297"/>
      <c r="E43" s="297"/>
      <c r="F43" s="297"/>
      <c r="G43" s="226">
        <v>2</v>
      </c>
      <c r="H43" s="158">
        <v>5.3856096510124942</v>
      </c>
      <c r="I43" s="158">
        <v>5.3236797274275975</v>
      </c>
      <c r="J43" s="158">
        <v>5.5367709213863057</v>
      </c>
      <c r="K43" s="158">
        <v>4.9811636668061947</v>
      </c>
      <c r="L43" s="158"/>
      <c r="M43" s="71"/>
    </row>
    <row r="44" spans="1:13" x14ac:dyDescent="0.25">
      <c r="A44" s="297" t="s">
        <v>175</v>
      </c>
      <c r="B44" s="297"/>
      <c r="C44" s="297"/>
      <c r="D44" s="297"/>
      <c r="E44" s="297"/>
      <c r="F44" s="297"/>
      <c r="G44" s="226">
        <v>3</v>
      </c>
      <c r="H44" s="158">
        <v>0</v>
      </c>
      <c r="I44" s="158">
        <v>0</v>
      </c>
      <c r="J44" s="158">
        <v>0</v>
      </c>
      <c r="K44" s="158">
        <v>0</v>
      </c>
      <c r="L44" s="158"/>
      <c r="M44" s="71"/>
    </row>
    <row r="45" spans="1:13" x14ac:dyDescent="0.25">
      <c r="A45" s="215" t="s">
        <v>22</v>
      </c>
      <c r="B45" s="216"/>
      <c r="C45" s="216"/>
      <c r="D45" s="216"/>
      <c r="E45" s="216"/>
      <c r="F45" s="216"/>
      <c r="G45" s="223"/>
      <c r="H45" s="224"/>
      <c r="I45" s="224"/>
      <c r="J45" s="224"/>
      <c r="K45" s="224"/>
      <c r="L45" s="225"/>
      <c r="M45" s="71"/>
    </row>
    <row r="46" spans="1:13" x14ac:dyDescent="0.25">
      <c r="A46" s="297" t="s">
        <v>173</v>
      </c>
      <c r="B46" s="297"/>
      <c r="C46" s="297"/>
      <c r="D46" s="297"/>
      <c r="E46" s="297"/>
      <c r="F46" s="297"/>
      <c r="G46" s="226">
        <v>1</v>
      </c>
      <c r="H46" s="158">
        <v>2.7143472641102973</v>
      </c>
      <c r="I46" s="158">
        <v>2.7257240204429301</v>
      </c>
      <c r="J46" s="158">
        <v>2.3245984784446323</v>
      </c>
      <c r="K46" s="158">
        <v>2.5952281289242363</v>
      </c>
      <c r="L46" s="158"/>
      <c r="M46" s="71"/>
    </row>
    <row r="47" spans="1:13" x14ac:dyDescent="0.25">
      <c r="A47" s="297" t="s">
        <v>174</v>
      </c>
      <c r="B47" s="297"/>
      <c r="C47" s="297"/>
      <c r="D47" s="297"/>
      <c r="E47" s="297"/>
      <c r="F47" s="297"/>
      <c r="G47" s="226">
        <v>2</v>
      </c>
      <c r="H47" s="158">
        <v>2.9728565273588972</v>
      </c>
      <c r="I47" s="158">
        <v>2.938671209540034</v>
      </c>
      <c r="J47" s="158">
        <v>3.3812341504649197</v>
      </c>
      <c r="K47" s="158">
        <v>3.2649644202595227</v>
      </c>
      <c r="L47" s="158"/>
      <c r="M47" s="71"/>
    </row>
    <row r="48" spans="1:13" x14ac:dyDescent="0.25">
      <c r="A48" s="297" t="s">
        <v>175</v>
      </c>
      <c r="B48" s="297"/>
      <c r="C48" s="297"/>
      <c r="D48" s="297"/>
      <c r="E48" s="297"/>
      <c r="F48" s="297"/>
      <c r="G48" s="226">
        <v>3</v>
      </c>
      <c r="H48" s="158">
        <v>0</v>
      </c>
      <c r="I48" s="158">
        <v>0</v>
      </c>
      <c r="J48" s="158">
        <v>0</v>
      </c>
      <c r="K48" s="158">
        <v>0</v>
      </c>
      <c r="L48" s="158"/>
      <c r="M48" s="71"/>
    </row>
    <row r="49" spans="1:13" x14ac:dyDescent="0.25">
      <c r="A49" s="215" t="s">
        <v>24</v>
      </c>
      <c r="B49" s="216"/>
      <c r="C49" s="216"/>
      <c r="D49" s="216"/>
      <c r="E49" s="216"/>
      <c r="F49" s="216"/>
      <c r="G49" s="223"/>
      <c r="H49" s="224"/>
      <c r="I49" s="224"/>
      <c r="J49" s="224"/>
      <c r="K49" s="224"/>
      <c r="L49" s="225"/>
      <c r="M49" s="71"/>
    </row>
    <row r="50" spans="1:13" x14ac:dyDescent="0.25">
      <c r="A50" s="297" t="s">
        <v>173</v>
      </c>
      <c r="B50" s="297"/>
      <c r="C50" s="297"/>
      <c r="D50" s="297"/>
      <c r="E50" s="297"/>
      <c r="F50" s="297"/>
      <c r="G50" s="226">
        <v>1</v>
      </c>
      <c r="H50" s="158">
        <v>9.6079276174062898</v>
      </c>
      <c r="I50" s="158">
        <v>9.7529812606473598</v>
      </c>
      <c r="J50" s="158">
        <v>7.6500422654268805</v>
      </c>
      <c r="K50" s="158">
        <v>10.171619924654667</v>
      </c>
      <c r="L50" s="158"/>
      <c r="M50" s="71"/>
    </row>
    <row r="51" spans="1:13" x14ac:dyDescent="0.25">
      <c r="A51" s="297" t="s">
        <v>174</v>
      </c>
      <c r="B51" s="297"/>
      <c r="C51" s="297"/>
      <c r="D51" s="297"/>
      <c r="E51" s="297"/>
      <c r="F51" s="297"/>
      <c r="G51" s="226">
        <v>2</v>
      </c>
      <c r="H51" s="158">
        <v>16.932356742783284</v>
      </c>
      <c r="I51" s="158">
        <v>17.163543441226576</v>
      </c>
      <c r="J51" s="158">
        <v>18.765849535080303</v>
      </c>
      <c r="K51" s="158">
        <v>16.073670992046882</v>
      </c>
      <c r="L51" s="158"/>
      <c r="M51" s="71"/>
    </row>
    <row r="52" spans="1:13" x14ac:dyDescent="0.25">
      <c r="A52" s="297" t="s">
        <v>175</v>
      </c>
      <c r="B52" s="297"/>
      <c r="C52" s="297"/>
      <c r="D52" s="297"/>
      <c r="E52" s="297"/>
      <c r="F52" s="297"/>
      <c r="G52" s="226">
        <v>3</v>
      </c>
      <c r="H52" s="158">
        <v>0</v>
      </c>
      <c r="I52" s="158">
        <v>4.2589437819420782E-2</v>
      </c>
      <c r="J52" s="158">
        <v>4.2265426880811495E-2</v>
      </c>
      <c r="K52" s="158">
        <v>0</v>
      </c>
      <c r="L52" s="158"/>
      <c r="M52" s="71"/>
    </row>
    <row r="53" spans="1:13" x14ac:dyDescent="0.25">
      <c r="A53" s="215" t="s">
        <v>44</v>
      </c>
      <c r="B53" s="216"/>
      <c r="C53" s="216"/>
      <c r="D53" s="216"/>
      <c r="E53" s="216"/>
      <c r="F53" s="216"/>
      <c r="G53" s="223"/>
      <c r="H53" s="224"/>
      <c r="I53" s="224"/>
      <c r="J53" s="224"/>
      <c r="K53" s="224"/>
      <c r="L53" s="225"/>
      <c r="M53" s="71"/>
    </row>
    <row r="54" spans="1:13" x14ac:dyDescent="0.25">
      <c r="A54" s="297" t="s">
        <v>173</v>
      </c>
      <c r="B54" s="297"/>
      <c r="C54" s="297"/>
      <c r="D54" s="297"/>
      <c r="E54" s="297"/>
      <c r="F54" s="297"/>
      <c r="G54" s="226">
        <v>1</v>
      </c>
      <c r="H54" s="158">
        <v>0.56010340370529943</v>
      </c>
      <c r="I54" s="158">
        <v>0.93696763202725719</v>
      </c>
      <c r="J54" s="158">
        <v>0.63398140321217245</v>
      </c>
      <c r="K54" s="158">
        <v>0.50230221850146506</v>
      </c>
      <c r="L54" s="158"/>
      <c r="M54" s="71"/>
    </row>
    <row r="55" spans="1:13" x14ac:dyDescent="0.25">
      <c r="A55" s="297" t="s">
        <v>174</v>
      </c>
      <c r="B55" s="297"/>
      <c r="C55" s="297"/>
      <c r="D55" s="297"/>
      <c r="E55" s="297"/>
      <c r="F55" s="297"/>
      <c r="G55" s="226">
        <v>2</v>
      </c>
      <c r="H55" s="158">
        <v>3.4467901766479967</v>
      </c>
      <c r="I55" s="158">
        <v>3.151618398637138</v>
      </c>
      <c r="J55" s="158">
        <v>3.3812341504649197</v>
      </c>
      <c r="K55" s="158">
        <v>3.4742570113018001</v>
      </c>
      <c r="L55" s="158"/>
      <c r="M55" s="71"/>
    </row>
    <row r="56" spans="1:13" x14ac:dyDescent="0.25">
      <c r="A56" s="297" t="s">
        <v>175</v>
      </c>
      <c r="B56" s="297"/>
      <c r="C56" s="297"/>
      <c r="D56" s="297"/>
      <c r="E56" s="297"/>
      <c r="F56" s="297"/>
      <c r="G56" s="226">
        <v>3</v>
      </c>
      <c r="H56" s="158">
        <v>0</v>
      </c>
      <c r="I56" s="158">
        <v>0</v>
      </c>
      <c r="J56" s="158">
        <v>0</v>
      </c>
      <c r="K56" s="158">
        <v>0</v>
      </c>
      <c r="L56" s="158"/>
      <c r="M56" s="71"/>
    </row>
    <row r="57" spans="1:13" x14ac:dyDescent="0.25">
      <c r="A57" s="215" t="s">
        <v>21</v>
      </c>
      <c r="B57" s="216"/>
      <c r="C57" s="216"/>
      <c r="D57" s="216"/>
      <c r="E57" s="216"/>
      <c r="F57" s="216"/>
      <c r="G57" s="223"/>
      <c r="H57" s="224"/>
      <c r="I57" s="224"/>
      <c r="J57" s="224"/>
      <c r="K57" s="224"/>
      <c r="L57" s="225"/>
      <c r="M57" s="71"/>
    </row>
    <row r="58" spans="1:13" x14ac:dyDescent="0.25">
      <c r="A58" s="297" t="s">
        <v>173</v>
      </c>
      <c r="B58" s="297"/>
      <c r="C58" s="297"/>
      <c r="D58" s="297"/>
      <c r="E58" s="297"/>
      <c r="F58" s="297"/>
      <c r="G58" s="226">
        <v>1</v>
      </c>
      <c r="H58" s="158">
        <v>6.031882809133994</v>
      </c>
      <c r="I58" s="158">
        <v>5.4088586030664398</v>
      </c>
      <c r="J58" s="158">
        <v>3.5925612848689772</v>
      </c>
      <c r="K58" s="158">
        <v>5.1067392214315612</v>
      </c>
      <c r="L58" s="158"/>
      <c r="M58" s="71"/>
    </row>
    <row r="59" spans="1:13" x14ac:dyDescent="0.25">
      <c r="A59" s="297" t="s">
        <v>174</v>
      </c>
      <c r="B59" s="297"/>
      <c r="C59" s="297"/>
      <c r="D59" s="297"/>
      <c r="E59" s="297"/>
      <c r="F59" s="297"/>
      <c r="G59" s="226">
        <v>2</v>
      </c>
      <c r="H59" s="158">
        <v>6.3765618267987936</v>
      </c>
      <c r="I59" s="158">
        <v>6.2606473594548548</v>
      </c>
      <c r="J59" s="158">
        <v>8.0304311073541843</v>
      </c>
      <c r="K59" s="158">
        <v>6.6973629133528672</v>
      </c>
      <c r="L59" s="158"/>
      <c r="M59" s="71"/>
    </row>
    <row r="60" spans="1:13" x14ac:dyDescent="0.25">
      <c r="A60" s="297" t="s">
        <v>175</v>
      </c>
      <c r="B60" s="297"/>
      <c r="C60" s="297"/>
      <c r="D60" s="297"/>
      <c r="E60" s="297"/>
      <c r="F60" s="297"/>
      <c r="G60" s="226">
        <v>3</v>
      </c>
      <c r="H60" s="158">
        <v>0</v>
      </c>
      <c r="I60" s="158">
        <v>4.2589437819420782E-2</v>
      </c>
      <c r="J60" s="158">
        <v>0</v>
      </c>
      <c r="K60" s="158">
        <v>0</v>
      </c>
      <c r="L60" s="158"/>
      <c r="M60" s="71"/>
    </row>
    <row r="61" spans="1:13" x14ac:dyDescent="0.25">
      <c r="A61" s="215" t="s">
        <v>83</v>
      </c>
      <c r="B61" s="216"/>
      <c r="C61" s="216"/>
      <c r="D61" s="216"/>
      <c r="E61" s="216"/>
      <c r="F61" s="216"/>
      <c r="G61" s="223"/>
      <c r="H61" s="224"/>
      <c r="I61" s="224"/>
      <c r="J61" s="224"/>
      <c r="K61" s="224"/>
      <c r="L61" s="225"/>
      <c r="M61" s="71"/>
    </row>
    <row r="62" spans="1:13" x14ac:dyDescent="0.25">
      <c r="A62" s="297" t="s">
        <v>173</v>
      </c>
      <c r="B62" s="297"/>
      <c r="C62" s="297"/>
      <c r="D62" s="297"/>
      <c r="E62" s="297"/>
      <c r="F62" s="297"/>
      <c r="G62" s="226">
        <v>1</v>
      </c>
      <c r="H62" s="158">
        <v>12.623869021973288</v>
      </c>
      <c r="I62" s="158">
        <v>13.1175468483816</v>
      </c>
      <c r="J62" s="158">
        <v>12.1301775147929</v>
      </c>
      <c r="K62" s="158">
        <v>13.269150272080369</v>
      </c>
      <c r="L62" s="158"/>
      <c r="M62" s="71"/>
    </row>
    <row r="63" spans="1:13" x14ac:dyDescent="0.25">
      <c r="A63" s="297" t="s">
        <v>174</v>
      </c>
      <c r="B63" s="297"/>
      <c r="C63" s="297"/>
      <c r="D63" s="297"/>
      <c r="E63" s="297"/>
      <c r="F63" s="297"/>
      <c r="G63" s="226">
        <v>2</v>
      </c>
      <c r="H63" s="158">
        <v>9.9526066350710902</v>
      </c>
      <c r="I63" s="158">
        <v>9.7103918228279387</v>
      </c>
      <c r="J63" s="158">
        <v>11.158072696534235</v>
      </c>
      <c r="K63" s="158">
        <v>10.297195479280033</v>
      </c>
      <c r="L63" s="158"/>
      <c r="M63" s="71"/>
    </row>
    <row r="64" spans="1:13" x14ac:dyDescent="0.25">
      <c r="A64" s="297" t="s">
        <v>175</v>
      </c>
      <c r="B64" s="297"/>
      <c r="C64" s="297"/>
      <c r="D64" s="297"/>
      <c r="E64" s="297"/>
      <c r="F64" s="297"/>
      <c r="G64" s="226">
        <v>3</v>
      </c>
      <c r="H64" s="158">
        <v>4.3084877208099955E-2</v>
      </c>
      <c r="I64" s="158">
        <v>4.2589437819420782E-2</v>
      </c>
      <c r="J64" s="158">
        <v>0</v>
      </c>
      <c r="K64" s="158">
        <v>0</v>
      </c>
      <c r="L64" s="158"/>
      <c r="M64" s="71"/>
    </row>
    <row r="65" spans="1:13" x14ac:dyDescent="0.25">
      <c r="A65" s="215" t="s">
        <v>40</v>
      </c>
      <c r="B65" s="216"/>
      <c r="C65" s="216"/>
      <c r="D65" s="216"/>
      <c r="E65" s="216"/>
      <c r="F65" s="216"/>
      <c r="G65" s="223"/>
      <c r="H65" s="224"/>
      <c r="I65" s="224"/>
      <c r="J65" s="224"/>
      <c r="K65" s="224"/>
      <c r="L65" s="225"/>
      <c r="M65" s="71"/>
    </row>
    <row r="66" spans="1:13" x14ac:dyDescent="0.25">
      <c r="A66" s="297" t="s">
        <v>173</v>
      </c>
      <c r="B66" s="297"/>
      <c r="C66" s="297"/>
      <c r="D66" s="297"/>
      <c r="E66" s="297"/>
      <c r="F66" s="297"/>
      <c r="G66" s="226">
        <v>1</v>
      </c>
      <c r="H66" s="158">
        <v>1.2494614390348988</v>
      </c>
      <c r="I66" s="158">
        <v>1.1073253833049403</v>
      </c>
      <c r="J66" s="158">
        <v>1.0143702451394758</v>
      </c>
      <c r="K66" s="158">
        <v>1.1301799916282964</v>
      </c>
      <c r="L66" s="158"/>
      <c r="M66" s="71"/>
    </row>
    <row r="67" spans="1:13" x14ac:dyDescent="0.25">
      <c r="A67" s="297" t="s">
        <v>174</v>
      </c>
      <c r="B67" s="297"/>
      <c r="C67" s="297"/>
      <c r="D67" s="297"/>
      <c r="E67" s="297"/>
      <c r="F67" s="297"/>
      <c r="G67" s="226">
        <v>2</v>
      </c>
      <c r="H67" s="158">
        <v>1.1632916846186989</v>
      </c>
      <c r="I67" s="158">
        <v>1.3202725724020443</v>
      </c>
      <c r="J67" s="158">
        <v>1.3102282333051565</v>
      </c>
      <c r="K67" s="158">
        <v>1.1301799916282964</v>
      </c>
      <c r="L67" s="158"/>
      <c r="M67" s="71"/>
    </row>
    <row r="68" spans="1:13" x14ac:dyDescent="0.25">
      <c r="A68" s="297" t="s">
        <v>175</v>
      </c>
      <c r="B68" s="297"/>
      <c r="C68" s="297"/>
      <c r="D68" s="297"/>
      <c r="E68" s="297"/>
      <c r="F68" s="297"/>
      <c r="G68" s="226">
        <v>3</v>
      </c>
      <c r="H68" s="158">
        <v>0</v>
      </c>
      <c r="I68" s="158">
        <v>0</v>
      </c>
      <c r="J68" s="158">
        <v>0</v>
      </c>
      <c r="K68" s="158">
        <v>4.1858518208455424E-2</v>
      </c>
      <c r="L68" s="158"/>
      <c r="M68" s="71"/>
    </row>
    <row r="69" spans="1:13" x14ac:dyDescent="0.25">
      <c r="A69" s="215" t="s">
        <v>41</v>
      </c>
      <c r="B69" s="216"/>
      <c r="C69" s="216"/>
      <c r="D69" s="216"/>
      <c r="E69" s="216"/>
      <c r="F69" s="216"/>
      <c r="G69" s="223"/>
      <c r="H69" s="224"/>
      <c r="I69" s="224"/>
      <c r="J69" s="224"/>
      <c r="K69" s="224"/>
      <c r="L69" s="225"/>
      <c r="M69" s="71"/>
    </row>
    <row r="70" spans="1:13" x14ac:dyDescent="0.25">
      <c r="A70" s="297" t="s">
        <v>173</v>
      </c>
      <c r="B70" s="297"/>
      <c r="C70" s="297"/>
      <c r="D70" s="297"/>
      <c r="E70" s="297"/>
      <c r="F70" s="297"/>
      <c r="G70" s="226">
        <v>1</v>
      </c>
      <c r="H70" s="158">
        <v>3.9638087031451961</v>
      </c>
      <c r="I70" s="158">
        <v>3.7052810902896081</v>
      </c>
      <c r="J70" s="158">
        <v>3.508030431107354</v>
      </c>
      <c r="K70" s="158">
        <v>3.5998325659271662</v>
      </c>
      <c r="L70" s="158"/>
      <c r="M70" s="71"/>
    </row>
    <row r="71" spans="1:13" x14ac:dyDescent="0.25">
      <c r="A71" s="297" t="s">
        <v>174</v>
      </c>
      <c r="B71" s="297"/>
      <c r="C71" s="297"/>
      <c r="D71" s="297"/>
      <c r="E71" s="297"/>
      <c r="F71" s="297"/>
      <c r="G71" s="226">
        <v>2</v>
      </c>
      <c r="H71" s="158">
        <v>5.2132701421800949</v>
      </c>
      <c r="I71" s="158">
        <v>5.7069846678023852</v>
      </c>
      <c r="J71" s="158">
        <v>5.8748943364327983</v>
      </c>
      <c r="K71" s="158">
        <v>5.6508999581414816</v>
      </c>
      <c r="L71" s="158"/>
      <c r="M71" s="71"/>
    </row>
    <row r="72" spans="1:13" x14ac:dyDescent="0.25">
      <c r="A72" s="297" t="s">
        <v>175</v>
      </c>
      <c r="B72" s="297"/>
      <c r="C72" s="297"/>
      <c r="D72" s="297"/>
      <c r="E72" s="297"/>
      <c r="F72" s="297"/>
      <c r="G72" s="226">
        <v>3</v>
      </c>
      <c r="H72" s="158">
        <v>0</v>
      </c>
      <c r="I72" s="158">
        <v>0</v>
      </c>
      <c r="J72" s="158">
        <v>0</v>
      </c>
      <c r="K72" s="158">
        <v>0</v>
      </c>
      <c r="L72" s="158"/>
      <c r="M72" s="71"/>
    </row>
    <row r="73" spans="1:13" x14ac:dyDescent="0.25">
      <c r="A73" s="215" t="s">
        <v>42</v>
      </c>
      <c r="B73" s="216"/>
      <c r="C73" s="216"/>
      <c r="D73" s="216"/>
      <c r="E73" s="216"/>
      <c r="F73" s="216"/>
      <c r="G73" s="223"/>
      <c r="H73" s="224"/>
      <c r="I73" s="224"/>
      <c r="J73" s="224"/>
      <c r="K73" s="224"/>
      <c r="L73" s="225"/>
      <c r="M73" s="71"/>
    </row>
    <row r="74" spans="1:13" x14ac:dyDescent="0.25">
      <c r="A74" s="297" t="s">
        <v>173</v>
      </c>
      <c r="B74" s="297"/>
      <c r="C74" s="297"/>
      <c r="D74" s="297"/>
      <c r="E74" s="297"/>
      <c r="F74" s="297"/>
      <c r="G74" s="226">
        <v>1</v>
      </c>
      <c r="H74" s="158">
        <v>2.8005170185264974</v>
      </c>
      <c r="I74" s="158">
        <v>3.364565587734242</v>
      </c>
      <c r="J74" s="158">
        <v>2.5781910397295014</v>
      </c>
      <c r="K74" s="158">
        <v>2.9300962745918793</v>
      </c>
      <c r="L74" s="158"/>
      <c r="M74" s="71"/>
    </row>
    <row r="75" spans="1:13" x14ac:dyDescent="0.25">
      <c r="A75" s="297" t="s">
        <v>174</v>
      </c>
      <c r="B75" s="297"/>
      <c r="C75" s="297"/>
      <c r="D75" s="297"/>
      <c r="E75" s="297"/>
      <c r="F75" s="297"/>
      <c r="G75" s="226">
        <v>2</v>
      </c>
      <c r="H75" s="158">
        <v>6.2042223179663942</v>
      </c>
      <c r="I75" s="158">
        <v>5.6643952299829641</v>
      </c>
      <c r="J75" s="158">
        <v>6.8047337278106506</v>
      </c>
      <c r="K75" s="158">
        <v>6.3624947676852237</v>
      </c>
      <c r="L75" s="158"/>
      <c r="M75" s="71"/>
    </row>
    <row r="76" spans="1:13" x14ac:dyDescent="0.25">
      <c r="A76" s="297" t="s">
        <v>175</v>
      </c>
      <c r="B76" s="297"/>
      <c r="C76" s="297"/>
      <c r="D76" s="297"/>
      <c r="E76" s="297"/>
      <c r="F76" s="297"/>
      <c r="G76" s="226">
        <v>3</v>
      </c>
      <c r="H76" s="158">
        <v>0</v>
      </c>
      <c r="I76" s="158">
        <v>0</v>
      </c>
      <c r="J76" s="158">
        <v>0</v>
      </c>
      <c r="K76" s="158">
        <v>0</v>
      </c>
      <c r="L76" s="158"/>
      <c r="M76" s="71"/>
    </row>
    <row r="77" spans="1:13" x14ac:dyDescent="0.25">
      <c r="A77" s="215" t="s">
        <v>43</v>
      </c>
      <c r="B77" s="216"/>
      <c r="C77" s="216"/>
      <c r="D77" s="216"/>
      <c r="E77" s="216"/>
      <c r="F77" s="216"/>
      <c r="G77" s="223"/>
      <c r="H77" s="224"/>
      <c r="I77" s="224"/>
      <c r="J77" s="224"/>
      <c r="K77" s="224"/>
      <c r="L77" s="225"/>
      <c r="M77" s="71"/>
    </row>
    <row r="78" spans="1:13" x14ac:dyDescent="0.25">
      <c r="A78" s="297" t="s">
        <v>173</v>
      </c>
      <c r="B78" s="297"/>
      <c r="C78" s="297"/>
      <c r="D78" s="297"/>
      <c r="E78" s="297"/>
      <c r="F78" s="297"/>
      <c r="G78" s="226">
        <v>1</v>
      </c>
      <c r="H78" s="158">
        <v>8.6169754416199909E-2</v>
      </c>
      <c r="I78" s="158">
        <v>0.12776831345826234</v>
      </c>
      <c r="J78" s="158">
        <v>8.453085376162299E-2</v>
      </c>
      <c r="K78" s="158">
        <v>0.12557555462536626</v>
      </c>
      <c r="L78" s="158"/>
      <c r="M78" s="71"/>
    </row>
    <row r="79" spans="1:13" x14ac:dyDescent="0.25">
      <c r="A79" s="297" t="s">
        <v>174</v>
      </c>
      <c r="B79" s="297"/>
      <c r="C79" s="297"/>
      <c r="D79" s="297"/>
      <c r="E79" s="297"/>
      <c r="F79" s="297"/>
      <c r="G79" s="226">
        <v>2</v>
      </c>
      <c r="H79" s="158">
        <v>0.34467901766479964</v>
      </c>
      <c r="I79" s="158">
        <v>0.21294718909710392</v>
      </c>
      <c r="J79" s="158">
        <v>0.29585798816568049</v>
      </c>
      <c r="K79" s="158">
        <v>0.29300962745918796</v>
      </c>
      <c r="L79" s="158"/>
      <c r="M79" s="71"/>
    </row>
    <row r="80" spans="1:13" x14ac:dyDescent="0.25">
      <c r="A80" s="297" t="s">
        <v>175</v>
      </c>
      <c r="B80" s="297"/>
      <c r="C80" s="297"/>
      <c r="D80" s="297"/>
      <c r="E80" s="297"/>
      <c r="F80" s="297"/>
      <c r="G80" s="226">
        <v>3</v>
      </c>
      <c r="H80" s="158">
        <v>0</v>
      </c>
      <c r="I80" s="158">
        <v>0</v>
      </c>
      <c r="J80" s="158">
        <v>0</v>
      </c>
      <c r="K80" s="158">
        <v>0</v>
      </c>
      <c r="L80" s="158"/>
      <c r="M80" s="71"/>
    </row>
    <row r="81" spans="1:13" x14ac:dyDescent="0.25">
      <c r="A81" s="215" t="s">
        <v>38</v>
      </c>
      <c r="B81" s="216"/>
      <c r="C81" s="216"/>
      <c r="D81" s="216"/>
      <c r="E81" s="216"/>
      <c r="F81" s="216"/>
      <c r="G81" s="223"/>
      <c r="H81" s="224"/>
      <c r="I81" s="224"/>
      <c r="J81" s="224"/>
      <c r="K81" s="224"/>
      <c r="L81" s="225"/>
      <c r="M81" s="71"/>
    </row>
    <row r="82" spans="1:13" x14ac:dyDescent="0.25">
      <c r="A82" s="297" t="s">
        <v>173</v>
      </c>
      <c r="B82" s="297"/>
      <c r="C82" s="297"/>
      <c r="D82" s="297"/>
      <c r="E82" s="297"/>
      <c r="F82" s="297"/>
      <c r="G82" s="226">
        <v>1</v>
      </c>
      <c r="H82" s="158">
        <v>0.34467901766479964</v>
      </c>
      <c r="I82" s="158">
        <v>0.34071550255536626</v>
      </c>
      <c r="J82" s="158">
        <v>0.29585798816568049</v>
      </c>
      <c r="K82" s="158">
        <v>0.2092925910422771</v>
      </c>
      <c r="L82" s="158"/>
      <c r="M82" s="71"/>
    </row>
    <row r="83" spans="1:13" x14ac:dyDescent="0.25">
      <c r="A83" s="297" t="s">
        <v>174</v>
      </c>
      <c r="B83" s="297"/>
      <c r="C83" s="297"/>
      <c r="D83" s="297"/>
      <c r="E83" s="297"/>
      <c r="F83" s="297"/>
      <c r="G83" s="226">
        <v>2</v>
      </c>
      <c r="H83" s="158">
        <v>0.51701852649719948</v>
      </c>
      <c r="I83" s="158">
        <v>0.42589437819420783</v>
      </c>
      <c r="J83" s="158">
        <v>0.5494505494505495</v>
      </c>
      <c r="K83" s="158">
        <v>0.58601925491837592</v>
      </c>
      <c r="L83" s="158"/>
      <c r="M83" s="71"/>
    </row>
    <row r="84" spans="1:13" x14ac:dyDescent="0.25">
      <c r="A84" s="297" t="s">
        <v>175</v>
      </c>
      <c r="B84" s="297"/>
      <c r="C84" s="297"/>
      <c r="D84" s="297"/>
      <c r="E84" s="297"/>
      <c r="F84" s="297"/>
      <c r="G84" s="226">
        <v>3</v>
      </c>
      <c r="H84" s="158">
        <v>0</v>
      </c>
      <c r="I84" s="158">
        <v>0</v>
      </c>
      <c r="J84" s="158">
        <v>0</v>
      </c>
      <c r="K84" s="158">
        <v>0</v>
      </c>
      <c r="L84" s="158"/>
      <c r="M84" s="71"/>
    </row>
    <row r="85" spans="1:13" x14ac:dyDescent="0.25">
      <c r="A85" s="212"/>
      <c r="B85" s="213"/>
      <c r="C85" s="213"/>
      <c r="D85" s="213"/>
      <c r="E85" s="213"/>
      <c r="F85" s="214"/>
      <c r="G85" s="221"/>
      <c r="H85" s="222"/>
      <c r="I85" s="222"/>
      <c r="J85" s="222"/>
      <c r="K85" s="222"/>
      <c r="L85" s="222"/>
      <c r="M85" s="71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G86" s="227"/>
      <c r="H86" s="228"/>
      <c r="I86" s="228"/>
      <c r="J86" s="228"/>
      <c r="K86" s="228"/>
      <c r="L86" s="228"/>
      <c r="M86" s="71"/>
    </row>
    <row r="87" spans="1:13" x14ac:dyDescent="0.25">
      <c r="A87" s="302" t="s">
        <v>173</v>
      </c>
      <c r="B87" s="302"/>
      <c r="C87" s="302"/>
      <c r="D87" s="302"/>
      <c r="E87" s="302"/>
      <c r="F87" s="302"/>
      <c r="G87" s="229">
        <v>1</v>
      </c>
      <c r="H87" s="230">
        <v>41.447651874192161</v>
      </c>
      <c r="I87" s="230">
        <v>41.993185689948895</v>
      </c>
      <c r="J87" s="230">
        <v>34.868977176669482</v>
      </c>
      <c r="K87" s="230">
        <v>41.146923398911682</v>
      </c>
      <c r="L87" s="230"/>
      <c r="M87" s="71"/>
    </row>
    <row r="88" spans="1:13" x14ac:dyDescent="0.25">
      <c r="A88" s="302" t="s">
        <v>174</v>
      </c>
      <c r="B88" s="302"/>
      <c r="C88" s="302"/>
      <c r="D88" s="302"/>
      <c r="E88" s="302"/>
      <c r="F88" s="302"/>
      <c r="G88" s="229">
        <v>2</v>
      </c>
      <c r="H88" s="230">
        <v>58.509263248599744</v>
      </c>
      <c r="I88" s="230">
        <v>57.879045996592843</v>
      </c>
      <c r="J88" s="230">
        <v>65.088757396449708</v>
      </c>
      <c r="K88" s="230">
        <v>58.811218082879869</v>
      </c>
      <c r="L88" s="230"/>
      <c r="M88" s="71"/>
    </row>
    <row r="89" spans="1:13" x14ac:dyDescent="0.25">
      <c r="A89" s="302" t="s">
        <v>175</v>
      </c>
      <c r="B89" s="302"/>
      <c r="C89" s="302"/>
      <c r="D89" s="302"/>
      <c r="E89" s="302"/>
      <c r="F89" s="302"/>
      <c r="G89" s="229">
        <v>3</v>
      </c>
      <c r="H89" s="230">
        <v>4.3084877208099955E-2</v>
      </c>
      <c r="I89" s="230">
        <v>0.12776831345826234</v>
      </c>
      <c r="J89" s="230">
        <v>4.2265426880811495E-2</v>
      </c>
      <c r="K89" s="230">
        <v>4.1858518208455424E-2</v>
      </c>
      <c r="L89" s="230"/>
      <c r="M89" s="71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G90" s="229"/>
      <c r="H90" s="231"/>
      <c r="I90" s="231"/>
      <c r="J90" s="231"/>
      <c r="K90" s="231"/>
      <c r="L90" s="231"/>
      <c r="M90" s="71"/>
    </row>
    <row r="91" spans="1:13" ht="13.8" x14ac:dyDescent="0.3">
      <c r="A91" s="298"/>
      <c r="B91" s="298"/>
      <c r="C91" s="298"/>
      <c r="D91" s="298"/>
      <c r="E91" s="298"/>
      <c r="F91" s="298"/>
      <c r="G91" s="229"/>
      <c r="H91" s="231">
        <v>100</v>
      </c>
      <c r="I91" s="231">
        <v>100</v>
      </c>
      <c r="J91" s="231">
        <v>100</v>
      </c>
      <c r="K91" s="231">
        <v>100</v>
      </c>
      <c r="L91" s="231"/>
      <c r="M91" s="71"/>
    </row>
  </sheetData>
  <mergeCells count="88">
    <mergeCell ref="A8:K8"/>
    <mergeCell ref="A17:K17"/>
    <mergeCell ref="H23:K23"/>
    <mergeCell ref="H24:K24"/>
    <mergeCell ref="A30:G30"/>
    <mergeCell ref="A29:G29"/>
    <mergeCell ref="A10:K10"/>
    <mergeCell ref="A60:F60"/>
    <mergeCell ref="G4:K4"/>
    <mergeCell ref="A22:K22"/>
    <mergeCell ref="A4:F4"/>
    <mergeCell ref="A19:K19"/>
    <mergeCell ref="A20:K20"/>
    <mergeCell ref="A21:K21"/>
    <mergeCell ref="A9:K9"/>
    <mergeCell ref="A16:K16"/>
    <mergeCell ref="K1:L1"/>
    <mergeCell ref="A6:F6"/>
    <mergeCell ref="G6:K6"/>
    <mergeCell ref="A7:K7"/>
    <mergeCell ref="A5:F5"/>
    <mergeCell ref="G5:K5"/>
    <mergeCell ref="A3:F3"/>
    <mergeCell ref="G3:K3"/>
    <mergeCell ref="A54:F54"/>
    <mergeCell ref="A59:F59"/>
    <mergeCell ref="A62:F62"/>
    <mergeCell ref="A84:F84"/>
    <mergeCell ref="H30:K30"/>
    <mergeCell ref="A31:G31"/>
    <mergeCell ref="H31:K31"/>
    <mergeCell ref="C33:K33"/>
    <mergeCell ref="A47:F47"/>
    <mergeCell ref="A48:F48"/>
    <mergeCell ref="A87:F87"/>
    <mergeCell ref="A50:F50"/>
    <mergeCell ref="A51:F51"/>
    <mergeCell ref="A79:F79"/>
    <mergeCell ref="A71:F71"/>
    <mergeCell ref="A83:F83"/>
    <mergeCell ref="A86:F86"/>
    <mergeCell ref="A52:F52"/>
    <mergeCell ref="A39:F39"/>
    <mergeCell ref="A40:F40"/>
    <mergeCell ref="A42:F42"/>
    <mergeCell ref="A43:F43"/>
    <mergeCell ref="A44:F44"/>
    <mergeCell ref="A46:F46"/>
    <mergeCell ref="A25:G25"/>
    <mergeCell ref="A24:G24"/>
    <mergeCell ref="H25:K25"/>
    <mergeCell ref="A26:G26"/>
    <mergeCell ref="H26:K26"/>
    <mergeCell ref="A38:F38"/>
    <mergeCell ref="H29:K29"/>
    <mergeCell ref="A28:G28"/>
    <mergeCell ref="A27:G27"/>
    <mergeCell ref="A11:K11"/>
    <mergeCell ref="A12:K12"/>
    <mergeCell ref="A13:K13"/>
    <mergeCell ref="A14:K14"/>
    <mergeCell ref="H28:K28"/>
    <mergeCell ref="A23:G23"/>
    <mergeCell ref="H27:K27"/>
    <mergeCell ref="A15:K15"/>
    <mergeCell ref="A66:F66"/>
    <mergeCell ref="A67:F67"/>
    <mergeCell ref="A68:F68"/>
    <mergeCell ref="A72:F72"/>
    <mergeCell ref="A74:F74"/>
    <mergeCell ref="A75:F75"/>
    <mergeCell ref="A35:F35"/>
    <mergeCell ref="A36:F36"/>
    <mergeCell ref="A18:K18"/>
    <mergeCell ref="A80:F80"/>
    <mergeCell ref="A82:F82"/>
    <mergeCell ref="A55:F55"/>
    <mergeCell ref="A56:F56"/>
    <mergeCell ref="A58:F58"/>
    <mergeCell ref="A63:F63"/>
    <mergeCell ref="A64:F64"/>
    <mergeCell ref="A91:F91"/>
    <mergeCell ref="A90:F90"/>
    <mergeCell ref="A70:F70"/>
    <mergeCell ref="A76:F76"/>
    <mergeCell ref="A78:F78"/>
    <mergeCell ref="A88:F88"/>
    <mergeCell ref="A89:F89"/>
  </mergeCells>
  <phoneticPr fontId="14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topLeftCell="A49" workbookViewId="0">
      <selection sqref="A1:M91"/>
    </sheetView>
  </sheetViews>
  <sheetFormatPr defaultRowHeight="13.2" x14ac:dyDescent="0.25"/>
  <sheetData>
    <row r="1" spans="1:12" ht="15.6" x14ac:dyDescent="0.3">
      <c r="K1" s="281" t="s">
        <v>139</v>
      </c>
      <c r="L1" s="281"/>
    </row>
    <row r="3" spans="1:12" x14ac:dyDescent="0.25">
      <c r="A3" s="288" t="s">
        <v>130</v>
      </c>
      <c r="B3" s="289"/>
      <c r="C3" s="289"/>
      <c r="D3" s="289"/>
      <c r="E3" s="289"/>
      <c r="F3" s="290"/>
      <c r="G3" s="291" t="s">
        <v>172</v>
      </c>
      <c r="H3" s="292"/>
      <c r="I3" s="292"/>
      <c r="J3" s="292"/>
      <c r="K3" s="293"/>
    </row>
    <row r="4" spans="1:12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</row>
    <row r="5" spans="1:12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</row>
    <row r="6" spans="1:12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</row>
    <row r="7" spans="1:12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2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</row>
    <row r="9" spans="1:12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2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2" x14ac:dyDescent="0.25">
      <c r="A11" s="278" t="s">
        <v>44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2" x14ac:dyDescent="0.25">
      <c r="A12" s="278" t="s">
        <v>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</row>
    <row r="13" spans="1:12" x14ac:dyDescent="0.25">
      <c r="A13" s="278" t="s">
        <v>23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</row>
    <row r="14" spans="1:12" x14ac:dyDescent="0.25">
      <c r="A14" s="278" t="s">
        <v>22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2" x14ac:dyDescent="0.25">
      <c r="A15" s="278" t="s">
        <v>24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2" x14ac:dyDescent="0.25">
      <c r="A16" s="278" t="s">
        <v>83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3" x14ac:dyDescent="0.25">
      <c r="A17" s="278" t="s">
        <v>40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M17" s="70"/>
    </row>
    <row r="18" spans="1:13" x14ac:dyDescent="0.25">
      <c r="A18" s="278" t="s">
        <v>41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M18" s="70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M19" s="70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M20" s="70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M21" s="70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M22" s="70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M23" s="70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M24" s="70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M25" s="70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M26" s="70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M27" s="70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M28" s="70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M29" s="70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M30" s="70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2389</v>
      </c>
      <c r="I31" s="283"/>
      <c r="J31" s="283"/>
      <c r="K31" s="284"/>
      <c r="M31" s="70"/>
    </row>
    <row r="32" spans="1:13" x14ac:dyDescent="0.25">
      <c r="M32" s="70"/>
    </row>
    <row r="33" spans="1:13" x14ac:dyDescent="0.25"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M33" s="70"/>
    </row>
    <row r="34" spans="1:13" x14ac:dyDescent="0.25">
      <c r="M34" s="70"/>
    </row>
    <row r="35" spans="1:13" x14ac:dyDescent="0.25">
      <c r="A35" s="304" t="s">
        <v>136</v>
      </c>
      <c r="B35" s="305"/>
      <c r="C35" s="305"/>
      <c r="D35" s="305"/>
      <c r="E35" s="305"/>
      <c r="F35" s="306"/>
      <c r="G35" t="s">
        <v>134</v>
      </c>
      <c r="H35" t="s">
        <v>247</v>
      </c>
      <c r="I35" t="s">
        <v>258</v>
      </c>
      <c r="J35" t="s">
        <v>259</v>
      </c>
      <c r="K35" t="s">
        <v>274</v>
      </c>
      <c r="L35" t="s">
        <v>276</v>
      </c>
      <c r="M35" s="70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H36">
        <v>2371</v>
      </c>
      <c r="I36">
        <v>2397</v>
      </c>
      <c r="J36">
        <v>2422</v>
      </c>
      <c r="K36">
        <v>2438</v>
      </c>
      <c r="M36" s="70"/>
    </row>
    <row r="37" spans="1:13" x14ac:dyDescent="0.25">
      <c r="A37" t="s">
        <v>45</v>
      </c>
      <c r="M37" s="70"/>
    </row>
    <row r="38" spans="1:13" x14ac:dyDescent="0.25">
      <c r="A38" s="297" t="s">
        <v>176</v>
      </c>
      <c r="B38" s="297"/>
      <c r="C38" s="297"/>
      <c r="D38" s="297"/>
      <c r="E38" s="297"/>
      <c r="F38" s="297"/>
      <c r="G38">
        <v>1</v>
      </c>
      <c r="H38">
        <v>61.826798793623439</v>
      </c>
      <c r="I38">
        <v>62.521294718909708</v>
      </c>
      <c r="J38">
        <v>54.480135249366022</v>
      </c>
      <c r="K38">
        <v>60.946002511511089</v>
      </c>
      <c r="M38" s="70"/>
    </row>
    <row r="39" spans="1:13" x14ac:dyDescent="0.25">
      <c r="A39" s="297" t="s">
        <v>177</v>
      </c>
      <c r="B39" s="297"/>
      <c r="C39" s="297"/>
      <c r="D39" s="297"/>
      <c r="E39" s="297"/>
      <c r="F39" s="297"/>
      <c r="G39">
        <v>2</v>
      </c>
      <c r="H39">
        <v>37.69926755708746</v>
      </c>
      <c r="I39">
        <v>37.308347529812607</v>
      </c>
      <c r="J39">
        <v>45.350803043110737</v>
      </c>
      <c r="K39">
        <v>38.802846379238176</v>
      </c>
      <c r="M39" s="70"/>
    </row>
    <row r="40" spans="1:13" x14ac:dyDescent="0.25">
      <c r="A40" s="297" t="s">
        <v>178</v>
      </c>
      <c r="B40" s="297"/>
      <c r="C40" s="297"/>
      <c r="D40" s="297"/>
      <c r="E40" s="297"/>
      <c r="F40" s="297"/>
      <c r="G40">
        <v>3</v>
      </c>
      <c r="H40">
        <v>0.47393364928909953</v>
      </c>
      <c r="I40">
        <v>0.17035775127768313</v>
      </c>
      <c r="J40">
        <v>0.16906170752324598</v>
      </c>
      <c r="K40">
        <v>0.25115110925073253</v>
      </c>
      <c r="M40" s="70"/>
    </row>
    <row r="41" spans="1:13" x14ac:dyDescent="0.25">
      <c r="A41" t="s">
        <v>23</v>
      </c>
      <c r="M41" s="70"/>
    </row>
    <row r="42" spans="1:13" x14ac:dyDescent="0.25">
      <c r="A42" s="297" t="s">
        <v>176</v>
      </c>
      <c r="B42" s="297"/>
      <c r="C42" s="297"/>
      <c r="D42" s="297"/>
      <c r="E42" s="297"/>
      <c r="F42" s="297"/>
      <c r="G42">
        <v>1</v>
      </c>
      <c r="H42">
        <v>2.9728565273588972</v>
      </c>
      <c r="I42">
        <v>3.151618398637138</v>
      </c>
      <c r="J42">
        <v>2.3668639053254439</v>
      </c>
      <c r="K42">
        <v>2.9300962745918793</v>
      </c>
      <c r="M42" s="70"/>
    </row>
    <row r="43" spans="1:13" x14ac:dyDescent="0.25">
      <c r="A43" s="297" t="s">
        <v>177</v>
      </c>
      <c r="B43" s="297"/>
      <c r="C43" s="297"/>
      <c r="D43" s="297"/>
      <c r="E43" s="297"/>
      <c r="F43" s="297"/>
      <c r="G43">
        <v>2</v>
      </c>
      <c r="H43">
        <v>3.8345540715208961</v>
      </c>
      <c r="I43">
        <v>3.5349233390119252</v>
      </c>
      <c r="J43">
        <v>4.1842772612003385</v>
      </c>
      <c r="K43">
        <v>3.5161155295102553</v>
      </c>
      <c r="M43" s="70"/>
    </row>
    <row r="44" spans="1:13" x14ac:dyDescent="0.25">
      <c r="A44" s="297" t="s">
        <v>178</v>
      </c>
      <c r="B44" s="297"/>
      <c r="C44" s="297"/>
      <c r="D44" s="297"/>
      <c r="E44" s="297"/>
      <c r="F44" s="297"/>
      <c r="G44">
        <v>3</v>
      </c>
      <c r="H44">
        <v>4.3084877208099955E-2</v>
      </c>
      <c r="I44">
        <v>4.2589437819420782E-2</v>
      </c>
      <c r="J44">
        <v>4.2265426880811495E-2</v>
      </c>
      <c r="K44">
        <v>4.1858518208455424E-2</v>
      </c>
      <c r="M44" s="70"/>
    </row>
    <row r="45" spans="1:13" x14ac:dyDescent="0.25">
      <c r="A45" t="s">
        <v>22</v>
      </c>
      <c r="M45" s="70"/>
    </row>
    <row r="46" spans="1:13" x14ac:dyDescent="0.25">
      <c r="A46" s="297" t="s">
        <v>176</v>
      </c>
      <c r="B46" s="297"/>
      <c r="C46" s="297"/>
      <c r="D46" s="297"/>
      <c r="E46" s="297"/>
      <c r="F46" s="297"/>
      <c r="G46">
        <v>1</v>
      </c>
      <c r="H46">
        <v>3.8345540715208961</v>
      </c>
      <c r="I46">
        <v>3.9608177172061327</v>
      </c>
      <c r="J46">
        <v>3.8461538461538463</v>
      </c>
      <c r="K46">
        <v>4.1858518208455422</v>
      </c>
      <c r="M46" s="70"/>
    </row>
    <row r="47" spans="1:13" x14ac:dyDescent="0.25">
      <c r="A47" s="297" t="s">
        <v>177</v>
      </c>
      <c r="B47" s="297"/>
      <c r="C47" s="297"/>
      <c r="D47" s="297"/>
      <c r="E47" s="297"/>
      <c r="F47" s="297"/>
      <c r="G47">
        <v>2</v>
      </c>
      <c r="H47">
        <v>1.8526497199482981</v>
      </c>
      <c r="I47">
        <v>1.7035775127768313</v>
      </c>
      <c r="J47">
        <v>1.8596787827557058</v>
      </c>
      <c r="K47">
        <v>1.6743407283382168</v>
      </c>
      <c r="M47" s="70"/>
    </row>
    <row r="48" spans="1:13" x14ac:dyDescent="0.25">
      <c r="A48" s="297" t="s">
        <v>178</v>
      </c>
      <c r="B48" s="297"/>
      <c r="C48" s="297"/>
      <c r="D48" s="297"/>
      <c r="E48" s="297"/>
      <c r="F48" s="297"/>
      <c r="G48">
        <v>3</v>
      </c>
      <c r="H48">
        <v>0</v>
      </c>
      <c r="I48">
        <v>0</v>
      </c>
      <c r="J48">
        <v>0</v>
      </c>
      <c r="K48">
        <v>0</v>
      </c>
      <c r="M48" s="70"/>
    </row>
    <row r="49" spans="1:13" x14ac:dyDescent="0.25">
      <c r="A49" t="s">
        <v>24</v>
      </c>
      <c r="M49" s="70"/>
    </row>
    <row r="50" spans="1:13" x14ac:dyDescent="0.25">
      <c r="A50" s="297" t="s">
        <v>176</v>
      </c>
      <c r="B50" s="297"/>
      <c r="C50" s="297"/>
      <c r="D50" s="297"/>
      <c r="E50" s="297"/>
      <c r="F50" s="297"/>
      <c r="G50">
        <v>1</v>
      </c>
      <c r="H50">
        <v>15.984489444205083</v>
      </c>
      <c r="I50">
        <v>16.354344122657579</v>
      </c>
      <c r="J50">
        <v>13.609467455621301</v>
      </c>
      <c r="K50">
        <v>15.906236919213059</v>
      </c>
      <c r="M50" s="70"/>
    </row>
    <row r="51" spans="1:13" x14ac:dyDescent="0.25">
      <c r="A51" s="297" t="s">
        <v>177</v>
      </c>
      <c r="B51" s="297"/>
      <c r="C51" s="297"/>
      <c r="D51" s="297"/>
      <c r="E51" s="297"/>
      <c r="F51" s="297"/>
      <c r="G51">
        <v>2</v>
      </c>
      <c r="H51">
        <v>10.21111589831969</v>
      </c>
      <c r="I51">
        <v>10.562180579216355</v>
      </c>
      <c r="J51">
        <v>12.806424344885883</v>
      </c>
      <c r="K51">
        <v>10.339053997488488</v>
      </c>
      <c r="M51" s="70"/>
    </row>
    <row r="52" spans="1:13" x14ac:dyDescent="0.25">
      <c r="A52" s="297" t="s">
        <v>178</v>
      </c>
      <c r="B52" s="297"/>
      <c r="C52" s="297"/>
      <c r="D52" s="297"/>
      <c r="E52" s="297"/>
      <c r="F52" s="297"/>
      <c r="G52">
        <v>3</v>
      </c>
      <c r="H52">
        <v>0.34467901766479964</v>
      </c>
      <c r="I52">
        <v>4.2589437819420782E-2</v>
      </c>
      <c r="J52">
        <v>4.2265426880811495E-2</v>
      </c>
      <c r="K52">
        <v>0</v>
      </c>
      <c r="M52" s="70"/>
    </row>
    <row r="53" spans="1:13" x14ac:dyDescent="0.25">
      <c r="A53" t="s">
        <v>44</v>
      </c>
      <c r="M53" s="70"/>
    </row>
    <row r="54" spans="1:13" x14ac:dyDescent="0.25">
      <c r="A54" s="297" t="s">
        <v>176</v>
      </c>
      <c r="B54" s="297"/>
      <c r="C54" s="297"/>
      <c r="D54" s="297"/>
      <c r="E54" s="297"/>
      <c r="F54" s="297"/>
      <c r="G54">
        <v>1</v>
      </c>
      <c r="H54">
        <v>1.077121930202499</v>
      </c>
      <c r="I54">
        <v>1.9165247018739353</v>
      </c>
      <c r="J54">
        <v>2.0287404902789516</v>
      </c>
      <c r="K54">
        <v>1.1720385098367518</v>
      </c>
      <c r="M54" s="70"/>
    </row>
    <row r="55" spans="1:13" x14ac:dyDescent="0.25">
      <c r="A55" s="297" t="s">
        <v>177</v>
      </c>
      <c r="B55" s="297"/>
      <c r="C55" s="297"/>
      <c r="D55" s="297"/>
      <c r="E55" s="297"/>
      <c r="F55" s="297"/>
      <c r="G55">
        <v>2</v>
      </c>
      <c r="H55">
        <v>2.9297716501507969</v>
      </c>
      <c r="I55">
        <v>2.17206132879046</v>
      </c>
      <c r="J55">
        <v>1.9864750633981403</v>
      </c>
      <c r="K55">
        <v>2.8045207199665132</v>
      </c>
      <c r="M55" s="70"/>
    </row>
    <row r="56" spans="1:13" x14ac:dyDescent="0.25">
      <c r="A56" s="297" t="s">
        <v>178</v>
      </c>
      <c r="B56" s="297"/>
      <c r="C56" s="297"/>
      <c r="D56" s="297"/>
      <c r="E56" s="297"/>
      <c r="F56" s="297"/>
      <c r="G56">
        <v>3</v>
      </c>
      <c r="H56">
        <v>0</v>
      </c>
      <c r="I56">
        <v>0</v>
      </c>
      <c r="J56">
        <v>0</v>
      </c>
      <c r="K56">
        <v>0</v>
      </c>
      <c r="M56" s="70"/>
    </row>
    <row r="57" spans="1:13" x14ac:dyDescent="0.25">
      <c r="A57" t="s">
        <v>21</v>
      </c>
      <c r="M57" s="70"/>
    </row>
    <row r="58" spans="1:13" x14ac:dyDescent="0.25">
      <c r="A58" s="297" t="s">
        <v>176</v>
      </c>
      <c r="B58" s="297"/>
      <c r="C58" s="297"/>
      <c r="D58" s="297"/>
      <c r="E58" s="297"/>
      <c r="F58" s="297"/>
      <c r="G58">
        <v>1</v>
      </c>
      <c r="H58">
        <v>8.7462300732442912</v>
      </c>
      <c r="I58">
        <v>7.6660988074957412</v>
      </c>
      <c r="J58">
        <v>5.3254437869822482</v>
      </c>
      <c r="K58">
        <v>7.1996651318543323</v>
      </c>
      <c r="M58" s="70"/>
    </row>
    <row r="59" spans="1:13" x14ac:dyDescent="0.25">
      <c r="A59" s="297" t="s">
        <v>177</v>
      </c>
      <c r="B59" s="297"/>
      <c r="C59" s="297"/>
      <c r="D59" s="297"/>
      <c r="E59" s="297"/>
      <c r="F59" s="297"/>
      <c r="G59">
        <v>2</v>
      </c>
      <c r="H59">
        <v>3.6191296854803965</v>
      </c>
      <c r="I59">
        <v>4.0459965928449746</v>
      </c>
      <c r="J59">
        <v>6.2552831783601013</v>
      </c>
      <c r="K59">
        <v>4.5207199665131856</v>
      </c>
      <c r="M59" s="70"/>
    </row>
    <row r="60" spans="1:13" x14ac:dyDescent="0.25">
      <c r="A60" s="297" t="s">
        <v>178</v>
      </c>
      <c r="B60" s="297"/>
      <c r="C60" s="297"/>
      <c r="D60" s="297"/>
      <c r="E60" s="297"/>
      <c r="F60" s="297"/>
      <c r="G60">
        <v>3</v>
      </c>
      <c r="H60">
        <v>4.3084877208099955E-2</v>
      </c>
      <c r="I60">
        <v>0</v>
      </c>
      <c r="J60">
        <v>4.2265426880811495E-2</v>
      </c>
      <c r="K60">
        <v>8.3717036416910848E-2</v>
      </c>
      <c r="M60" s="70"/>
    </row>
    <row r="61" spans="1:13" x14ac:dyDescent="0.25">
      <c r="A61" t="s">
        <v>83</v>
      </c>
      <c r="M61" s="70"/>
    </row>
    <row r="62" spans="1:13" x14ac:dyDescent="0.25">
      <c r="A62" s="297" t="s">
        <v>176</v>
      </c>
      <c r="B62" s="297"/>
      <c r="C62" s="297"/>
      <c r="D62" s="297"/>
      <c r="E62" s="297"/>
      <c r="F62" s="297"/>
      <c r="G62">
        <v>1</v>
      </c>
      <c r="H62">
        <v>16.070659198621286</v>
      </c>
      <c r="I62">
        <v>16.439522998296422</v>
      </c>
      <c r="J62">
        <v>15.595942519019442</v>
      </c>
      <c r="K62">
        <v>16.952699874424447</v>
      </c>
      <c r="M62" s="70"/>
    </row>
    <row r="63" spans="1:13" x14ac:dyDescent="0.25">
      <c r="A63" s="297" t="s">
        <v>177</v>
      </c>
      <c r="B63" s="297"/>
      <c r="C63" s="297"/>
      <c r="D63" s="297"/>
      <c r="E63" s="297"/>
      <c r="F63" s="297"/>
      <c r="G63">
        <v>2</v>
      </c>
      <c r="H63">
        <v>6.5489013356311938</v>
      </c>
      <c r="I63">
        <v>6.3458262350936971</v>
      </c>
      <c r="J63">
        <v>7.6923076923076925</v>
      </c>
      <c r="K63">
        <v>6.5717873587275006</v>
      </c>
      <c r="M63" s="70"/>
    </row>
    <row r="64" spans="1:13" x14ac:dyDescent="0.25">
      <c r="A64" s="297" t="s">
        <v>178</v>
      </c>
      <c r="B64" s="297"/>
      <c r="C64" s="297"/>
      <c r="D64" s="297"/>
      <c r="E64" s="297"/>
      <c r="F64" s="297"/>
      <c r="G64">
        <v>3</v>
      </c>
      <c r="H64">
        <v>0</v>
      </c>
      <c r="I64">
        <v>8.5178875638841564E-2</v>
      </c>
      <c r="J64">
        <v>0</v>
      </c>
      <c r="K64">
        <v>4.1858518208455424E-2</v>
      </c>
      <c r="M64" s="70"/>
    </row>
    <row r="65" spans="1:13" x14ac:dyDescent="0.25">
      <c r="A65" t="s">
        <v>40</v>
      </c>
      <c r="M65" s="70"/>
    </row>
    <row r="66" spans="1:13" x14ac:dyDescent="0.25">
      <c r="A66" s="297" t="s">
        <v>176</v>
      </c>
      <c r="B66" s="297"/>
      <c r="C66" s="297"/>
      <c r="D66" s="297"/>
      <c r="E66" s="297"/>
      <c r="F66" s="297"/>
      <c r="G66">
        <v>1</v>
      </c>
      <c r="H66">
        <v>1.5941404566996984</v>
      </c>
      <c r="I66">
        <v>1.5332197614991483</v>
      </c>
      <c r="J66">
        <v>1.3102282333051565</v>
      </c>
      <c r="K66">
        <v>1.5906236919213059</v>
      </c>
      <c r="M66" s="70"/>
    </row>
    <row r="67" spans="1:13" x14ac:dyDescent="0.25">
      <c r="A67" s="297" t="s">
        <v>177</v>
      </c>
      <c r="B67" s="297"/>
      <c r="C67" s="297"/>
      <c r="D67" s="297"/>
      <c r="E67" s="297"/>
      <c r="F67" s="297"/>
      <c r="G67">
        <v>2</v>
      </c>
      <c r="H67">
        <v>0.81861266695389923</v>
      </c>
      <c r="I67">
        <v>0.89437819420783649</v>
      </c>
      <c r="J67">
        <v>1.0143702451394758</v>
      </c>
      <c r="K67">
        <v>0.7115948095437421</v>
      </c>
      <c r="M67" s="70"/>
    </row>
    <row r="68" spans="1:13" x14ac:dyDescent="0.25">
      <c r="A68" s="297" t="s">
        <v>178</v>
      </c>
      <c r="B68" s="297"/>
      <c r="C68" s="297"/>
      <c r="D68" s="297"/>
      <c r="E68" s="297"/>
      <c r="F68" s="297"/>
      <c r="G68">
        <v>3</v>
      </c>
      <c r="H68">
        <v>0</v>
      </c>
      <c r="I68">
        <v>0</v>
      </c>
      <c r="J68">
        <v>0</v>
      </c>
      <c r="K68">
        <v>0</v>
      </c>
      <c r="M68" s="70"/>
    </row>
    <row r="69" spans="1:13" x14ac:dyDescent="0.25">
      <c r="A69" t="s">
        <v>41</v>
      </c>
      <c r="M69" s="70"/>
    </row>
    <row r="70" spans="1:13" x14ac:dyDescent="0.25">
      <c r="A70" s="297" t="s">
        <v>176</v>
      </c>
      <c r="B70" s="297"/>
      <c r="C70" s="297"/>
      <c r="D70" s="297"/>
      <c r="E70" s="297"/>
      <c r="F70" s="297"/>
      <c r="G70">
        <v>1</v>
      </c>
      <c r="H70">
        <v>6.1611374407582939</v>
      </c>
      <c r="I70">
        <v>5.8347529812606478</v>
      </c>
      <c r="J70">
        <v>5.4945054945054945</v>
      </c>
      <c r="K70">
        <v>5.9020510673922146</v>
      </c>
      <c r="M70" s="70"/>
    </row>
    <row r="71" spans="1:13" x14ac:dyDescent="0.25">
      <c r="A71" s="297" t="s">
        <v>177</v>
      </c>
      <c r="B71" s="297"/>
      <c r="C71" s="297"/>
      <c r="D71" s="297"/>
      <c r="E71" s="297"/>
      <c r="F71" s="297"/>
      <c r="G71">
        <v>2</v>
      </c>
      <c r="H71">
        <v>2.9728565273588972</v>
      </c>
      <c r="I71">
        <v>3.5775127768313459</v>
      </c>
      <c r="J71">
        <v>3.8884192730346578</v>
      </c>
      <c r="K71">
        <v>3.2649644202595227</v>
      </c>
      <c r="M71" s="70"/>
    </row>
    <row r="72" spans="1:13" x14ac:dyDescent="0.25">
      <c r="A72" s="297" t="s">
        <v>178</v>
      </c>
      <c r="B72" s="297"/>
      <c r="C72" s="297"/>
      <c r="D72" s="297"/>
      <c r="E72" s="297"/>
      <c r="F72" s="297"/>
      <c r="G72">
        <v>3</v>
      </c>
      <c r="H72">
        <v>4.3084877208099955E-2</v>
      </c>
      <c r="I72">
        <v>0</v>
      </c>
      <c r="J72">
        <v>0</v>
      </c>
      <c r="K72">
        <v>8.3717036416910848E-2</v>
      </c>
      <c r="M72" s="70"/>
    </row>
    <row r="73" spans="1:13" x14ac:dyDescent="0.25">
      <c r="A73" t="s">
        <v>42</v>
      </c>
      <c r="M73" s="70"/>
    </row>
    <row r="74" spans="1:13" x14ac:dyDescent="0.25">
      <c r="A74" s="297" t="s">
        <v>176</v>
      </c>
      <c r="B74" s="297"/>
      <c r="C74" s="297"/>
      <c r="D74" s="297"/>
      <c r="E74" s="297"/>
      <c r="F74" s="297"/>
      <c r="G74">
        <v>1</v>
      </c>
      <c r="H74">
        <v>4.6531667384747957</v>
      </c>
      <c r="I74">
        <v>4.9829642248722319</v>
      </c>
      <c r="J74">
        <v>4.2688081149619608</v>
      </c>
      <c r="K74">
        <v>4.5625784847216408</v>
      </c>
      <c r="M74" s="70"/>
    </row>
    <row r="75" spans="1:13" x14ac:dyDescent="0.25">
      <c r="A75" s="297" t="s">
        <v>177</v>
      </c>
      <c r="B75" s="297"/>
      <c r="C75" s="297"/>
      <c r="D75" s="297"/>
      <c r="E75" s="297"/>
      <c r="F75" s="297"/>
      <c r="G75">
        <v>2</v>
      </c>
      <c r="H75">
        <v>4.3515725980180955</v>
      </c>
      <c r="I75">
        <v>4.0459965928449746</v>
      </c>
      <c r="J75">
        <v>5.0718512256973796</v>
      </c>
      <c r="K75">
        <v>4.7300125575554626</v>
      </c>
      <c r="M75" s="70"/>
    </row>
    <row r="76" spans="1:13" x14ac:dyDescent="0.25">
      <c r="A76" s="297" t="s">
        <v>178</v>
      </c>
      <c r="B76" s="297"/>
      <c r="C76" s="297"/>
      <c r="D76" s="297"/>
      <c r="E76" s="297"/>
      <c r="F76" s="297"/>
      <c r="G76">
        <v>3</v>
      </c>
      <c r="H76">
        <v>0</v>
      </c>
      <c r="I76">
        <v>0</v>
      </c>
      <c r="J76">
        <v>4.2265426880811495E-2</v>
      </c>
      <c r="K76">
        <v>0</v>
      </c>
      <c r="M76" s="70"/>
    </row>
    <row r="77" spans="1:13" x14ac:dyDescent="0.25">
      <c r="A77" t="s">
        <v>43</v>
      </c>
      <c r="M77" s="70"/>
    </row>
    <row r="78" spans="1:13" x14ac:dyDescent="0.25">
      <c r="A78" s="297" t="s">
        <v>176</v>
      </c>
      <c r="B78" s="297"/>
      <c r="C78" s="297"/>
      <c r="D78" s="297"/>
      <c r="E78" s="297"/>
      <c r="F78" s="297"/>
      <c r="G78">
        <v>1</v>
      </c>
      <c r="H78">
        <v>0.21542438604049979</v>
      </c>
      <c r="I78">
        <v>0.21294718909710392</v>
      </c>
      <c r="J78">
        <v>0.21132713440405748</v>
      </c>
      <c r="K78">
        <v>0.2092925910422771</v>
      </c>
      <c r="M78" s="70"/>
    </row>
    <row r="79" spans="1:13" x14ac:dyDescent="0.25">
      <c r="A79" s="297" t="s">
        <v>177</v>
      </c>
      <c r="B79" s="297"/>
      <c r="C79" s="297"/>
      <c r="D79" s="297"/>
      <c r="E79" s="297"/>
      <c r="F79" s="297"/>
      <c r="G79">
        <v>2</v>
      </c>
      <c r="H79">
        <v>0.21542438604049979</v>
      </c>
      <c r="I79">
        <v>0.12776831345826234</v>
      </c>
      <c r="J79">
        <v>0.16906170752324598</v>
      </c>
      <c r="K79">
        <v>0.2092925910422771</v>
      </c>
      <c r="M79" s="70"/>
    </row>
    <row r="80" spans="1:13" x14ac:dyDescent="0.25">
      <c r="A80" s="297" t="s">
        <v>178</v>
      </c>
      <c r="B80" s="297"/>
      <c r="C80" s="297"/>
      <c r="D80" s="297"/>
      <c r="E80" s="297"/>
      <c r="F80" s="297"/>
      <c r="G80">
        <v>3</v>
      </c>
      <c r="H80">
        <v>0</v>
      </c>
      <c r="I80">
        <v>0</v>
      </c>
      <c r="J80">
        <v>0</v>
      </c>
      <c r="K80">
        <v>0</v>
      </c>
      <c r="M80" s="70"/>
    </row>
    <row r="81" spans="1:13" x14ac:dyDescent="0.25">
      <c r="A81" t="s">
        <v>38</v>
      </c>
      <c r="M81" s="70"/>
    </row>
    <row r="82" spans="1:13" x14ac:dyDescent="0.25">
      <c r="A82" s="297" t="s">
        <v>176</v>
      </c>
      <c r="B82" s="297"/>
      <c r="C82" s="297"/>
      <c r="D82" s="297"/>
      <c r="E82" s="297"/>
      <c r="F82" s="297"/>
      <c r="G82">
        <v>1</v>
      </c>
      <c r="H82">
        <v>0.51701852649719948</v>
      </c>
      <c r="I82">
        <v>0.4684838160136286</v>
      </c>
      <c r="J82">
        <v>0.42265426880811496</v>
      </c>
      <c r="K82">
        <v>0.33486814566764339</v>
      </c>
      <c r="M82" s="70"/>
    </row>
    <row r="83" spans="1:13" x14ac:dyDescent="0.25">
      <c r="A83" s="297" t="s">
        <v>177</v>
      </c>
      <c r="B83" s="297"/>
      <c r="C83" s="297"/>
      <c r="D83" s="297"/>
      <c r="E83" s="297"/>
      <c r="F83" s="297"/>
      <c r="G83">
        <v>2</v>
      </c>
      <c r="H83">
        <v>0.34467901766479964</v>
      </c>
      <c r="I83">
        <v>0.2981260647359455</v>
      </c>
      <c r="J83">
        <v>0.42265426880811496</v>
      </c>
      <c r="K83">
        <v>0.46044370029300963</v>
      </c>
      <c r="M83" s="70"/>
    </row>
    <row r="84" spans="1:13" x14ac:dyDescent="0.25">
      <c r="A84" s="297" t="s">
        <v>178</v>
      </c>
      <c r="B84" s="297"/>
      <c r="C84" s="297"/>
      <c r="D84" s="297"/>
      <c r="E84" s="297"/>
      <c r="F84" s="297"/>
      <c r="G84">
        <v>3</v>
      </c>
      <c r="H84">
        <v>0</v>
      </c>
      <c r="I84">
        <v>0</v>
      </c>
      <c r="J84">
        <v>0</v>
      </c>
      <c r="K84">
        <v>0</v>
      </c>
      <c r="M84" s="70"/>
    </row>
    <row r="85" spans="1:13" x14ac:dyDescent="0.25">
      <c r="M85" s="70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M86" s="70"/>
    </row>
    <row r="87" spans="1:13" x14ac:dyDescent="0.25">
      <c r="A87" s="302" t="s">
        <v>176</v>
      </c>
      <c r="B87" s="302"/>
      <c r="C87" s="302"/>
      <c r="D87" s="302"/>
      <c r="E87" s="302"/>
      <c r="F87" s="302"/>
      <c r="G87">
        <v>1</v>
      </c>
      <c r="H87">
        <v>61.826798793623439</v>
      </c>
      <c r="I87">
        <v>62.521294718909708</v>
      </c>
      <c r="J87">
        <v>54.480135249366022</v>
      </c>
      <c r="K87">
        <v>60.946002511511089</v>
      </c>
      <c r="M87" s="70"/>
    </row>
    <row r="88" spans="1:13" x14ac:dyDescent="0.25">
      <c r="A88" s="302" t="s">
        <v>177</v>
      </c>
      <c r="B88" s="302"/>
      <c r="C88" s="302"/>
      <c r="D88" s="302"/>
      <c r="E88" s="302"/>
      <c r="F88" s="302"/>
      <c r="G88">
        <v>2</v>
      </c>
      <c r="H88">
        <v>37.69926755708746</v>
      </c>
      <c r="I88">
        <v>37.308347529812607</v>
      </c>
      <c r="J88">
        <v>45.350803043110737</v>
      </c>
      <c r="K88">
        <v>38.802846379238176</v>
      </c>
      <c r="M88" s="70"/>
    </row>
    <row r="89" spans="1:13" x14ac:dyDescent="0.25">
      <c r="A89" s="302" t="s">
        <v>178</v>
      </c>
      <c r="B89" s="302"/>
      <c r="C89" s="302"/>
      <c r="D89" s="302"/>
      <c r="E89" s="302"/>
      <c r="F89" s="302"/>
      <c r="G89">
        <v>3</v>
      </c>
      <c r="H89">
        <v>0.47393364928909953</v>
      </c>
      <c r="I89">
        <v>0.17035775127768313</v>
      </c>
      <c r="J89">
        <v>0.16906170752324598</v>
      </c>
      <c r="K89">
        <v>0.25115110925073253</v>
      </c>
      <c r="M89" s="70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M90" s="70"/>
    </row>
    <row r="91" spans="1:13" ht="13.8" x14ac:dyDescent="0.3">
      <c r="A91" s="298"/>
      <c r="B91" s="298"/>
      <c r="C91" s="298"/>
      <c r="D91" s="298"/>
      <c r="E91" s="298"/>
      <c r="F91" s="298"/>
      <c r="H91">
        <v>100</v>
      </c>
      <c r="I91">
        <v>100</v>
      </c>
      <c r="J91">
        <v>100</v>
      </c>
      <c r="K91">
        <v>100</v>
      </c>
      <c r="M91" s="70"/>
    </row>
  </sheetData>
  <mergeCells count="88">
    <mergeCell ref="A7:K7"/>
    <mergeCell ref="A5:F5"/>
    <mergeCell ref="G5:K5"/>
    <mergeCell ref="A19:K19"/>
    <mergeCell ref="A20:K20"/>
    <mergeCell ref="A21:K21"/>
    <mergeCell ref="A15:K15"/>
    <mergeCell ref="A16:K16"/>
    <mergeCell ref="A66:F66"/>
    <mergeCell ref="A67:F67"/>
    <mergeCell ref="A68:F68"/>
    <mergeCell ref="A8:K8"/>
    <mergeCell ref="A18:K18"/>
    <mergeCell ref="G4:K4"/>
    <mergeCell ref="A22:K22"/>
    <mergeCell ref="A4:F4"/>
    <mergeCell ref="A6:F6"/>
    <mergeCell ref="G6:K6"/>
    <mergeCell ref="A36:F36"/>
    <mergeCell ref="A91:F91"/>
    <mergeCell ref="A90:F90"/>
    <mergeCell ref="A86:F86"/>
    <mergeCell ref="A89:F89"/>
    <mergeCell ref="A48:F48"/>
    <mergeCell ref="A46:F46"/>
    <mergeCell ref="A47:F47"/>
    <mergeCell ref="A75:F75"/>
    <mergeCell ref="A76:F76"/>
    <mergeCell ref="A31:G31"/>
    <mergeCell ref="H31:K31"/>
    <mergeCell ref="C33:K33"/>
    <mergeCell ref="A23:G23"/>
    <mergeCell ref="H27:K27"/>
    <mergeCell ref="H26:K26"/>
    <mergeCell ref="A79:F79"/>
    <mergeCell ref="A80:F80"/>
    <mergeCell ref="A82:F82"/>
    <mergeCell ref="A83:F83"/>
    <mergeCell ref="A84:F84"/>
    <mergeCell ref="A60:F60"/>
    <mergeCell ref="A62:F62"/>
    <mergeCell ref="A78:F78"/>
    <mergeCell ref="A63:F63"/>
    <mergeCell ref="A64:F64"/>
    <mergeCell ref="A71:F71"/>
    <mergeCell ref="A72:F72"/>
    <mergeCell ref="A74:F74"/>
    <mergeCell ref="A59:F59"/>
    <mergeCell ref="A87:F87"/>
    <mergeCell ref="A50:F50"/>
    <mergeCell ref="A51:F51"/>
    <mergeCell ref="A52:F52"/>
    <mergeCell ref="A54:F54"/>
    <mergeCell ref="A70:F70"/>
    <mergeCell ref="A88:F88"/>
    <mergeCell ref="H29:K29"/>
    <mergeCell ref="H23:K23"/>
    <mergeCell ref="H24:K24"/>
    <mergeCell ref="A30:G30"/>
    <mergeCell ref="A29:G29"/>
    <mergeCell ref="A28:G28"/>
    <mergeCell ref="A27:G27"/>
    <mergeCell ref="A35:F35"/>
    <mergeCell ref="A25:G25"/>
    <mergeCell ref="A12:K12"/>
    <mergeCell ref="A13:K13"/>
    <mergeCell ref="A14:K14"/>
    <mergeCell ref="A17:K17"/>
    <mergeCell ref="H28:K28"/>
    <mergeCell ref="H30:K30"/>
    <mergeCell ref="A24:G24"/>
    <mergeCell ref="H25:K25"/>
    <mergeCell ref="K1:L1"/>
    <mergeCell ref="A3:F3"/>
    <mergeCell ref="G3:K3"/>
    <mergeCell ref="A56:F56"/>
    <mergeCell ref="A58:F58"/>
    <mergeCell ref="A55:F55"/>
    <mergeCell ref="A26:G26"/>
    <mergeCell ref="A9:K9"/>
    <mergeCell ref="A10:K10"/>
    <mergeCell ref="A11:K11"/>
    <mergeCell ref="A44:F44"/>
    <mergeCell ref="A38:F38"/>
    <mergeCell ref="A39:F39"/>
    <mergeCell ref="A40:F40"/>
    <mergeCell ref="A42:F42"/>
    <mergeCell ref="A43:F43"/>
  </mergeCells>
  <phoneticPr fontId="1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workbookViewId="0">
      <selection sqref="A1:M91"/>
    </sheetView>
  </sheetViews>
  <sheetFormatPr defaultRowHeight="13.2" x14ac:dyDescent="0.25"/>
  <sheetData>
    <row r="1" spans="1:12" ht="15.6" x14ac:dyDescent="0.3">
      <c r="K1" s="281" t="s">
        <v>139</v>
      </c>
      <c r="L1" s="281"/>
    </row>
    <row r="3" spans="1:12" x14ac:dyDescent="0.25">
      <c r="A3" s="288" t="s">
        <v>130</v>
      </c>
      <c r="B3" s="289"/>
      <c r="C3" s="289"/>
      <c r="D3" s="289"/>
      <c r="E3" s="289"/>
      <c r="F3" s="290"/>
      <c r="G3" s="291" t="s">
        <v>187</v>
      </c>
      <c r="H3" s="292"/>
      <c r="I3" s="292"/>
      <c r="J3" s="292"/>
      <c r="K3" s="293"/>
    </row>
    <row r="4" spans="1:12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</row>
    <row r="5" spans="1:12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</row>
    <row r="6" spans="1:12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</row>
    <row r="7" spans="1:12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2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</row>
    <row r="9" spans="1:12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2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2" x14ac:dyDescent="0.25">
      <c r="A11" s="278" t="s">
        <v>44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2" x14ac:dyDescent="0.25">
      <c r="A12" s="278" t="s">
        <v>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</row>
    <row r="13" spans="1:12" x14ac:dyDescent="0.25">
      <c r="A13" s="278" t="s">
        <v>23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</row>
    <row r="14" spans="1:12" x14ac:dyDescent="0.25">
      <c r="A14" s="278" t="s">
        <v>22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2" x14ac:dyDescent="0.25">
      <c r="A15" s="278" t="s">
        <v>24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2" x14ac:dyDescent="0.25">
      <c r="A16" s="278" t="s">
        <v>83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3" x14ac:dyDescent="0.25">
      <c r="A17" s="278" t="s">
        <v>40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M17" s="73"/>
    </row>
    <row r="18" spans="1:13" x14ac:dyDescent="0.25">
      <c r="A18" s="278" t="s">
        <v>41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M18" s="73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M19" s="73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M20" s="73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M21" s="73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M22" s="73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M23" s="73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M24" s="73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M25" s="73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M26" s="73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M27" s="73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M28" s="73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M29" s="73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M30" s="73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2315</v>
      </c>
      <c r="I31" s="283"/>
      <c r="J31" s="283"/>
      <c r="K31" s="284"/>
      <c r="M31" s="73"/>
    </row>
    <row r="32" spans="1:13" x14ac:dyDescent="0.25">
      <c r="M32" s="73"/>
    </row>
    <row r="33" spans="1:13" x14ac:dyDescent="0.25"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M33" s="73"/>
    </row>
    <row r="34" spans="1:13" x14ac:dyDescent="0.25">
      <c r="M34" s="73"/>
    </row>
    <row r="35" spans="1:13" x14ac:dyDescent="0.25">
      <c r="A35" s="304" t="s">
        <v>136</v>
      </c>
      <c r="B35" s="305"/>
      <c r="C35" s="305"/>
      <c r="D35" s="305"/>
      <c r="E35" s="305"/>
      <c r="F35" s="306"/>
      <c r="G35" t="s">
        <v>134</v>
      </c>
      <c r="H35" t="s">
        <v>247</v>
      </c>
      <c r="I35" t="s">
        <v>258</v>
      </c>
      <c r="J35" t="s">
        <v>259</v>
      </c>
      <c r="K35" t="s">
        <v>274</v>
      </c>
      <c r="L35" t="s">
        <v>276</v>
      </c>
      <c r="M35" s="73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H36">
        <v>2371</v>
      </c>
      <c r="I36">
        <v>2397</v>
      </c>
      <c r="J36">
        <v>2422</v>
      </c>
      <c r="K36">
        <v>2438</v>
      </c>
      <c r="M36" s="73"/>
    </row>
    <row r="37" spans="1:13" x14ac:dyDescent="0.25">
      <c r="A37" t="s">
        <v>45</v>
      </c>
      <c r="M37" s="73"/>
    </row>
    <row r="38" spans="1:13" x14ac:dyDescent="0.25">
      <c r="A38" s="297" t="s">
        <v>188</v>
      </c>
      <c r="B38" s="297"/>
      <c r="C38" s="297"/>
      <c r="D38" s="297"/>
      <c r="E38" s="297"/>
      <c r="F38" s="297"/>
      <c r="G38">
        <v>1</v>
      </c>
      <c r="H38">
        <v>30.87071240105541</v>
      </c>
      <c r="I38">
        <v>31.01348412353197</v>
      </c>
      <c r="J38">
        <v>30.650835532102022</v>
      </c>
      <c r="K38">
        <v>31.879049676025918</v>
      </c>
      <c r="M38" s="73"/>
    </row>
    <row r="39" spans="1:13" x14ac:dyDescent="0.25">
      <c r="A39" s="297" t="s">
        <v>189</v>
      </c>
      <c r="B39" s="297"/>
      <c r="C39" s="297"/>
      <c r="D39" s="297"/>
      <c r="E39" s="297"/>
      <c r="F39" s="297"/>
      <c r="G39">
        <v>2</v>
      </c>
      <c r="H39">
        <v>68.689533861037816</v>
      </c>
      <c r="I39">
        <v>68.682035667681603</v>
      </c>
      <c r="J39">
        <v>68.997361477572554</v>
      </c>
      <c r="K39">
        <v>67.732181425485962</v>
      </c>
      <c r="M39" s="73"/>
    </row>
    <row r="40" spans="1:13" x14ac:dyDescent="0.25">
      <c r="A40" s="297" t="s">
        <v>190</v>
      </c>
      <c r="B40" s="297"/>
      <c r="C40" s="297"/>
      <c r="D40" s="297"/>
      <c r="E40" s="297"/>
      <c r="F40" s="297"/>
      <c r="G40">
        <v>3</v>
      </c>
      <c r="H40">
        <v>0.43975373790677219</v>
      </c>
      <c r="I40">
        <v>0.3044802087864289</v>
      </c>
      <c r="J40">
        <v>0.35180299032541779</v>
      </c>
      <c r="K40">
        <v>0.38876889848812096</v>
      </c>
      <c r="M40" s="73"/>
    </row>
    <row r="41" spans="1:13" x14ac:dyDescent="0.25">
      <c r="A41" t="s">
        <v>23</v>
      </c>
      <c r="M41" s="73"/>
    </row>
    <row r="42" spans="1:13" x14ac:dyDescent="0.25">
      <c r="A42" s="297" t="s">
        <v>188</v>
      </c>
      <c r="B42" s="297"/>
      <c r="C42" s="297"/>
      <c r="D42" s="297"/>
      <c r="E42" s="297"/>
      <c r="F42" s="297"/>
      <c r="G42">
        <v>1</v>
      </c>
      <c r="H42">
        <v>1.8469656992084433</v>
      </c>
      <c r="I42">
        <v>1.6963897346672465</v>
      </c>
      <c r="J42">
        <v>1.7150395778364116</v>
      </c>
      <c r="K42">
        <v>1.9870410367170626</v>
      </c>
      <c r="M42" s="73"/>
    </row>
    <row r="43" spans="1:13" x14ac:dyDescent="0.25">
      <c r="A43" s="297" t="s">
        <v>189</v>
      </c>
      <c r="B43" s="297"/>
      <c r="C43" s="297"/>
      <c r="D43" s="297"/>
      <c r="E43" s="297"/>
      <c r="F43" s="297"/>
      <c r="G43">
        <v>2</v>
      </c>
      <c r="H43">
        <v>4.6613896218117858</v>
      </c>
      <c r="I43">
        <v>4.8716833405828623</v>
      </c>
      <c r="J43">
        <v>4.705364995602463</v>
      </c>
      <c r="K43">
        <v>4.4060475161987043</v>
      </c>
      <c r="M43" s="73"/>
    </row>
    <row r="44" spans="1:13" x14ac:dyDescent="0.25">
      <c r="A44" s="297" t="s">
        <v>190</v>
      </c>
      <c r="B44" s="297"/>
      <c r="C44" s="297"/>
      <c r="D44" s="297"/>
      <c r="E44" s="297"/>
      <c r="F44" s="297"/>
      <c r="G44">
        <v>3</v>
      </c>
      <c r="H44">
        <v>0.13192612137203166</v>
      </c>
      <c r="I44">
        <v>4.3497172683775558E-2</v>
      </c>
      <c r="J44">
        <v>4.3975373790677223E-2</v>
      </c>
      <c r="K44">
        <v>4.3196544276457881E-2</v>
      </c>
      <c r="M44" s="73"/>
    </row>
    <row r="45" spans="1:13" x14ac:dyDescent="0.25">
      <c r="A45" t="s">
        <v>22</v>
      </c>
      <c r="M45" s="73"/>
    </row>
    <row r="46" spans="1:13" x14ac:dyDescent="0.25">
      <c r="A46" s="297" t="s">
        <v>188</v>
      </c>
      <c r="B46" s="297"/>
      <c r="C46" s="297"/>
      <c r="D46" s="297"/>
      <c r="E46" s="297"/>
      <c r="F46" s="297"/>
      <c r="G46">
        <v>1</v>
      </c>
      <c r="H46">
        <v>3.5620052770448547</v>
      </c>
      <c r="I46">
        <v>3.2622879512831666</v>
      </c>
      <c r="J46">
        <v>3.2102022867194373</v>
      </c>
      <c r="K46">
        <v>3.4989200863930887</v>
      </c>
      <c r="M46" s="73"/>
    </row>
    <row r="47" spans="1:13" x14ac:dyDescent="0.25">
      <c r="A47" s="297" t="s">
        <v>189</v>
      </c>
      <c r="B47" s="297"/>
      <c r="C47" s="297"/>
      <c r="D47" s="297"/>
      <c r="E47" s="297"/>
      <c r="F47" s="297"/>
      <c r="G47">
        <v>2</v>
      </c>
      <c r="H47">
        <v>1.9788918205804749</v>
      </c>
      <c r="I47">
        <v>2.3053501522401043</v>
      </c>
      <c r="J47">
        <v>2.4626209322779244</v>
      </c>
      <c r="K47">
        <v>2.3758099352051838</v>
      </c>
      <c r="M47" s="73"/>
    </row>
    <row r="48" spans="1:13" x14ac:dyDescent="0.25">
      <c r="A48" s="297" t="s">
        <v>190</v>
      </c>
      <c r="B48" s="297"/>
      <c r="C48" s="297"/>
      <c r="D48" s="297"/>
      <c r="E48" s="297"/>
      <c r="F48" s="297"/>
      <c r="G48">
        <v>3</v>
      </c>
      <c r="H48">
        <v>0</v>
      </c>
      <c r="I48">
        <v>0</v>
      </c>
      <c r="J48">
        <v>0</v>
      </c>
      <c r="K48">
        <v>4.3196544276457881E-2</v>
      </c>
      <c r="M48" s="73"/>
    </row>
    <row r="49" spans="1:13" x14ac:dyDescent="0.25">
      <c r="A49" t="s">
        <v>24</v>
      </c>
      <c r="M49" s="73"/>
    </row>
    <row r="50" spans="1:13" x14ac:dyDescent="0.25">
      <c r="A50" s="297" t="s">
        <v>188</v>
      </c>
      <c r="B50" s="297"/>
      <c r="C50" s="297"/>
      <c r="D50" s="297"/>
      <c r="E50" s="297"/>
      <c r="F50" s="297"/>
      <c r="G50">
        <v>1</v>
      </c>
      <c r="H50">
        <v>6.9920844327176779</v>
      </c>
      <c r="I50">
        <v>6.6550674206176597</v>
      </c>
      <c r="J50">
        <v>5.980650835532102</v>
      </c>
      <c r="K50">
        <v>6.9114470842332612</v>
      </c>
      <c r="M50" s="73"/>
    </row>
    <row r="51" spans="1:13" x14ac:dyDescent="0.25">
      <c r="A51" s="297" t="s">
        <v>189</v>
      </c>
      <c r="B51" s="297"/>
      <c r="C51" s="297"/>
      <c r="D51" s="297"/>
      <c r="E51" s="297"/>
      <c r="F51" s="297"/>
      <c r="G51">
        <v>2</v>
      </c>
      <c r="H51">
        <v>19.393139841688654</v>
      </c>
      <c r="I51">
        <v>20.008699434536755</v>
      </c>
      <c r="J51">
        <v>20.360598065083554</v>
      </c>
      <c r="K51">
        <v>19.265658747300215</v>
      </c>
      <c r="M51" s="73"/>
    </row>
    <row r="52" spans="1:13" x14ac:dyDescent="0.25">
      <c r="A52" s="297" t="s">
        <v>190</v>
      </c>
      <c r="B52" s="297"/>
      <c r="C52" s="297"/>
      <c r="D52" s="297"/>
      <c r="E52" s="297"/>
      <c r="F52" s="297"/>
      <c r="G52">
        <v>3</v>
      </c>
      <c r="H52">
        <v>8.7950747581354446E-2</v>
      </c>
      <c r="I52">
        <v>0.13049151805132667</v>
      </c>
      <c r="J52">
        <v>8.7950747581354446E-2</v>
      </c>
      <c r="K52">
        <v>8.6393088552915762E-2</v>
      </c>
      <c r="M52" s="73"/>
    </row>
    <row r="53" spans="1:13" x14ac:dyDescent="0.25">
      <c r="A53" t="s">
        <v>44</v>
      </c>
      <c r="M53" s="73"/>
    </row>
    <row r="54" spans="1:13" x14ac:dyDescent="0.25">
      <c r="A54" s="297" t="s">
        <v>188</v>
      </c>
      <c r="B54" s="297"/>
      <c r="C54" s="297"/>
      <c r="D54" s="297"/>
      <c r="E54" s="297"/>
      <c r="F54" s="297"/>
      <c r="G54">
        <v>1</v>
      </c>
      <c r="H54">
        <v>0.61565523306948111</v>
      </c>
      <c r="I54">
        <v>1.2179208351457156</v>
      </c>
      <c r="J54">
        <v>1.4072119613016711</v>
      </c>
      <c r="K54">
        <v>0.77753779697624192</v>
      </c>
      <c r="M54" s="73"/>
    </row>
    <row r="55" spans="1:13" x14ac:dyDescent="0.25">
      <c r="A55" s="297" t="s">
        <v>189</v>
      </c>
      <c r="B55" s="297"/>
      <c r="C55" s="297"/>
      <c r="D55" s="297"/>
      <c r="E55" s="297"/>
      <c r="F55" s="297"/>
      <c r="G55">
        <v>2</v>
      </c>
      <c r="H55">
        <v>3.5180299032541775</v>
      </c>
      <c r="I55">
        <v>2.9578077424967377</v>
      </c>
      <c r="J55">
        <v>2.8583992963940195</v>
      </c>
      <c r="K55">
        <v>3.3693304535637147</v>
      </c>
      <c r="M55" s="73"/>
    </row>
    <row r="56" spans="1:13" x14ac:dyDescent="0.25">
      <c r="A56" s="297" t="s">
        <v>190</v>
      </c>
      <c r="B56" s="297"/>
      <c r="C56" s="297"/>
      <c r="D56" s="297"/>
      <c r="E56" s="297"/>
      <c r="F56" s="297"/>
      <c r="G56">
        <v>3</v>
      </c>
      <c r="H56">
        <v>0</v>
      </c>
      <c r="I56">
        <v>0</v>
      </c>
      <c r="J56">
        <v>0</v>
      </c>
      <c r="K56">
        <v>0</v>
      </c>
      <c r="M56" s="73"/>
    </row>
    <row r="57" spans="1:13" x14ac:dyDescent="0.25">
      <c r="A57" t="s">
        <v>21</v>
      </c>
      <c r="M57" s="73"/>
    </row>
    <row r="58" spans="1:13" x14ac:dyDescent="0.25">
      <c r="A58" s="297" t="s">
        <v>188</v>
      </c>
      <c r="B58" s="297"/>
      <c r="C58" s="297"/>
      <c r="D58" s="297"/>
      <c r="E58" s="297"/>
      <c r="F58" s="297"/>
      <c r="G58">
        <v>1</v>
      </c>
      <c r="H58">
        <v>3.1662269129287597</v>
      </c>
      <c r="I58">
        <v>3.0882992605480646</v>
      </c>
      <c r="J58">
        <v>3.1222515391380825</v>
      </c>
      <c r="K58">
        <v>3.2829373650107989</v>
      </c>
      <c r="M58" s="73"/>
    </row>
    <row r="59" spans="1:13" x14ac:dyDescent="0.25">
      <c r="A59" s="297" t="s">
        <v>189</v>
      </c>
      <c r="B59" s="297"/>
      <c r="C59" s="297"/>
      <c r="D59" s="297"/>
      <c r="E59" s="297"/>
      <c r="F59" s="297"/>
      <c r="G59">
        <v>2</v>
      </c>
      <c r="H59">
        <v>9.5866314863676347</v>
      </c>
      <c r="I59">
        <v>9.0474119182253148</v>
      </c>
      <c r="J59">
        <v>8.6191732629727351</v>
      </c>
      <c r="K59">
        <v>8.639308855291576</v>
      </c>
      <c r="M59" s="73"/>
    </row>
    <row r="60" spans="1:13" x14ac:dyDescent="0.25">
      <c r="A60" s="297" t="s">
        <v>190</v>
      </c>
      <c r="B60" s="297"/>
      <c r="C60" s="297"/>
      <c r="D60" s="297"/>
      <c r="E60" s="297"/>
      <c r="F60" s="297"/>
      <c r="G60">
        <v>3</v>
      </c>
      <c r="H60">
        <v>0</v>
      </c>
      <c r="I60">
        <v>0</v>
      </c>
      <c r="J60">
        <v>0</v>
      </c>
      <c r="K60">
        <v>0</v>
      </c>
      <c r="M60" s="73"/>
    </row>
    <row r="61" spans="1:13" x14ac:dyDescent="0.25">
      <c r="A61" t="s">
        <v>83</v>
      </c>
      <c r="M61" s="73"/>
    </row>
    <row r="62" spans="1:13" x14ac:dyDescent="0.25">
      <c r="A62" s="297" t="s">
        <v>188</v>
      </c>
      <c r="B62" s="297"/>
      <c r="C62" s="297"/>
      <c r="D62" s="297"/>
      <c r="E62" s="297"/>
      <c r="F62" s="297"/>
      <c r="G62">
        <v>1</v>
      </c>
      <c r="H62">
        <v>4.8812664907651717</v>
      </c>
      <c r="I62">
        <v>5.1761635493692912</v>
      </c>
      <c r="J62">
        <v>5.3649956024626206</v>
      </c>
      <c r="K62">
        <v>5.226781857451404</v>
      </c>
      <c r="M62" s="73"/>
    </row>
    <row r="63" spans="1:13" x14ac:dyDescent="0.25">
      <c r="A63" s="297" t="s">
        <v>189</v>
      </c>
      <c r="B63" s="297"/>
      <c r="C63" s="297"/>
      <c r="D63" s="297"/>
      <c r="E63" s="297"/>
      <c r="F63" s="297"/>
      <c r="G63">
        <v>2</v>
      </c>
      <c r="H63">
        <v>17.458223394898855</v>
      </c>
      <c r="I63">
        <v>17.398869073510223</v>
      </c>
      <c r="J63">
        <v>17.546174142480211</v>
      </c>
      <c r="K63">
        <v>17.840172786177106</v>
      </c>
      <c r="M63" s="73"/>
    </row>
    <row r="64" spans="1:13" x14ac:dyDescent="0.25">
      <c r="A64" s="297" t="s">
        <v>190</v>
      </c>
      <c r="B64" s="297"/>
      <c r="C64" s="297"/>
      <c r="D64" s="297"/>
      <c r="E64" s="297"/>
      <c r="F64" s="297"/>
      <c r="G64">
        <v>3</v>
      </c>
      <c r="H64">
        <v>0.17590149516270889</v>
      </c>
      <c r="I64">
        <v>0.13049151805132667</v>
      </c>
      <c r="J64">
        <v>0.13192612137203166</v>
      </c>
      <c r="K64">
        <v>8.6393088552915762E-2</v>
      </c>
      <c r="M64" s="73"/>
    </row>
    <row r="65" spans="1:13" x14ac:dyDescent="0.25">
      <c r="A65" t="s">
        <v>40</v>
      </c>
      <c r="M65" s="73"/>
    </row>
    <row r="66" spans="1:13" x14ac:dyDescent="0.25">
      <c r="A66" s="297" t="s">
        <v>188</v>
      </c>
      <c r="B66" s="297"/>
      <c r="C66" s="297"/>
      <c r="D66" s="297"/>
      <c r="E66" s="297"/>
      <c r="F66" s="297"/>
      <c r="G66">
        <v>1</v>
      </c>
      <c r="H66">
        <v>1.6270888302550572</v>
      </c>
      <c r="I66">
        <v>1.4789038712483689</v>
      </c>
      <c r="J66">
        <v>1.3632365875109937</v>
      </c>
      <c r="K66">
        <v>1.5982721382289418</v>
      </c>
      <c r="M66" s="73"/>
    </row>
    <row r="67" spans="1:13" x14ac:dyDescent="0.25">
      <c r="A67" s="297" t="s">
        <v>189</v>
      </c>
      <c r="B67" s="297"/>
      <c r="C67" s="297"/>
      <c r="D67" s="297"/>
      <c r="E67" s="297"/>
      <c r="F67" s="297"/>
      <c r="G67">
        <v>2</v>
      </c>
      <c r="H67">
        <v>0.92348284960422167</v>
      </c>
      <c r="I67">
        <v>1.0439321444106133</v>
      </c>
      <c r="J67">
        <v>1.0554089709762533</v>
      </c>
      <c r="K67">
        <v>0.77753779697624192</v>
      </c>
      <c r="M67" s="73"/>
    </row>
    <row r="68" spans="1:13" x14ac:dyDescent="0.25">
      <c r="A68" s="297" t="s">
        <v>190</v>
      </c>
      <c r="B68" s="297"/>
      <c r="C68" s="297"/>
      <c r="D68" s="297"/>
      <c r="E68" s="297"/>
      <c r="F68" s="297"/>
      <c r="G68">
        <v>3</v>
      </c>
      <c r="H68">
        <v>0</v>
      </c>
      <c r="I68">
        <v>0</v>
      </c>
      <c r="J68">
        <v>4.3975373790677223E-2</v>
      </c>
      <c r="K68">
        <v>4.3196544276457881E-2</v>
      </c>
      <c r="M68" s="73"/>
    </row>
    <row r="69" spans="1:13" x14ac:dyDescent="0.25">
      <c r="A69" t="s">
        <v>41</v>
      </c>
      <c r="M69" s="73"/>
    </row>
    <row r="70" spans="1:13" x14ac:dyDescent="0.25">
      <c r="A70" s="297" t="s">
        <v>188</v>
      </c>
      <c r="B70" s="297"/>
      <c r="C70" s="297"/>
      <c r="D70" s="297"/>
      <c r="E70" s="297"/>
      <c r="F70" s="297"/>
      <c r="G70">
        <v>1</v>
      </c>
      <c r="H70">
        <v>3.5620052770448547</v>
      </c>
      <c r="I70">
        <v>3.4362766420182687</v>
      </c>
      <c r="J70">
        <v>3.9138082673702725</v>
      </c>
      <c r="K70">
        <v>3.7580993520518358</v>
      </c>
      <c r="M70" s="73"/>
    </row>
    <row r="71" spans="1:13" x14ac:dyDescent="0.25">
      <c r="A71" s="297" t="s">
        <v>189</v>
      </c>
      <c r="B71" s="297"/>
      <c r="C71" s="297"/>
      <c r="D71" s="297"/>
      <c r="E71" s="297"/>
      <c r="F71" s="297"/>
      <c r="G71">
        <v>2</v>
      </c>
      <c r="H71">
        <v>5.8047493403693933</v>
      </c>
      <c r="I71">
        <v>6.0461070030448019</v>
      </c>
      <c r="J71">
        <v>5.5408970976253302</v>
      </c>
      <c r="K71">
        <v>5.5291576673866087</v>
      </c>
      <c r="M71" s="73"/>
    </row>
    <row r="72" spans="1:13" x14ac:dyDescent="0.25">
      <c r="A72" s="297" t="s">
        <v>190</v>
      </c>
      <c r="B72" s="297"/>
      <c r="C72" s="297"/>
      <c r="D72" s="297"/>
      <c r="E72" s="297"/>
      <c r="F72" s="297"/>
      <c r="G72">
        <v>3</v>
      </c>
      <c r="H72">
        <v>0</v>
      </c>
      <c r="I72">
        <v>0</v>
      </c>
      <c r="J72">
        <v>0</v>
      </c>
      <c r="K72">
        <v>0</v>
      </c>
      <c r="M72" s="73"/>
    </row>
    <row r="73" spans="1:13" x14ac:dyDescent="0.25">
      <c r="A73" t="s">
        <v>42</v>
      </c>
      <c r="M73" s="73"/>
    </row>
    <row r="74" spans="1:13" x14ac:dyDescent="0.25">
      <c r="A74" s="297" t="s">
        <v>188</v>
      </c>
      <c r="B74" s="297"/>
      <c r="C74" s="297"/>
      <c r="D74" s="297"/>
      <c r="E74" s="297"/>
      <c r="F74" s="297"/>
      <c r="G74">
        <v>1</v>
      </c>
      <c r="H74">
        <v>4.1336851363236589</v>
      </c>
      <c r="I74">
        <v>4.6107003044802086</v>
      </c>
      <c r="J74">
        <v>4.0897097625329817</v>
      </c>
      <c r="K74">
        <v>4.4060475161987043</v>
      </c>
      <c r="M74" s="73"/>
    </row>
    <row r="75" spans="1:13" x14ac:dyDescent="0.25">
      <c r="A75" s="297" t="s">
        <v>189</v>
      </c>
      <c r="B75" s="297"/>
      <c r="C75" s="297"/>
      <c r="D75" s="297"/>
      <c r="E75" s="297"/>
      <c r="F75" s="297"/>
      <c r="G75">
        <v>2</v>
      </c>
      <c r="H75">
        <v>4.5294635004397534</v>
      </c>
      <c r="I75">
        <v>4.2627229230100045</v>
      </c>
      <c r="J75">
        <v>5.1011433597185576</v>
      </c>
      <c r="K75">
        <v>4.708423326133909</v>
      </c>
      <c r="M75" s="73"/>
    </row>
    <row r="76" spans="1:13" x14ac:dyDescent="0.25">
      <c r="A76" s="297" t="s">
        <v>190</v>
      </c>
      <c r="B76" s="297"/>
      <c r="C76" s="297"/>
      <c r="D76" s="297"/>
      <c r="E76" s="297"/>
      <c r="F76" s="297"/>
      <c r="G76">
        <v>3</v>
      </c>
      <c r="H76">
        <v>4.3975373790677223E-2</v>
      </c>
      <c r="I76">
        <v>0</v>
      </c>
      <c r="J76">
        <v>4.3975373790677223E-2</v>
      </c>
      <c r="K76">
        <v>8.6393088552915762E-2</v>
      </c>
      <c r="M76" s="73"/>
    </row>
    <row r="77" spans="1:13" x14ac:dyDescent="0.25">
      <c r="A77" t="s">
        <v>43</v>
      </c>
      <c r="M77" s="73"/>
    </row>
    <row r="78" spans="1:13" x14ac:dyDescent="0.25">
      <c r="A78" s="297" t="s">
        <v>188</v>
      </c>
      <c r="B78" s="297"/>
      <c r="C78" s="297"/>
      <c r="D78" s="297"/>
      <c r="E78" s="297"/>
      <c r="F78" s="297"/>
      <c r="G78">
        <v>1</v>
      </c>
      <c r="H78">
        <v>0.13192612137203166</v>
      </c>
      <c r="I78">
        <v>8.6994345367551115E-2</v>
      </c>
      <c r="J78">
        <v>0.17590149516270889</v>
      </c>
      <c r="K78">
        <v>0.12958963282937366</v>
      </c>
      <c r="M78" s="73"/>
    </row>
    <row r="79" spans="1:13" x14ac:dyDescent="0.25">
      <c r="A79" s="297" t="s">
        <v>189</v>
      </c>
      <c r="B79" s="297"/>
      <c r="C79" s="297"/>
      <c r="D79" s="297"/>
      <c r="E79" s="297"/>
      <c r="F79" s="297"/>
      <c r="G79">
        <v>2</v>
      </c>
      <c r="H79">
        <v>0.30782761653474056</v>
      </c>
      <c r="I79">
        <v>0.26098303610265333</v>
      </c>
      <c r="J79">
        <v>0.2198768689533861</v>
      </c>
      <c r="K79">
        <v>0.30237580993520519</v>
      </c>
      <c r="M79" s="73"/>
    </row>
    <row r="80" spans="1:13" x14ac:dyDescent="0.25">
      <c r="A80" s="297" t="s">
        <v>190</v>
      </c>
      <c r="B80" s="297"/>
      <c r="C80" s="297"/>
      <c r="D80" s="297"/>
      <c r="E80" s="297"/>
      <c r="F80" s="297"/>
      <c r="G80">
        <v>3</v>
      </c>
      <c r="H80">
        <v>0</v>
      </c>
      <c r="I80">
        <v>0</v>
      </c>
      <c r="J80">
        <v>0</v>
      </c>
      <c r="K80">
        <v>0</v>
      </c>
      <c r="M80" s="73"/>
    </row>
    <row r="81" spans="1:13" x14ac:dyDescent="0.25">
      <c r="A81" t="s">
        <v>38</v>
      </c>
      <c r="M81" s="73"/>
    </row>
    <row r="82" spans="1:13" x14ac:dyDescent="0.25">
      <c r="A82" s="297" t="s">
        <v>188</v>
      </c>
      <c r="B82" s="297"/>
      <c r="C82" s="297"/>
      <c r="D82" s="297"/>
      <c r="E82" s="297"/>
      <c r="F82" s="297"/>
      <c r="G82">
        <v>1</v>
      </c>
      <c r="H82">
        <v>0.35180299032541779</v>
      </c>
      <c r="I82">
        <v>0.3044802087864289</v>
      </c>
      <c r="J82">
        <v>0.30782761653474056</v>
      </c>
      <c r="K82">
        <v>0.30237580993520519</v>
      </c>
      <c r="M82" s="73"/>
    </row>
    <row r="83" spans="1:13" x14ac:dyDescent="0.25">
      <c r="A83" s="297" t="s">
        <v>189</v>
      </c>
      <c r="B83" s="297"/>
      <c r="C83" s="297"/>
      <c r="D83" s="297"/>
      <c r="E83" s="297"/>
      <c r="F83" s="297"/>
      <c r="G83">
        <v>2</v>
      </c>
      <c r="H83">
        <v>0.52770448548812665</v>
      </c>
      <c r="I83">
        <v>0.4784688995215311</v>
      </c>
      <c r="J83">
        <v>0.52770448548812665</v>
      </c>
      <c r="K83">
        <v>0.51835853131749465</v>
      </c>
      <c r="M83" s="73"/>
    </row>
    <row r="84" spans="1:13" x14ac:dyDescent="0.25">
      <c r="A84" s="297" t="s">
        <v>190</v>
      </c>
      <c r="B84" s="297"/>
      <c r="C84" s="297"/>
      <c r="D84" s="297"/>
      <c r="E84" s="297"/>
      <c r="F84" s="297"/>
      <c r="G84">
        <v>3</v>
      </c>
      <c r="H84">
        <v>0</v>
      </c>
      <c r="I84">
        <v>0</v>
      </c>
      <c r="J84">
        <v>0</v>
      </c>
      <c r="K84">
        <v>0</v>
      </c>
      <c r="M84" s="73"/>
    </row>
    <row r="85" spans="1:13" x14ac:dyDescent="0.25">
      <c r="M85" s="73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M86" s="73"/>
    </row>
    <row r="87" spans="1:13" x14ac:dyDescent="0.25">
      <c r="A87" s="302" t="s">
        <v>188</v>
      </c>
      <c r="B87" s="302"/>
      <c r="C87" s="302"/>
      <c r="D87" s="302"/>
      <c r="E87" s="302"/>
      <c r="F87" s="302"/>
      <c r="G87">
        <v>1</v>
      </c>
      <c r="H87">
        <v>30.87071240105541</v>
      </c>
      <c r="I87">
        <v>31.01348412353197</v>
      </c>
      <c r="J87">
        <v>30.650835532102022</v>
      </c>
      <c r="K87">
        <v>31.879049676025918</v>
      </c>
      <c r="M87" s="73"/>
    </row>
    <row r="88" spans="1:13" x14ac:dyDescent="0.25">
      <c r="A88" s="302" t="s">
        <v>189</v>
      </c>
      <c r="B88" s="302"/>
      <c r="C88" s="302"/>
      <c r="D88" s="302"/>
      <c r="E88" s="302"/>
      <c r="F88" s="302"/>
      <c r="G88">
        <v>2</v>
      </c>
      <c r="H88">
        <v>68.689533861037816</v>
      </c>
      <c r="I88">
        <v>68.682035667681603</v>
      </c>
      <c r="J88">
        <v>68.997361477572554</v>
      </c>
      <c r="K88">
        <v>67.732181425485962</v>
      </c>
      <c r="M88" s="73"/>
    </row>
    <row r="89" spans="1:13" x14ac:dyDescent="0.25">
      <c r="A89" s="302" t="s">
        <v>190</v>
      </c>
      <c r="B89" s="302"/>
      <c r="C89" s="302"/>
      <c r="D89" s="302"/>
      <c r="E89" s="302"/>
      <c r="F89" s="302"/>
      <c r="G89">
        <v>3</v>
      </c>
      <c r="H89">
        <v>0.43975373790677219</v>
      </c>
      <c r="I89">
        <v>0.3044802087864289</v>
      </c>
      <c r="J89">
        <v>0.35180299032541779</v>
      </c>
      <c r="K89">
        <v>0.38876889848812096</v>
      </c>
      <c r="M89" s="73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M90" s="73"/>
    </row>
    <row r="91" spans="1:13" ht="13.8" x14ac:dyDescent="0.3">
      <c r="A91" s="298"/>
      <c r="B91" s="298"/>
      <c r="C91" s="298"/>
      <c r="D91" s="298"/>
      <c r="E91" s="298"/>
      <c r="F91" s="298"/>
      <c r="H91">
        <v>100</v>
      </c>
      <c r="I91">
        <v>100</v>
      </c>
      <c r="J91">
        <v>100</v>
      </c>
      <c r="K91">
        <v>100</v>
      </c>
      <c r="M91" s="73"/>
    </row>
  </sheetData>
  <mergeCells count="88">
    <mergeCell ref="A13:K13"/>
    <mergeCell ref="A14:K14"/>
    <mergeCell ref="A23:G23"/>
    <mergeCell ref="A8:K8"/>
    <mergeCell ref="A18:K18"/>
    <mergeCell ref="A22:K22"/>
    <mergeCell ref="A19:K19"/>
    <mergeCell ref="A20:K20"/>
    <mergeCell ref="A21:K21"/>
    <mergeCell ref="A9:K9"/>
    <mergeCell ref="A10:K10"/>
    <mergeCell ref="A11:K11"/>
    <mergeCell ref="A12:K12"/>
    <mergeCell ref="A63:F63"/>
    <mergeCell ref="A64:F64"/>
    <mergeCell ref="A66:F66"/>
    <mergeCell ref="A67:F67"/>
    <mergeCell ref="A68:F68"/>
    <mergeCell ref="H25:K25"/>
    <mergeCell ref="A26:G26"/>
    <mergeCell ref="H26:K26"/>
    <mergeCell ref="A36:F36"/>
    <mergeCell ref="A91:F91"/>
    <mergeCell ref="A90:F90"/>
    <mergeCell ref="A86:F86"/>
    <mergeCell ref="A89:F89"/>
    <mergeCell ref="A52:F52"/>
    <mergeCell ref="A54:F54"/>
    <mergeCell ref="A88:F88"/>
    <mergeCell ref="A87:F87"/>
    <mergeCell ref="A78:F78"/>
    <mergeCell ref="A47:F47"/>
    <mergeCell ref="A48:F48"/>
    <mergeCell ref="A50:F50"/>
    <mergeCell ref="A51:F51"/>
    <mergeCell ref="H28:K28"/>
    <mergeCell ref="H30:K30"/>
    <mergeCell ref="A31:G31"/>
    <mergeCell ref="H31:K31"/>
    <mergeCell ref="C33:K33"/>
    <mergeCell ref="A35:F35"/>
    <mergeCell ref="A59:F59"/>
    <mergeCell ref="A60:F60"/>
    <mergeCell ref="A62:F62"/>
    <mergeCell ref="A38:F38"/>
    <mergeCell ref="A39:F39"/>
    <mergeCell ref="A40:F40"/>
    <mergeCell ref="A42:F42"/>
    <mergeCell ref="A43:F43"/>
    <mergeCell ref="A44:F44"/>
    <mergeCell ref="A46:F46"/>
    <mergeCell ref="A76:F76"/>
    <mergeCell ref="A79:F79"/>
    <mergeCell ref="A80:F80"/>
    <mergeCell ref="A82:F82"/>
    <mergeCell ref="A83:F83"/>
    <mergeCell ref="A70:F70"/>
    <mergeCell ref="A71:F71"/>
    <mergeCell ref="A72:F72"/>
    <mergeCell ref="A74:F74"/>
    <mergeCell ref="A75:F75"/>
    <mergeCell ref="H24:K24"/>
    <mergeCell ref="A30:G30"/>
    <mergeCell ref="A29:G29"/>
    <mergeCell ref="A28:G28"/>
    <mergeCell ref="A27:G27"/>
    <mergeCell ref="A25:G25"/>
    <mergeCell ref="A24:G24"/>
    <mergeCell ref="H27:K27"/>
    <mergeCell ref="H29:K29"/>
    <mergeCell ref="A15:K15"/>
    <mergeCell ref="A16:K16"/>
    <mergeCell ref="A17:K17"/>
    <mergeCell ref="G4:K4"/>
    <mergeCell ref="A4:F4"/>
    <mergeCell ref="A84:F84"/>
    <mergeCell ref="A55:F55"/>
    <mergeCell ref="A56:F56"/>
    <mergeCell ref="A58:F58"/>
    <mergeCell ref="H23:K23"/>
    <mergeCell ref="K1:L1"/>
    <mergeCell ref="A6:F6"/>
    <mergeCell ref="G6:K6"/>
    <mergeCell ref="A7:K7"/>
    <mergeCell ref="A5:F5"/>
    <mergeCell ref="G5:K5"/>
    <mergeCell ref="A3:F3"/>
    <mergeCell ref="G3:K3"/>
  </mergeCells>
  <phoneticPr fontId="14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topLeftCell="A22" workbookViewId="0">
      <selection activeCell="O58" sqref="O58"/>
    </sheetView>
  </sheetViews>
  <sheetFormatPr defaultRowHeight="13.2" x14ac:dyDescent="0.25"/>
  <sheetData>
    <row r="1" spans="1:12" ht="15.6" x14ac:dyDescent="0.3">
      <c r="K1" s="281" t="s">
        <v>139</v>
      </c>
      <c r="L1" s="281"/>
    </row>
    <row r="3" spans="1:12" x14ac:dyDescent="0.25">
      <c r="A3" s="288" t="s">
        <v>130</v>
      </c>
      <c r="B3" s="289"/>
      <c r="C3" s="289"/>
      <c r="D3" s="289"/>
      <c r="E3" s="289"/>
      <c r="F3" s="290"/>
      <c r="G3" s="291" t="s">
        <v>187</v>
      </c>
      <c r="H3" s="292"/>
      <c r="I3" s="292"/>
      <c r="J3" s="292"/>
      <c r="K3" s="293"/>
    </row>
    <row r="4" spans="1:12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</row>
    <row r="5" spans="1:12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</row>
    <row r="6" spans="1:12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</row>
    <row r="7" spans="1:12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</row>
    <row r="8" spans="1:12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</row>
    <row r="9" spans="1:12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2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spans="1:12" x14ac:dyDescent="0.25">
      <c r="A11" s="278" t="s">
        <v>44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</row>
    <row r="12" spans="1:12" x14ac:dyDescent="0.25">
      <c r="A12" s="278" t="s">
        <v>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</row>
    <row r="13" spans="1:12" x14ac:dyDescent="0.25">
      <c r="A13" s="278" t="s">
        <v>23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</row>
    <row r="14" spans="1:12" x14ac:dyDescent="0.25">
      <c r="A14" s="278" t="s">
        <v>22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2" x14ac:dyDescent="0.25">
      <c r="A15" s="278" t="s">
        <v>24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2" x14ac:dyDescent="0.25">
      <c r="A16" s="278" t="s">
        <v>83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3" x14ac:dyDescent="0.25">
      <c r="A17" s="278" t="s">
        <v>40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M17" s="74"/>
    </row>
    <row r="18" spans="1:13" x14ac:dyDescent="0.25">
      <c r="A18" s="278" t="s">
        <v>41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M18" s="74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M19" s="74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M20" s="74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M21" s="74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M22" s="74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M23" s="74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M24" s="74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M25" s="74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M26" s="74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M27" s="74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M28" s="74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M29" s="74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M30" s="74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2315</v>
      </c>
      <c r="I31" s="283"/>
      <c r="J31" s="283"/>
      <c r="K31" s="284"/>
      <c r="M31" s="74"/>
    </row>
    <row r="32" spans="1:13" x14ac:dyDescent="0.25">
      <c r="M32" s="74"/>
    </row>
    <row r="33" spans="1:13" x14ac:dyDescent="0.25"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M33" s="74"/>
    </row>
    <row r="34" spans="1:13" x14ac:dyDescent="0.25">
      <c r="M34" s="74"/>
    </row>
    <row r="35" spans="1:13" x14ac:dyDescent="0.25">
      <c r="A35" s="304" t="s">
        <v>136</v>
      </c>
      <c r="B35" s="305"/>
      <c r="C35" s="305"/>
      <c r="D35" s="305"/>
      <c r="E35" s="305"/>
      <c r="F35" s="306"/>
      <c r="G35" t="s">
        <v>134</v>
      </c>
      <c r="H35" t="s">
        <v>247</v>
      </c>
      <c r="I35" t="s">
        <v>258</v>
      </c>
      <c r="J35" t="s">
        <v>259</v>
      </c>
      <c r="K35" t="s">
        <v>274</v>
      </c>
      <c r="L35" t="s">
        <v>276</v>
      </c>
      <c r="M35" s="74"/>
    </row>
    <row r="36" spans="1:13" ht="12.75" customHeight="1" x14ac:dyDescent="0.25">
      <c r="A36" s="307" t="s">
        <v>150</v>
      </c>
      <c r="B36" s="308"/>
      <c r="C36" s="308"/>
      <c r="D36" s="308"/>
      <c r="E36" s="308"/>
      <c r="F36" s="309"/>
      <c r="H36">
        <v>2371</v>
      </c>
      <c r="I36">
        <v>2397</v>
      </c>
      <c r="J36">
        <v>2422</v>
      </c>
      <c r="K36">
        <v>2438</v>
      </c>
      <c r="M36" s="74"/>
    </row>
    <row r="37" spans="1:13" x14ac:dyDescent="0.25">
      <c r="A37" t="s">
        <v>45</v>
      </c>
      <c r="M37" s="74"/>
    </row>
    <row r="38" spans="1:13" x14ac:dyDescent="0.25">
      <c r="A38" s="297" t="s">
        <v>176</v>
      </c>
      <c r="B38" s="297"/>
      <c r="C38" s="297"/>
      <c r="D38" s="297"/>
      <c r="E38" s="297"/>
      <c r="F38" s="297"/>
      <c r="G38">
        <v>1</v>
      </c>
      <c r="H38">
        <v>74.934036939313984</v>
      </c>
      <c r="I38">
        <v>75.38060026098303</v>
      </c>
      <c r="J38">
        <v>73.526824978012314</v>
      </c>
      <c r="K38">
        <v>77.580993520518362</v>
      </c>
      <c r="M38" s="74"/>
    </row>
    <row r="39" spans="1:13" x14ac:dyDescent="0.25">
      <c r="A39" s="297" t="s">
        <v>177</v>
      </c>
      <c r="B39" s="297"/>
      <c r="C39" s="297"/>
      <c r="D39" s="297"/>
      <c r="E39" s="297"/>
      <c r="F39" s="297"/>
      <c r="G39">
        <v>2</v>
      </c>
      <c r="H39">
        <v>24.230430958663149</v>
      </c>
      <c r="I39">
        <v>24.140930839495432</v>
      </c>
      <c r="J39">
        <v>26.077396657871592</v>
      </c>
      <c r="K39">
        <v>21.857451403887691</v>
      </c>
      <c r="M39" s="74"/>
    </row>
    <row r="40" spans="1:13" x14ac:dyDescent="0.25">
      <c r="A40" s="297" t="s">
        <v>178</v>
      </c>
      <c r="B40" s="297"/>
      <c r="C40" s="297"/>
      <c r="D40" s="297"/>
      <c r="E40" s="297"/>
      <c r="F40" s="297"/>
      <c r="G40">
        <v>3</v>
      </c>
      <c r="H40">
        <v>0.83553210202286721</v>
      </c>
      <c r="I40">
        <v>0.4784688995215311</v>
      </c>
      <c r="J40">
        <v>0.39577836411609496</v>
      </c>
      <c r="K40">
        <v>0.56155507559395246</v>
      </c>
      <c r="M40" s="74"/>
    </row>
    <row r="41" spans="1:13" x14ac:dyDescent="0.25">
      <c r="A41" t="s">
        <v>23</v>
      </c>
      <c r="M41" s="74"/>
    </row>
    <row r="42" spans="1:13" x14ac:dyDescent="0.25">
      <c r="A42" s="297" t="s">
        <v>176</v>
      </c>
      <c r="B42" s="297"/>
      <c r="C42" s="297"/>
      <c r="D42" s="297"/>
      <c r="E42" s="297"/>
      <c r="F42" s="297"/>
      <c r="G42">
        <v>1</v>
      </c>
      <c r="H42">
        <v>5.0571679859278804</v>
      </c>
      <c r="I42">
        <v>4.7846889952153111</v>
      </c>
      <c r="J42">
        <v>4.9252418645558489</v>
      </c>
      <c r="K42">
        <v>4.838012958963283</v>
      </c>
      <c r="M42" s="74"/>
    </row>
    <row r="43" spans="1:13" x14ac:dyDescent="0.25">
      <c r="A43" s="297" t="s">
        <v>177</v>
      </c>
      <c r="B43" s="297"/>
      <c r="C43" s="297"/>
      <c r="D43" s="297"/>
      <c r="E43" s="297"/>
      <c r="F43" s="297"/>
      <c r="G43">
        <v>2</v>
      </c>
      <c r="H43">
        <v>1.5831134564643798</v>
      </c>
      <c r="I43">
        <v>1.8268812527185734</v>
      </c>
      <c r="J43">
        <v>1.5391380826737027</v>
      </c>
      <c r="K43">
        <v>1.5982721382289418</v>
      </c>
      <c r="M43" s="74"/>
    </row>
    <row r="44" spans="1:13" x14ac:dyDescent="0.25">
      <c r="A44" s="297" t="s">
        <v>178</v>
      </c>
      <c r="B44" s="297"/>
      <c r="C44" s="297"/>
      <c r="D44" s="297"/>
      <c r="E44" s="297"/>
      <c r="F44" s="297"/>
      <c r="G44">
        <v>3</v>
      </c>
      <c r="H44">
        <v>0</v>
      </c>
      <c r="I44">
        <v>0</v>
      </c>
      <c r="J44">
        <v>0</v>
      </c>
      <c r="K44">
        <v>0</v>
      </c>
      <c r="M44" s="74"/>
    </row>
    <row r="45" spans="1:13" x14ac:dyDescent="0.25">
      <c r="A45" t="s">
        <v>22</v>
      </c>
      <c r="M45" s="74"/>
    </row>
    <row r="46" spans="1:13" x14ac:dyDescent="0.25">
      <c r="A46" s="297" t="s">
        <v>176</v>
      </c>
      <c r="B46" s="297"/>
      <c r="C46" s="297"/>
      <c r="D46" s="297"/>
      <c r="E46" s="297"/>
      <c r="F46" s="297"/>
      <c r="G46">
        <v>1</v>
      </c>
      <c r="H46">
        <v>4.705364995602463</v>
      </c>
      <c r="I46">
        <v>4.9151805132666375</v>
      </c>
      <c r="J46">
        <v>4.8372911169744945</v>
      </c>
      <c r="K46">
        <v>5.2699784017278617</v>
      </c>
      <c r="M46" s="74"/>
    </row>
    <row r="47" spans="1:13" x14ac:dyDescent="0.25">
      <c r="A47" s="297" t="s">
        <v>177</v>
      </c>
      <c r="B47" s="297"/>
      <c r="C47" s="297"/>
      <c r="D47" s="297"/>
      <c r="E47" s="297"/>
      <c r="F47" s="297"/>
      <c r="G47">
        <v>2</v>
      </c>
      <c r="H47">
        <v>0.83553210202286721</v>
      </c>
      <c r="I47">
        <v>0.6524575902566333</v>
      </c>
      <c r="J47">
        <v>0.83553210202286721</v>
      </c>
      <c r="K47">
        <v>0.64794816414686829</v>
      </c>
      <c r="M47" s="74"/>
    </row>
    <row r="48" spans="1:13" x14ac:dyDescent="0.25">
      <c r="A48" s="297" t="s">
        <v>178</v>
      </c>
      <c r="B48" s="297"/>
      <c r="C48" s="297"/>
      <c r="D48" s="297"/>
      <c r="E48" s="297"/>
      <c r="F48" s="297"/>
      <c r="G48">
        <v>3</v>
      </c>
      <c r="H48">
        <v>0</v>
      </c>
      <c r="I48">
        <v>0</v>
      </c>
      <c r="J48">
        <v>0</v>
      </c>
      <c r="K48">
        <v>0</v>
      </c>
      <c r="M48" s="74"/>
    </row>
    <row r="49" spans="1:13" x14ac:dyDescent="0.25">
      <c r="A49" t="s">
        <v>24</v>
      </c>
      <c r="M49" s="74"/>
    </row>
    <row r="50" spans="1:13" x14ac:dyDescent="0.25">
      <c r="A50" s="297" t="s">
        <v>176</v>
      </c>
      <c r="B50" s="297"/>
      <c r="C50" s="297"/>
      <c r="D50" s="297"/>
      <c r="E50" s="297"/>
      <c r="F50" s="297"/>
      <c r="G50">
        <v>1</v>
      </c>
      <c r="H50">
        <v>19.656992084432719</v>
      </c>
      <c r="I50">
        <v>20.574162679425836</v>
      </c>
      <c r="J50">
        <v>19.349164467897978</v>
      </c>
      <c r="K50">
        <v>20.604751619870409</v>
      </c>
      <c r="M50" s="74"/>
    </row>
    <row r="51" spans="1:13" x14ac:dyDescent="0.25">
      <c r="A51" s="297" t="s">
        <v>177</v>
      </c>
      <c r="B51" s="297"/>
      <c r="C51" s="297"/>
      <c r="D51" s="297"/>
      <c r="E51" s="297"/>
      <c r="F51" s="297"/>
      <c r="G51">
        <v>2</v>
      </c>
      <c r="H51">
        <v>6.6402814423922605</v>
      </c>
      <c r="I51">
        <v>6.1765985210961292</v>
      </c>
      <c r="J51">
        <v>7.0360598065083551</v>
      </c>
      <c r="K51">
        <v>5.3995680345572357</v>
      </c>
      <c r="M51" s="74"/>
    </row>
    <row r="52" spans="1:13" x14ac:dyDescent="0.25">
      <c r="A52" s="297" t="s">
        <v>178</v>
      </c>
      <c r="B52" s="297"/>
      <c r="C52" s="297"/>
      <c r="D52" s="297"/>
      <c r="E52" s="297"/>
      <c r="F52" s="297"/>
      <c r="G52">
        <v>3</v>
      </c>
      <c r="H52">
        <v>0.17590149516270889</v>
      </c>
      <c r="I52">
        <v>4.3497172683775558E-2</v>
      </c>
      <c r="J52">
        <v>4.3975373790677223E-2</v>
      </c>
      <c r="K52">
        <v>0.25917926565874733</v>
      </c>
      <c r="M52" s="74"/>
    </row>
    <row r="53" spans="1:13" x14ac:dyDescent="0.25">
      <c r="A53" t="s">
        <v>44</v>
      </c>
      <c r="M53" s="74"/>
    </row>
    <row r="54" spans="1:13" x14ac:dyDescent="0.25">
      <c r="A54" s="297" t="s">
        <v>176</v>
      </c>
      <c r="B54" s="297"/>
      <c r="C54" s="297"/>
      <c r="D54" s="297"/>
      <c r="E54" s="297"/>
      <c r="F54" s="297"/>
      <c r="G54">
        <v>1</v>
      </c>
      <c r="H54">
        <v>1.9349164467897977</v>
      </c>
      <c r="I54">
        <v>2.6098303610265332</v>
      </c>
      <c r="J54">
        <v>3.0343007915567282</v>
      </c>
      <c r="K54">
        <v>2.1166306695464363</v>
      </c>
      <c r="M54" s="74"/>
    </row>
    <row r="55" spans="1:13" x14ac:dyDescent="0.25">
      <c r="A55" s="297" t="s">
        <v>177</v>
      </c>
      <c r="B55" s="297"/>
      <c r="C55" s="297"/>
      <c r="D55" s="297"/>
      <c r="E55" s="297"/>
      <c r="F55" s="297"/>
      <c r="G55">
        <v>2</v>
      </c>
      <c r="H55">
        <v>2.198768689533861</v>
      </c>
      <c r="I55">
        <v>1.5224010439321445</v>
      </c>
      <c r="J55">
        <v>1.187335092348285</v>
      </c>
      <c r="K55">
        <v>1.9870410367170626</v>
      </c>
      <c r="M55" s="74"/>
    </row>
    <row r="56" spans="1:13" x14ac:dyDescent="0.25">
      <c r="A56" s="297" t="s">
        <v>178</v>
      </c>
      <c r="B56" s="297"/>
      <c r="C56" s="297"/>
      <c r="D56" s="297"/>
      <c r="E56" s="297"/>
      <c r="F56" s="297"/>
      <c r="G56">
        <v>3</v>
      </c>
      <c r="H56">
        <v>0</v>
      </c>
      <c r="I56">
        <v>4.3497172683775558E-2</v>
      </c>
      <c r="J56">
        <v>4.3975373790677223E-2</v>
      </c>
      <c r="K56">
        <v>4.3196544276457881E-2</v>
      </c>
      <c r="M56" s="74"/>
    </row>
    <row r="57" spans="1:13" x14ac:dyDescent="0.25">
      <c r="A57" t="s">
        <v>21</v>
      </c>
      <c r="M57" s="74"/>
    </row>
    <row r="58" spans="1:13" x14ac:dyDescent="0.25">
      <c r="A58" s="297" t="s">
        <v>176</v>
      </c>
      <c r="B58" s="297"/>
      <c r="C58" s="297"/>
      <c r="D58" s="297"/>
      <c r="E58" s="297"/>
      <c r="F58" s="297"/>
      <c r="G58">
        <v>1</v>
      </c>
      <c r="H58">
        <v>8.7510993843447675</v>
      </c>
      <c r="I58">
        <v>8.1774684645498041</v>
      </c>
      <c r="J58">
        <v>6.5963060686015833</v>
      </c>
      <c r="K58">
        <v>8.3801295896328298</v>
      </c>
      <c r="M58" s="74"/>
    </row>
    <row r="59" spans="1:13" x14ac:dyDescent="0.25">
      <c r="A59" s="297" t="s">
        <v>177</v>
      </c>
      <c r="B59" s="297"/>
      <c r="C59" s="297"/>
      <c r="D59" s="297"/>
      <c r="E59" s="297"/>
      <c r="F59" s="297"/>
      <c r="G59">
        <v>2</v>
      </c>
      <c r="H59">
        <v>3.8698328935795954</v>
      </c>
      <c r="I59">
        <v>3.8712483688560244</v>
      </c>
      <c r="J59">
        <v>5.0571679859278804</v>
      </c>
      <c r="K59">
        <v>3.4557235421166306</v>
      </c>
      <c r="M59" s="74"/>
    </row>
    <row r="60" spans="1:13" x14ac:dyDescent="0.25">
      <c r="A60" s="297" t="s">
        <v>178</v>
      </c>
      <c r="B60" s="297"/>
      <c r="C60" s="297"/>
      <c r="D60" s="297"/>
      <c r="E60" s="297"/>
      <c r="F60" s="297"/>
      <c r="G60">
        <v>3</v>
      </c>
      <c r="H60">
        <v>0.13192612137203166</v>
      </c>
      <c r="I60">
        <v>8.6994345367551115E-2</v>
      </c>
      <c r="J60">
        <v>8.7950747581354446E-2</v>
      </c>
      <c r="K60">
        <v>8.6393088552915762E-2</v>
      </c>
      <c r="M60" s="74"/>
    </row>
    <row r="61" spans="1:13" x14ac:dyDescent="0.25">
      <c r="A61" t="s">
        <v>83</v>
      </c>
      <c r="M61" s="74"/>
    </row>
    <row r="62" spans="1:13" x14ac:dyDescent="0.25">
      <c r="A62" s="297" t="s">
        <v>176</v>
      </c>
      <c r="B62" s="297"/>
      <c r="C62" s="297"/>
      <c r="D62" s="297"/>
      <c r="E62" s="297"/>
      <c r="F62" s="297"/>
      <c r="G62">
        <v>1</v>
      </c>
      <c r="H62">
        <v>17.282321899736147</v>
      </c>
      <c r="I62">
        <v>17.529360591561549</v>
      </c>
      <c r="J62">
        <v>18.293755496921722</v>
      </c>
      <c r="K62">
        <v>18.531317494600433</v>
      </c>
      <c r="M62" s="74"/>
    </row>
    <row r="63" spans="1:13" x14ac:dyDescent="0.25">
      <c r="A63" s="297" t="s">
        <v>177</v>
      </c>
      <c r="B63" s="297"/>
      <c r="C63" s="297"/>
      <c r="D63" s="297"/>
      <c r="E63" s="297"/>
      <c r="F63" s="297"/>
      <c r="G63">
        <v>2</v>
      </c>
      <c r="H63">
        <v>4.7933157431838174</v>
      </c>
      <c r="I63">
        <v>4.8716833405828623</v>
      </c>
      <c r="J63">
        <v>4.5734388742304306</v>
      </c>
      <c r="K63">
        <v>4.449244060475162</v>
      </c>
      <c r="M63" s="74"/>
    </row>
    <row r="64" spans="1:13" x14ac:dyDescent="0.25">
      <c r="A64" s="297" t="s">
        <v>178</v>
      </c>
      <c r="B64" s="297"/>
      <c r="C64" s="297"/>
      <c r="D64" s="297"/>
      <c r="E64" s="297"/>
      <c r="F64" s="297"/>
      <c r="G64">
        <v>3</v>
      </c>
      <c r="H64">
        <v>0.43975373790677219</v>
      </c>
      <c r="I64">
        <v>0.3044802087864289</v>
      </c>
      <c r="J64">
        <v>0.17590149516270889</v>
      </c>
      <c r="K64">
        <v>0.17278617710583152</v>
      </c>
      <c r="M64" s="74"/>
    </row>
    <row r="65" spans="1:13" x14ac:dyDescent="0.25">
      <c r="A65" t="s">
        <v>40</v>
      </c>
      <c r="M65" s="74"/>
    </row>
    <row r="66" spans="1:13" x14ac:dyDescent="0.25">
      <c r="A66" s="297" t="s">
        <v>176</v>
      </c>
      <c r="B66" s="297"/>
      <c r="C66" s="297"/>
      <c r="D66" s="297"/>
      <c r="E66" s="297"/>
      <c r="F66" s="297"/>
      <c r="G66">
        <v>1</v>
      </c>
      <c r="H66">
        <v>2.1547933157431838</v>
      </c>
      <c r="I66">
        <v>2.0008699434536754</v>
      </c>
      <c r="J66">
        <v>1.9349164467897977</v>
      </c>
      <c r="K66">
        <v>2.1166306695464363</v>
      </c>
      <c r="M66" s="74"/>
    </row>
    <row r="67" spans="1:13" x14ac:dyDescent="0.25">
      <c r="A67" s="297" t="s">
        <v>177</v>
      </c>
      <c r="B67" s="297"/>
      <c r="C67" s="297"/>
      <c r="D67" s="297"/>
      <c r="E67" s="297"/>
      <c r="F67" s="297"/>
      <c r="G67">
        <v>2</v>
      </c>
      <c r="H67">
        <v>0.39577836411609496</v>
      </c>
      <c r="I67">
        <v>0.52196607220530666</v>
      </c>
      <c r="J67">
        <v>0.52770448548812665</v>
      </c>
      <c r="K67">
        <v>0.30237580993520519</v>
      </c>
      <c r="M67" s="74"/>
    </row>
    <row r="68" spans="1:13" x14ac:dyDescent="0.25">
      <c r="A68" s="297" t="s">
        <v>178</v>
      </c>
      <c r="B68" s="297"/>
      <c r="C68" s="297"/>
      <c r="D68" s="297"/>
      <c r="E68" s="297"/>
      <c r="F68" s="297"/>
      <c r="G68">
        <v>3</v>
      </c>
      <c r="H68">
        <v>0</v>
      </c>
      <c r="I68">
        <v>0</v>
      </c>
      <c r="J68">
        <v>0</v>
      </c>
      <c r="K68">
        <v>0</v>
      </c>
      <c r="M68" s="74"/>
    </row>
    <row r="69" spans="1:13" x14ac:dyDescent="0.25">
      <c r="A69" t="s">
        <v>41</v>
      </c>
      <c r="M69" s="74"/>
    </row>
    <row r="70" spans="1:13" x14ac:dyDescent="0.25">
      <c r="A70" s="297" t="s">
        <v>176</v>
      </c>
      <c r="B70" s="297"/>
      <c r="C70" s="297"/>
      <c r="D70" s="297"/>
      <c r="E70" s="297"/>
      <c r="F70" s="297"/>
      <c r="G70">
        <v>1</v>
      </c>
      <c r="H70">
        <v>7.4318381706244505</v>
      </c>
      <c r="I70">
        <v>6.7420617659852109</v>
      </c>
      <c r="J70">
        <v>7.0800351802990322</v>
      </c>
      <c r="K70">
        <v>7.4730021598272138</v>
      </c>
      <c r="M70" s="74"/>
    </row>
    <row r="71" spans="1:13" x14ac:dyDescent="0.25">
      <c r="A71" s="297" t="s">
        <v>177</v>
      </c>
      <c r="B71" s="297"/>
      <c r="C71" s="297"/>
      <c r="D71" s="297"/>
      <c r="E71" s="297"/>
      <c r="F71" s="297"/>
      <c r="G71">
        <v>2</v>
      </c>
      <c r="H71">
        <v>1.8469656992084433</v>
      </c>
      <c r="I71">
        <v>2.7403218790778601</v>
      </c>
      <c r="J71">
        <v>2.3306948109058929</v>
      </c>
      <c r="K71">
        <v>1.8142548596112311</v>
      </c>
      <c r="M71" s="74"/>
    </row>
    <row r="72" spans="1:13" x14ac:dyDescent="0.25">
      <c r="A72" s="297" t="s">
        <v>178</v>
      </c>
      <c r="B72" s="297"/>
      <c r="C72" s="297"/>
      <c r="D72" s="297"/>
      <c r="E72" s="297"/>
      <c r="F72" s="297"/>
      <c r="G72">
        <v>3</v>
      </c>
      <c r="H72">
        <v>8.7950747581354446E-2</v>
      </c>
      <c r="I72">
        <v>0</v>
      </c>
      <c r="J72">
        <v>4.3975373790677223E-2</v>
      </c>
      <c r="K72">
        <v>0</v>
      </c>
      <c r="M72" s="74"/>
    </row>
    <row r="73" spans="1:13" x14ac:dyDescent="0.25">
      <c r="A73" t="s">
        <v>42</v>
      </c>
      <c r="M73" s="74"/>
    </row>
    <row r="74" spans="1:13" x14ac:dyDescent="0.25">
      <c r="A74" s="297" t="s">
        <v>176</v>
      </c>
      <c r="B74" s="297"/>
      <c r="C74" s="297"/>
      <c r="D74" s="297"/>
      <c r="E74" s="297"/>
      <c r="F74" s="297"/>
      <c r="G74">
        <v>1</v>
      </c>
      <c r="H74">
        <v>7.1240105540897094</v>
      </c>
      <c r="I74">
        <v>7.2205306655067423</v>
      </c>
      <c r="J74">
        <v>6.8161829375549692</v>
      </c>
      <c r="K74">
        <v>7.4730021598272138</v>
      </c>
      <c r="M74" s="74"/>
    </row>
    <row r="75" spans="1:13" x14ac:dyDescent="0.25">
      <c r="A75" s="297" t="s">
        <v>177</v>
      </c>
      <c r="B75" s="297"/>
      <c r="C75" s="297"/>
      <c r="D75" s="297"/>
      <c r="E75" s="297"/>
      <c r="F75" s="297"/>
      <c r="G75">
        <v>2</v>
      </c>
      <c r="H75">
        <v>1.5831134564643798</v>
      </c>
      <c r="I75">
        <v>1.6528925619834711</v>
      </c>
      <c r="J75">
        <v>2.4186455584872473</v>
      </c>
      <c r="K75">
        <v>1.7278617710583153</v>
      </c>
      <c r="M75" s="74"/>
    </row>
    <row r="76" spans="1:13" x14ac:dyDescent="0.25">
      <c r="A76" s="297" t="s">
        <v>178</v>
      </c>
      <c r="B76" s="297"/>
      <c r="C76" s="297"/>
      <c r="D76" s="297"/>
      <c r="E76" s="297"/>
      <c r="F76" s="297"/>
      <c r="G76">
        <v>3</v>
      </c>
      <c r="H76">
        <v>0</v>
      </c>
      <c r="I76">
        <v>0</v>
      </c>
      <c r="J76">
        <v>0</v>
      </c>
      <c r="K76">
        <v>0</v>
      </c>
      <c r="M76" s="74"/>
    </row>
    <row r="77" spans="1:13" x14ac:dyDescent="0.25">
      <c r="A77" t="s">
        <v>43</v>
      </c>
      <c r="M77" s="74"/>
    </row>
    <row r="78" spans="1:13" x14ac:dyDescent="0.25">
      <c r="A78" s="297" t="s">
        <v>176</v>
      </c>
      <c r="B78" s="297"/>
      <c r="C78" s="297"/>
      <c r="D78" s="297"/>
      <c r="E78" s="297"/>
      <c r="F78" s="297"/>
      <c r="G78">
        <v>1</v>
      </c>
      <c r="H78">
        <v>0.30782761653474056</v>
      </c>
      <c r="I78">
        <v>0.3044802087864289</v>
      </c>
      <c r="J78">
        <v>0.30782761653474056</v>
      </c>
      <c r="K78">
        <v>0.30237580993520519</v>
      </c>
      <c r="M78" s="74"/>
    </row>
    <row r="79" spans="1:13" x14ac:dyDescent="0.25">
      <c r="A79" s="297" t="s">
        <v>177</v>
      </c>
      <c r="B79" s="297"/>
      <c r="C79" s="297"/>
      <c r="D79" s="297"/>
      <c r="E79" s="297"/>
      <c r="F79" s="297"/>
      <c r="G79">
        <v>2</v>
      </c>
      <c r="H79">
        <v>0.13192612137203166</v>
      </c>
      <c r="I79">
        <v>4.3497172683775558E-2</v>
      </c>
      <c r="J79">
        <v>8.7950747581354446E-2</v>
      </c>
      <c r="K79">
        <v>0.12958963282937366</v>
      </c>
      <c r="M79" s="74"/>
    </row>
    <row r="80" spans="1:13" x14ac:dyDescent="0.25">
      <c r="A80" s="297" t="s">
        <v>178</v>
      </c>
      <c r="B80" s="297"/>
      <c r="C80" s="297"/>
      <c r="D80" s="297"/>
      <c r="E80" s="297"/>
      <c r="F80" s="297"/>
      <c r="G80">
        <v>3</v>
      </c>
      <c r="H80">
        <v>0</v>
      </c>
      <c r="I80">
        <v>0</v>
      </c>
      <c r="J80">
        <v>0</v>
      </c>
      <c r="K80">
        <v>0</v>
      </c>
      <c r="M80" s="74"/>
    </row>
    <row r="81" spans="1:13" x14ac:dyDescent="0.25">
      <c r="A81" t="s">
        <v>38</v>
      </c>
      <c r="M81" s="74"/>
    </row>
    <row r="82" spans="1:13" x14ac:dyDescent="0.25">
      <c r="A82" s="297" t="s">
        <v>176</v>
      </c>
      <c r="B82" s="297"/>
      <c r="C82" s="297"/>
      <c r="D82" s="297"/>
      <c r="E82" s="297"/>
      <c r="F82" s="297"/>
      <c r="G82">
        <v>1</v>
      </c>
      <c r="H82">
        <v>0.52770448548812665</v>
      </c>
      <c r="I82">
        <v>0.52196607220530666</v>
      </c>
      <c r="J82">
        <v>0.35180299032541779</v>
      </c>
      <c r="K82">
        <v>0.47516198704103674</v>
      </c>
      <c r="M82" s="74"/>
    </row>
    <row r="83" spans="1:13" x14ac:dyDescent="0.25">
      <c r="A83" s="297" t="s">
        <v>177</v>
      </c>
      <c r="B83" s="297"/>
      <c r="C83" s="297"/>
      <c r="D83" s="297"/>
      <c r="E83" s="297"/>
      <c r="F83" s="297"/>
      <c r="G83">
        <v>2</v>
      </c>
      <c r="H83">
        <v>0.35180299032541779</v>
      </c>
      <c r="I83">
        <v>0.26098303610265333</v>
      </c>
      <c r="J83">
        <v>0.48372911169744942</v>
      </c>
      <c r="K83">
        <v>0.34557235421166305</v>
      </c>
      <c r="M83" s="74"/>
    </row>
    <row r="84" spans="1:13" x14ac:dyDescent="0.25">
      <c r="A84" s="297" t="s">
        <v>178</v>
      </c>
      <c r="B84" s="297"/>
      <c r="C84" s="297"/>
      <c r="D84" s="297"/>
      <c r="E84" s="297"/>
      <c r="F84" s="297"/>
      <c r="G84">
        <v>3</v>
      </c>
      <c r="H84">
        <v>0</v>
      </c>
      <c r="I84">
        <v>0</v>
      </c>
      <c r="J84">
        <v>0</v>
      </c>
      <c r="K84">
        <v>0</v>
      </c>
      <c r="M84" s="74"/>
    </row>
    <row r="85" spans="1:13" x14ac:dyDescent="0.25">
      <c r="M85" s="74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M86" s="74"/>
    </row>
    <row r="87" spans="1:13" x14ac:dyDescent="0.25">
      <c r="A87" s="302" t="s">
        <v>176</v>
      </c>
      <c r="B87" s="302"/>
      <c r="C87" s="302"/>
      <c r="D87" s="302"/>
      <c r="E87" s="302"/>
      <c r="F87" s="302"/>
      <c r="G87">
        <v>1</v>
      </c>
      <c r="H87">
        <v>74.934036939313984</v>
      </c>
      <c r="I87">
        <v>75.38060026098303</v>
      </c>
      <c r="J87">
        <v>73.526824978012314</v>
      </c>
      <c r="K87">
        <v>77.580993520518362</v>
      </c>
      <c r="M87" s="74"/>
    </row>
    <row r="88" spans="1:13" x14ac:dyDescent="0.25">
      <c r="A88" s="302" t="s">
        <v>177</v>
      </c>
      <c r="B88" s="302"/>
      <c r="C88" s="302"/>
      <c r="D88" s="302"/>
      <c r="E88" s="302"/>
      <c r="F88" s="302"/>
      <c r="G88">
        <v>2</v>
      </c>
      <c r="H88">
        <v>24.230430958663149</v>
      </c>
      <c r="I88">
        <v>24.140930839495432</v>
      </c>
      <c r="J88">
        <v>26.077396657871592</v>
      </c>
      <c r="K88">
        <v>21.857451403887691</v>
      </c>
      <c r="M88" s="74"/>
    </row>
    <row r="89" spans="1:13" x14ac:dyDescent="0.25">
      <c r="A89" s="302" t="s">
        <v>178</v>
      </c>
      <c r="B89" s="302"/>
      <c r="C89" s="302"/>
      <c r="D89" s="302"/>
      <c r="E89" s="302"/>
      <c r="F89" s="302"/>
      <c r="G89">
        <v>3</v>
      </c>
      <c r="H89">
        <v>0.83553210202286721</v>
      </c>
      <c r="I89">
        <v>0.4784688995215311</v>
      </c>
      <c r="J89">
        <v>0.39577836411609496</v>
      </c>
      <c r="K89">
        <v>0.56155507559395246</v>
      </c>
      <c r="M89" s="74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M90" s="74"/>
    </row>
    <row r="91" spans="1:13" ht="13.8" x14ac:dyDescent="0.3">
      <c r="A91" s="298"/>
      <c r="B91" s="298"/>
      <c r="C91" s="298"/>
      <c r="D91" s="298"/>
      <c r="E91" s="298"/>
      <c r="F91" s="298"/>
      <c r="H91">
        <v>100</v>
      </c>
      <c r="I91">
        <v>100</v>
      </c>
      <c r="J91">
        <v>100</v>
      </c>
      <c r="K91">
        <v>100</v>
      </c>
      <c r="M91" s="74"/>
    </row>
  </sheetData>
  <mergeCells count="88">
    <mergeCell ref="A13:K13"/>
    <mergeCell ref="A14:K14"/>
    <mergeCell ref="A23:G23"/>
    <mergeCell ref="A8:K8"/>
    <mergeCell ref="A18:K18"/>
    <mergeCell ref="A22:K22"/>
    <mergeCell ref="A19:K19"/>
    <mergeCell ref="A20:K20"/>
    <mergeCell ref="A21:K21"/>
    <mergeCell ref="A9:K9"/>
    <mergeCell ref="A10:K10"/>
    <mergeCell ref="A11:K11"/>
    <mergeCell ref="A12:K12"/>
    <mergeCell ref="A63:F63"/>
    <mergeCell ref="A64:F64"/>
    <mergeCell ref="A66:F66"/>
    <mergeCell ref="A67:F67"/>
    <mergeCell ref="A68:F68"/>
    <mergeCell ref="H25:K25"/>
    <mergeCell ref="A26:G26"/>
    <mergeCell ref="H26:K26"/>
    <mergeCell ref="A36:F36"/>
    <mergeCell ref="A91:F91"/>
    <mergeCell ref="A90:F90"/>
    <mergeCell ref="A86:F86"/>
    <mergeCell ref="A89:F89"/>
    <mergeCell ref="A52:F52"/>
    <mergeCell ref="A54:F54"/>
    <mergeCell ref="A88:F88"/>
    <mergeCell ref="A87:F87"/>
    <mergeCell ref="A78:F78"/>
    <mergeCell ref="A47:F47"/>
    <mergeCell ref="A48:F48"/>
    <mergeCell ref="A50:F50"/>
    <mergeCell ref="A51:F51"/>
    <mergeCell ref="H28:K28"/>
    <mergeCell ref="H30:K30"/>
    <mergeCell ref="A31:G31"/>
    <mergeCell ref="H31:K31"/>
    <mergeCell ref="C33:K33"/>
    <mergeCell ref="A35:F35"/>
    <mergeCell ref="A59:F59"/>
    <mergeCell ref="A60:F60"/>
    <mergeCell ref="A62:F62"/>
    <mergeCell ref="A38:F38"/>
    <mergeCell ref="A39:F39"/>
    <mergeCell ref="A40:F40"/>
    <mergeCell ref="A42:F42"/>
    <mergeCell ref="A43:F43"/>
    <mergeCell ref="A44:F44"/>
    <mergeCell ref="A46:F46"/>
    <mergeCell ref="A76:F76"/>
    <mergeCell ref="A79:F79"/>
    <mergeCell ref="A80:F80"/>
    <mergeCell ref="A82:F82"/>
    <mergeCell ref="A83:F83"/>
    <mergeCell ref="A70:F70"/>
    <mergeCell ref="A71:F71"/>
    <mergeCell ref="A72:F72"/>
    <mergeCell ref="A74:F74"/>
    <mergeCell ref="A75:F75"/>
    <mergeCell ref="H24:K24"/>
    <mergeCell ref="A30:G30"/>
    <mergeCell ref="A29:G29"/>
    <mergeCell ref="A28:G28"/>
    <mergeCell ref="A27:G27"/>
    <mergeCell ref="A25:G25"/>
    <mergeCell ref="A24:G24"/>
    <mergeCell ref="H27:K27"/>
    <mergeCell ref="H29:K29"/>
    <mergeCell ref="A15:K15"/>
    <mergeCell ref="A16:K16"/>
    <mergeCell ref="A17:K17"/>
    <mergeCell ref="G4:K4"/>
    <mergeCell ref="A4:F4"/>
    <mergeCell ref="A84:F84"/>
    <mergeCell ref="A55:F55"/>
    <mergeCell ref="A56:F56"/>
    <mergeCell ref="A58:F58"/>
    <mergeCell ref="H23:K23"/>
    <mergeCell ref="K1:L1"/>
    <mergeCell ref="A6:F6"/>
    <mergeCell ref="G6:K6"/>
    <mergeCell ref="A7:K7"/>
    <mergeCell ref="A5:F5"/>
    <mergeCell ref="G5:K5"/>
    <mergeCell ref="A3:F3"/>
    <mergeCell ref="G3:K3"/>
  </mergeCells>
  <phoneticPr fontId="14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topLeftCell="A7" workbookViewId="0">
      <pane xSplit="6" topLeftCell="G1" activePane="topRight" state="frozen"/>
      <selection pane="topRight" activeCell="J24" sqref="J24"/>
    </sheetView>
  </sheetViews>
  <sheetFormatPr defaultRowHeight="13.2" x14ac:dyDescent="0.25"/>
  <cols>
    <col min="6" max="6" width="12.3320312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250</v>
      </c>
      <c r="C2" t="s">
        <v>277</v>
      </c>
      <c r="D2" t="s">
        <v>266</v>
      </c>
      <c r="E2" t="s">
        <v>278</v>
      </c>
      <c r="F2" t="s">
        <v>279</v>
      </c>
    </row>
    <row r="5" spans="1:53" x14ac:dyDescent="0.25">
      <c r="A5" s="36" t="s">
        <v>128</v>
      </c>
      <c r="B5" s="36"/>
      <c r="C5" s="36"/>
      <c r="D5" s="36"/>
      <c r="T5" s="44"/>
      <c r="U5" s="36" t="s">
        <v>157</v>
      </c>
      <c r="V5" s="36"/>
      <c r="W5" s="36"/>
      <c r="X5" s="36"/>
      <c r="AB5" s="36" t="s">
        <v>172</v>
      </c>
      <c r="AC5" s="36"/>
      <c r="AD5" s="36"/>
      <c r="AE5" s="36"/>
      <c r="AP5" s="36" t="s">
        <v>187</v>
      </c>
      <c r="AQ5" s="36"/>
      <c r="AR5" s="36"/>
    </row>
    <row r="7" spans="1:53" x14ac:dyDescent="0.25">
      <c r="A7" t="s">
        <v>161</v>
      </c>
      <c r="D7" s="37" t="s">
        <v>162</v>
      </c>
      <c r="O7" s="37" t="s">
        <v>163</v>
      </c>
      <c r="AB7" s="37" t="s">
        <v>179</v>
      </c>
      <c r="AI7" s="37" t="s">
        <v>186</v>
      </c>
      <c r="AP7" s="37" t="s">
        <v>191</v>
      </c>
      <c r="AW7" s="37" t="s">
        <v>186</v>
      </c>
    </row>
    <row r="8" spans="1:53" x14ac:dyDescent="0.25">
      <c r="AF8" s="45">
        <f>AE13+AE15</f>
        <v>34.911242603550292</v>
      </c>
    </row>
    <row r="10" spans="1:53" ht="66" x14ac:dyDescent="0.25">
      <c r="A10" s="341" t="s">
        <v>136</v>
      </c>
      <c r="B10" s="342"/>
      <c r="C10" s="342"/>
      <c r="D10" s="342"/>
      <c r="E10" s="342"/>
      <c r="F10" s="343"/>
      <c r="G10" s="21" t="s">
        <v>134</v>
      </c>
      <c r="H10" s="22" t="str">
        <f>РСК20!H35</f>
        <v>3 квартал 2011 года (факт)</v>
      </c>
      <c r="I10" s="22" t="str">
        <f>РСК20!I35</f>
        <v>4 квартал 2011 года (факт)</v>
      </c>
      <c r="J10" s="22" t="str">
        <f>РСК20!J35</f>
        <v>1 квартал 2012 года (факт)</v>
      </c>
      <c r="K10" s="24" t="str">
        <f>РСК20!K35</f>
        <v>2 квартал 2012 года (факт)</v>
      </c>
      <c r="N10" s="21" t="s">
        <v>134</v>
      </c>
      <c r="O10" s="22" t="str">
        <f>H10</f>
        <v>3 квартал 2011 года (факт)</v>
      </c>
      <c r="P10" s="22" t="str">
        <f t="shared" ref="P10:R11" si="0">I10</f>
        <v>4 квартал 2011 года (факт)</v>
      </c>
      <c r="Q10" s="22" t="str">
        <f t="shared" si="0"/>
        <v>1 квартал 2012 года (факт)</v>
      </c>
      <c r="R10" s="22" t="str">
        <f t="shared" si="0"/>
        <v>2 квартал 2012 года (факт)</v>
      </c>
      <c r="U10" s="21" t="s">
        <v>134</v>
      </c>
      <c r="V10" s="22" t="str">
        <f t="shared" ref="V10:Y11" si="1">O10</f>
        <v>3 квартал 2011 года (факт)</v>
      </c>
      <c r="W10" s="22" t="str">
        <f t="shared" si="1"/>
        <v>4 квартал 2011 года (факт)</v>
      </c>
      <c r="X10" s="22" t="str">
        <f t="shared" si="1"/>
        <v>1 квартал 2012 года (факт)</v>
      </c>
      <c r="Y10" s="22" t="str">
        <f t="shared" si="1"/>
        <v>2 квартал 2012 года (факт)</v>
      </c>
      <c r="AB10" s="21" t="s">
        <v>134</v>
      </c>
      <c r="AC10" s="22" t="str">
        <f>V10</f>
        <v>3 квартал 2011 года (факт)</v>
      </c>
      <c r="AD10" s="22" t="str">
        <f t="shared" ref="AD10:AF11" si="2">W10</f>
        <v>4 квартал 2011 года (факт)</v>
      </c>
      <c r="AE10" s="22" t="str">
        <f t="shared" si="2"/>
        <v>1 квартал 2012 года (факт)</v>
      </c>
      <c r="AF10" s="22" t="str">
        <f t="shared" si="2"/>
        <v>2 квартал 2012 года (факт)</v>
      </c>
      <c r="AI10" s="21" t="s">
        <v>134</v>
      </c>
      <c r="AJ10" s="22" t="str">
        <f>AC10</f>
        <v>3 квартал 2011 года (факт)</v>
      </c>
      <c r="AK10" s="22" t="str">
        <f t="shared" ref="AK10:AM11" si="3">AD10</f>
        <v>4 квартал 2011 года (факт)</v>
      </c>
      <c r="AL10" s="22" t="str">
        <f t="shared" si="3"/>
        <v>1 квартал 2012 года (факт)</v>
      </c>
      <c r="AM10" s="22" t="str">
        <f t="shared" si="3"/>
        <v>2 квартал 2012 года (факт)</v>
      </c>
      <c r="AP10" s="21" t="s">
        <v>134</v>
      </c>
      <c r="AQ10" s="22" t="str">
        <f>AJ10</f>
        <v>3 квартал 2011 года (факт)</v>
      </c>
      <c r="AR10" s="22" t="str">
        <f t="shared" ref="AR10:AT11" si="4">AK10</f>
        <v>4 квартал 2011 года (факт)</v>
      </c>
      <c r="AS10" s="22" t="str">
        <f t="shared" si="4"/>
        <v>1 квартал 2012 года (факт)</v>
      </c>
      <c r="AT10" s="22" t="str">
        <f t="shared" si="4"/>
        <v>2 квартал 2012 года (факт)</v>
      </c>
      <c r="AW10" s="21" t="s">
        <v>134</v>
      </c>
      <c r="AX10" s="22" t="str">
        <f>AQ10</f>
        <v>3 квартал 2011 года (факт)</v>
      </c>
      <c r="AY10" s="22" t="str">
        <f t="shared" ref="AY10:BA11" si="5">AR10</f>
        <v>4 квартал 2011 года (факт)</v>
      </c>
      <c r="AZ10" s="22" t="str">
        <f t="shared" si="5"/>
        <v>1 квартал 2012 года (факт)</v>
      </c>
      <c r="BA10" s="22" t="str">
        <f t="shared" si="5"/>
        <v>2 квартал 2012 года (факт)</v>
      </c>
    </row>
    <row r="11" spans="1:53" x14ac:dyDescent="0.25">
      <c r="A11" s="344" t="s">
        <v>150</v>
      </c>
      <c r="B11" s="345"/>
      <c r="C11" s="345"/>
      <c r="D11" s="345"/>
      <c r="E11" s="345"/>
      <c r="F11" s="346"/>
      <c r="G11" s="23"/>
      <c r="H11" s="22">
        <f>РСК20!H36</f>
        <v>2371</v>
      </c>
      <c r="I11" s="22">
        <f>РСК20!I36</f>
        <v>2397</v>
      </c>
      <c r="J11" s="22">
        <f>РСК20!J36</f>
        <v>2422</v>
      </c>
      <c r="K11" s="22">
        <f>РСК20!K36</f>
        <v>2438</v>
      </c>
      <c r="N11" s="23"/>
      <c r="O11" s="24">
        <f>H11</f>
        <v>2371</v>
      </c>
      <c r="P11" s="24">
        <f t="shared" si="0"/>
        <v>2397</v>
      </c>
      <c r="Q11" s="24">
        <f t="shared" si="0"/>
        <v>2422</v>
      </c>
      <c r="R11" s="24">
        <f t="shared" si="0"/>
        <v>2438</v>
      </c>
      <c r="U11" s="23"/>
      <c r="V11" s="24">
        <f t="shared" si="1"/>
        <v>2371</v>
      </c>
      <c r="W11" s="24">
        <f t="shared" si="1"/>
        <v>2397</v>
      </c>
      <c r="X11" s="24">
        <f t="shared" si="1"/>
        <v>2422</v>
      </c>
      <c r="Y11" s="24">
        <f t="shared" si="1"/>
        <v>2438</v>
      </c>
      <c r="AB11" s="23"/>
      <c r="AC11" s="24">
        <f>V11</f>
        <v>2371</v>
      </c>
      <c r="AD11" s="24">
        <f t="shared" si="2"/>
        <v>2397</v>
      </c>
      <c r="AE11" s="24">
        <f t="shared" si="2"/>
        <v>2422</v>
      </c>
      <c r="AF11" s="24">
        <f t="shared" si="2"/>
        <v>2438</v>
      </c>
      <c r="AI11" s="23"/>
      <c r="AJ11" s="24">
        <f>AC11</f>
        <v>2371</v>
      </c>
      <c r="AK11" s="24">
        <f t="shared" si="3"/>
        <v>2397</v>
      </c>
      <c r="AL11" s="24">
        <f t="shared" si="3"/>
        <v>2422</v>
      </c>
      <c r="AM11" s="24">
        <f t="shared" si="3"/>
        <v>2438</v>
      </c>
      <c r="AP11" s="23"/>
      <c r="AQ11" s="24">
        <f>AJ11</f>
        <v>2371</v>
      </c>
      <c r="AR11" s="24">
        <f t="shared" si="4"/>
        <v>2397</v>
      </c>
      <c r="AS11" s="24">
        <f t="shared" si="4"/>
        <v>2422</v>
      </c>
      <c r="AT11" s="24">
        <f t="shared" si="4"/>
        <v>2438</v>
      </c>
      <c r="AW11" s="23"/>
      <c r="AX11" s="24">
        <f>AQ11</f>
        <v>2371</v>
      </c>
      <c r="AY11" s="24">
        <f t="shared" si="5"/>
        <v>2397</v>
      </c>
      <c r="AZ11" s="24">
        <f t="shared" si="5"/>
        <v>2422</v>
      </c>
      <c r="BA11" s="24">
        <f t="shared" si="5"/>
        <v>2438</v>
      </c>
    </row>
    <row r="12" spans="1:53" x14ac:dyDescent="0.25">
      <c r="A12" s="18" t="s">
        <v>45</v>
      </c>
      <c r="B12" s="19"/>
      <c r="C12" s="19"/>
      <c r="D12" s="19"/>
      <c r="E12" s="19"/>
      <c r="F12" s="19"/>
      <c r="G12" s="25"/>
      <c r="H12" s="26"/>
      <c r="I12" s="26"/>
      <c r="J12" s="26"/>
      <c r="K12" s="26"/>
      <c r="N12" s="25"/>
      <c r="O12" s="26"/>
      <c r="P12" s="26"/>
      <c r="Q12" s="26"/>
      <c r="R12" s="26"/>
      <c r="U12" s="25"/>
      <c r="V12" s="26"/>
      <c r="W12" s="26"/>
      <c r="X12" s="26"/>
      <c r="Y12" s="26"/>
      <c r="AB12" s="25"/>
      <c r="AC12" s="26"/>
      <c r="AD12" s="26"/>
      <c r="AE12" s="26"/>
      <c r="AF12" s="26"/>
      <c r="AI12" s="25"/>
      <c r="AJ12" s="26"/>
      <c r="AK12" s="26"/>
      <c r="AL12" s="26"/>
      <c r="AM12" s="26"/>
      <c r="AP12" s="25"/>
      <c r="AQ12" s="26"/>
      <c r="AR12" s="26"/>
      <c r="AS12" s="26"/>
      <c r="AT12" s="26"/>
      <c r="AW12" s="25"/>
      <c r="AX12" s="26"/>
      <c r="AY12" s="26"/>
      <c r="AZ12" s="26"/>
      <c r="BA12" s="26"/>
    </row>
    <row r="13" spans="1:53" x14ac:dyDescent="0.25">
      <c r="A13" s="337" t="s">
        <v>151</v>
      </c>
      <c r="B13" s="337"/>
      <c r="C13" s="337"/>
      <c r="D13" s="337"/>
      <c r="E13" s="337"/>
      <c r="F13" s="337"/>
      <c r="G13" s="27">
        <v>1</v>
      </c>
      <c r="H13" s="28">
        <f>'КТЛ &lt;1'!H38</f>
        <v>62.971175166297115</v>
      </c>
      <c r="I13" s="28">
        <f>'КТЛ &lt;1'!I38</f>
        <v>63.049209138840069</v>
      </c>
      <c r="J13" s="28">
        <f>'КТЛ &lt;1'!J38</f>
        <v>62.288686605981795</v>
      </c>
      <c r="K13" s="28">
        <f>'КТЛ &lt;1'!K38</f>
        <v>63.021954369349977</v>
      </c>
      <c r="M13" t="s">
        <v>165</v>
      </c>
      <c r="N13" s="27">
        <v>1</v>
      </c>
      <c r="O13" s="28">
        <f>'КТЛ&gt;1,5'!H38</f>
        <v>40.886917960088695</v>
      </c>
      <c r="P13" s="28">
        <f>'КТЛ&gt;1,5'!I38</f>
        <v>40.6414762741652</v>
      </c>
      <c r="Q13" s="28">
        <f>'КТЛ&gt;1,5'!J38</f>
        <v>39.835283918508885</v>
      </c>
      <c r="R13" s="28">
        <f>'КТЛ&gt;1,5'!K38</f>
        <v>40.55101162290142</v>
      </c>
      <c r="T13" t="s">
        <v>169</v>
      </c>
      <c r="U13" s="27">
        <v>1</v>
      </c>
      <c r="V13" s="28">
        <f>'УС&gt;0,5'!H38/РАСЧ!V$16*100</f>
        <v>31.596781024989411</v>
      </c>
      <c r="W13" s="28">
        <f>'УС&gt;0,5'!I38/РАСЧ!W$16*100</f>
        <v>32.928361960620023</v>
      </c>
      <c r="X13" s="28">
        <f>'УС&gt;0,5'!J38/РАСЧ!X$16*100</f>
        <v>32.697095435684645</v>
      </c>
      <c r="Y13" s="28">
        <f>'УС&gt;0,5'!K38/РАСЧ!Y$16*100</f>
        <v>32.194318649650064</v>
      </c>
      <c r="AA13" t="s">
        <v>180</v>
      </c>
      <c r="AB13" s="27">
        <v>1</v>
      </c>
      <c r="AC13" s="28">
        <f>РСК20!H38/РАСЧ!AC$16*100</f>
        <v>41.447651874192154</v>
      </c>
      <c r="AD13" s="28">
        <f>РСК20!I38/РАСЧ!AD$16*100</f>
        <v>41.993185689948895</v>
      </c>
      <c r="AE13" s="28">
        <f>РСК20!J38/РАСЧ!AE$16*100</f>
        <v>34.868977176669482</v>
      </c>
      <c r="AF13" s="28">
        <f>РСК20!K38/РАСЧ!AF$16*100</f>
        <v>41.146923398911674</v>
      </c>
      <c r="AH13" t="s">
        <v>183</v>
      </c>
      <c r="AI13" s="27">
        <v>1</v>
      </c>
      <c r="AJ13" s="28">
        <f>РСК5!H38/РАСЧ!AJ$16*100</f>
        <v>61.826798793623453</v>
      </c>
      <c r="AK13" s="28">
        <f>РСК5!I38/РАСЧ!AK$16*100</f>
        <v>62.521294718909715</v>
      </c>
      <c r="AL13" s="28">
        <f>РСК5!J38/РАСЧ!AL$16*100</f>
        <v>54.480135249366022</v>
      </c>
      <c r="AM13" s="28">
        <f>РСК5!K38/РАСЧ!AM$16*100</f>
        <v>60.946002511511097</v>
      </c>
      <c r="AO13" t="s">
        <v>192</v>
      </c>
      <c r="AP13" s="27">
        <v>1</v>
      </c>
      <c r="AQ13" s="28">
        <f>РП30!H38/РАСЧ!AQ$16*100</f>
        <v>30.87071240105541</v>
      </c>
      <c r="AR13" s="28">
        <f>РП30!I38/РАСЧ!AR$16*100</f>
        <v>31.01348412353197</v>
      </c>
      <c r="AS13" s="28">
        <f>РП30!J38/РАСЧ!AS$16*100</f>
        <v>30.650835532102022</v>
      </c>
      <c r="AT13" s="28">
        <f>РП30!K38/РАСЧ!AT$16*100</f>
        <v>31.879049676025918</v>
      </c>
      <c r="AV13" t="s">
        <v>183</v>
      </c>
      <c r="AW13" s="27">
        <v>1</v>
      </c>
      <c r="AX13" s="28">
        <f>РП5!H38/РАСЧ!AX$16*100</f>
        <v>74.934036939313984</v>
      </c>
      <c r="AY13" s="28">
        <f>РП5!I38/РАСЧ!AY$16*100</f>
        <v>75.380600260983044</v>
      </c>
      <c r="AZ13" s="28">
        <f>РП5!J38/РАСЧ!AZ$16*100</f>
        <v>73.526824978012314</v>
      </c>
      <c r="BA13" s="28">
        <f>РП5!K38/РАСЧ!BA$16*100</f>
        <v>77.580993520518348</v>
      </c>
    </row>
    <row r="14" spans="1:53" x14ac:dyDescent="0.25">
      <c r="A14" s="337" t="s">
        <v>152</v>
      </c>
      <c r="B14" s="337"/>
      <c r="C14" s="337"/>
      <c r="D14" s="337"/>
      <c r="E14" s="337"/>
      <c r="F14" s="337"/>
      <c r="G14" s="27">
        <v>2</v>
      </c>
      <c r="H14" s="28">
        <f>'КТЛ &lt;1'!H39</f>
        <v>35.920177383592019</v>
      </c>
      <c r="I14" s="28">
        <f>'КТЛ &lt;1'!I39</f>
        <v>36.028119507908613</v>
      </c>
      <c r="J14" s="28">
        <f>'КТЛ &lt;1'!J39</f>
        <v>36.757693974859123</v>
      </c>
      <c r="K14" s="28">
        <f>'КТЛ &lt;1'!K39</f>
        <v>36.117089969866555</v>
      </c>
      <c r="M14" t="s">
        <v>166</v>
      </c>
      <c r="N14" s="27">
        <v>2</v>
      </c>
      <c r="O14" s="28">
        <f>'КТЛ&gt;1,5'!H39</f>
        <v>59.068736141906875</v>
      </c>
      <c r="P14" s="28">
        <f>'КТЛ&gt;1,5'!I39</f>
        <v>59.3585237258348</v>
      </c>
      <c r="Q14" s="28">
        <f>'КТЛ&gt;1,5'!J39</f>
        <v>59.991330732553102</v>
      </c>
      <c r="R14" s="28">
        <f>'КТЛ&gt;1,5'!K39</f>
        <v>59.44898837709858</v>
      </c>
      <c r="T14" t="s">
        <v>168</v>
      </c>
      <c r="U14" s="27">
        <v>2</v>
      </c>
      <c r="V14" s="28">
        <f>'УС&gt;0,5'!H39/РАСЧ!V$16*100</f>
        <v>68.318509106310884</v>
      </c>
      <c r="W14" s="28">
        <f>'УС&gt;0,5'!I39/РАСЧ!W$16*100</f>
        <v>66.904063678257231</v>
      </c>
      <c r="X14" s="28">
        <f>'УС&gt;0,5'!J39/РАСЧ!X$16*100</f>
        <v>67.178423236514519</v>
      </c>
      <c r="Y14" s="28">
        <f>'УС&gt;0,5'!K39/РАСЧ!Y$16*100</f>
        <v>67.682173734046941</v>
      </c>
      <c r="AA14" t="s">
        <v>181</v>
      </c>
      <c r="AB14" s="27">
        <v>2</v>
      </c>
      <c r="AC14" s="28">
        <f>РСК20!H39/РАСЧ!AC$16*100</f>
        <v>58.509263248599744</v>
      </c>
      <c r="AD14" s="28">
        <f>РСК20!I39/РАСЧ!AD$16*100</f>
        <v>57.879045996592851</v>
      </c>
      <c r="AE14" s="28">
        <f>РСК20!J39/РАСЧ!AE$16*100</f>
        <v>65.088757396449708</v>
      </c>
      <c r="AF14" s="28">
        <f>РСК20!K39/РАСЧ!AF$16*100</f>
        <v>58.811218082879854</v>
      </c>
      <c r="AH14" t="s">
        <v>184</v>
      </c>
      <c r="AI14" s="27">
        <v>2</v>
      </c>
      <c r="AJ14" s="28">
        <f>РСК5!H39/РАСЧ!AJ$16*100</f>
        <v>37.69926755708746</v>
      </c>
      <c r="AK14" s="28">
        <f>РСК5!I39/РАСЧ!AK$16*100</f>
        <v>37.308347529812615</v>
      </c>
      <c r="AL14" s="28">
        <f>РСК5!J39/РАСЧ!AL$16*100</f>
        <v>45.350803043110737</v>
      </c>
      <c r="AM14" s="28">
        <f>РСК5!K39/РАСЧ!AM$16*100</f>
        <v>38.802846379238183</v>
      </c>
      <c r="AO14" t="s">
        <v>193</v>
      </c>
      <c r="AP14" s="27">
        <v>2</v>
      </c>
      <c r="AQ14" s="28">
        <f>РП30!H39/РАСЧ!AQ$16*100</f>
        <v>68.689533861037816</v>
      </c>
      <c r="AR14" s="28">
        <f>РП30!I39/РАСЧ!AR$16*100</f>
        <v>68.682035667681603</v>
      </c>
      <c r="AS14" s="28">
        <f>РП30!J39/РАСЧ!AS$16*100</f>
        <v>68.997361477572554</v>
      </c>
      <c r="AT14" s="28">
        <f>РП30!K39/РАСЧ!AT$16*100</f>
        <v>67.732181425485962</v>
      </c>
      <c r="AV14" t="s">
        <v>184</v>
      </c>
      <c r="AW14" s="27">
        <v>2</v>
      </c>
      <c r="AX14" s="28">
        <f>РП5!H39/РАСЧ!AX$16*100</f>
        <v>24.230430958663149</v>
      </c>
      <c r="AY14" s="28">
        <f>РП5!I39/РАСЧ!AY$16*100</f>
        <v>24.140930839495436</v>
      </c>
      <c r="AZ14" s="28">
        <f>РП5!J39/РАСЧ!AZ$16*100</f>
        <v>26.077396657871592</v>
      </c>
      <c r="BA14" s="28">
        <f>РП5!K39/РАСЧ!BA$16*100</f>
        <v>21.857451403887687</v>
      </c>
    </row>
    <row r="15" spans="1:53" x14ac:dyDescent="0.25">
      <c r="A15" s="337" t="s">
        <v>153</v>
      </c>
      <c r="B15" s="337"/>
      <c r="C15" s="337"/>
      <c r="D15" s="337"/>
      <c r="E15" s="337"/>
      <c r="F15" s="337"/>
      <c r="G15" s="27">
        <v>3</v>
      </c>
      <c r="H15" s="28">
        <f>'КТЛ &lt;1'!H40</f>
        <v>1.1086474501108647</v>
      </c>
      <c r="I15" s="28">
        <f>'КТЛ &lt;1'!I40</f>
        <v>0.9226713532513181</v>
      </c>
      <c r="J15" s="28">
        <f>'КТЛ &lt;1'!J40</f>
        <v>0.95361941915908111</v>
      </c>
      <c r="K15" s="28">
        <f>'КТЛ &lt;1'!K40</f>
        <v>0.86095566078346963</v>
      </c>
      <c r="M15" t="s">
        <v>167</v>
      </c>
      <c r="N15" s="27">
        <v>3</v>
      </c>
      <c r="O15" s="28">
        <f>'КТЛ&gt;1,5'!H40</f>
        <v>4.4345898004434593E-2</v>
      </c>
      <c r="P15" s="28">
        <f>'КТЛ&gt;1,5'!I40</f>
        <v>0</v>
      </c>
      <c r="Q15" s="28">
        <f>'КТЛ&gt;1,5'!J40</f>
        <v>0.17338534893801474</v>
      </c>
      <c r="R15" s="28">
        <f>'КТЛ&gt;1,5'!K40</f>
        <v>0</v>
      </c>
      <c r="T15" t="s">
        <v>170</v>
      </c>
      <c r="U15" s="27">
        <v>3</v>
      </c>
      <c r="V15" s="28">
        <f>'УС&gt;0,5'!H40/РАСЧ!V$16*100</f>
        <v>8.4709868699703511E-2</v>
      </c>
      <c r="W15" s="28">
        <f>'УС&gt;0,5'!I40/РАСЧ!W$16*100</f>
        <v>0.16757436112274821</v>
      </c>
      <c r="X15" s="28">
        <f>'УС&gt;0,5'!J40/РАСЧ!X$16*100</f>
        <v>0.12448132780082986</v>
      </c>
      <c r="Y15" s="28">
        <f>'УС&gt;0,5'!K40/РАСЧ!Y$16*100</f>
        <v>0.12350761630300537</v>
      </c>
      <c r="AA15" t="s">
        <v>182</v>
      </c>
      <c r="AB15" s="27">
        <v>3</v>
      </c>
      <c r="AC15" s="28">
        <f>РСК20!H40/РАСЧ!AC$16*100</f>
        <v>4.3084877208099948E-2</v>
      </c>
      <c r="AD15" s="28">
        <f>РСК20!I40/РАСЧ!AD$16*100</f>
        <v>0.12776831345826234</v>
      </c>
      <c r="AE15" s="28">
        <f>РСК20!J40/РАСЧ!AE$16*100</f>
        <v>4.2265426880811495E-2</v>
      </c>
      <c r="AF15" s="28">
        <f>РСК20!K40/РАСЧ!AF$16*100</f>
        <v>4.1858518208455417E-2</v>
      </c>
      <c r="AH15" t="s">
        <v>185</v>
      </c>
      <c r="AI15" s="27">
        <v>3</v>
      </c>
      <c r="AJ15" s="28">
        <f>РСК5!H40/РАСЧ!AJ$16*100</f>
        <v>0.47393364928909953</v>
      </c>
      <c r="AK15" s="28">
        <f>РСК5!I40/РАСЧ!AK$16*100</f>
        <v>0.17035775127768316</v>
      </c>
      <c r="AL15" s="28">
        <f>РСК5!J40/РАСЧ!AL$16*100</f>
        <v>0.16906170752324598</v>
      </c>
      <c r="AM15" s="28">
        <f>РСК5!K40/РАСЧ!AM$16*100</f>
        <v>0.25115110925073258</v>
      </c>
      <c r="AO15" t="s">
        <v>194</v>
      </c>
      <c r="AP15" s="27">
        <v>3</v>
      </c>
      <c r="AQ15" s="28">
        <f>РП30!H40/РАСЧ!AQ$16*100</f>
        <v>0.43975373790677219</v>
      </c>
      <c r="AR15" s="28">
        <f>РП30!I40/РАСЧ!AR$16*100</f>
        <v>0.3044802087864289</v>
      </c>
      <c r="AS15" s="28">
        <f>РП30!J40/РАСЧ!AS$16*100</f>
        <v>0.35180299032541779</v>
      </c>
      <c r="AT15" s="28">
        <f>РП30!K40/РАСЧ!AT$16*100</f>
        <v>0.38876889848812096</v>
      </c>
      <c r="AV15" t="s">
        <v>185</v>
      </c>
      <c r="AW15" s="27">
        <v>3</v>
      </c>
      <c r="AX15" s="28">
        <f>РП5!H40/РАСЧ!AX$16*100</f>
        <v>0.83553210202286721</v>
      </c>
      <c r="AY15" s="28">
        <f>РП5!I40/РАСЧ!AY$16*100</f>
        <v>0.47846889952153115</v>
      </c>
      <c r="AZ15" s="28">
        <f>РП5!J40/РАСЧ!AZ$16*100</f>
        <v>0.39577836411609491</v>
      </c>
      <c r="BA15" s="28">
        <f>РП5!K40/РАСЧ!BA$16*100</f>
        <v>0.56155507559395246</v>
      </c>
    </row>
    <row r="16" spans="1:53" x14ac:dyDescent="0.25">
      <c r="A16" s="38" t="s">
        <v>164</v>
      </c>
      <c r="B16" s="39"/>
      <c r="C16" s="39"/>
      <c r="D16" s="39"/>
      <c r="E16" s="39"/>
      <c r="F16" s="39"/>
      <c r="G16" s="40"/>
      <c r="H16" s="41">
        <f>SUM('КТЛ &lt;1'!H38:H40)</f>
        <v>100</v>
      </c>
      <c r="I16" s="41">
        <f>SUM('КТЛ &lt;1'!I38:I40)</f>
        <v>100</v>
      </c>
      <c r="J16" s="41">
        <f>SUM('КТЛ &lt;1'!J38:J40)</f>
        <v>100</v>
      </c>
      <c r="K16" s="41">
        <f>SUM('КТЛ &lt;1'!K38:K40)</f>
        <v>100</v>
      </c>
      <c r="N16" s="40"/>
      <c r="O16" s="41">
        <f>SUM('КТЛ&gt;1,5'!H38:H40)</f>
        <v>100.00000000000001</v>
      </c>
      <c r="P16" s="41">
        <f>SUM('КТЛ&gt;1,5'!I38:I40)</f>
        <v>100</v>
      </c>
      <c r="Q16" s="41">
        <f>SUM('КТЛ&gt;1,5'!J38:J40)</f>
        <v>100</v>
      </c>
      <c r="R16" s="41">
        <f>SUM('КТЛ&gt;1,5'!K38:K40)</f>
        <v>100</v>
      </c>
      <c r="U16" s="40"/>
      <c r="V16" s="41">
        <f>SUM('УС&gt;0,5'!H38:H40)</f>
        <v>100</v>
      </c>
      <c r="W16" s="41">
        <f>SUM('УС&gt;0,5'!I38:I40)</f>
        <v>100</v>
      </c>
      <c r="X16" s="41">
        <f>SUM('УС&gt;0,5'!J38:J40)</f>
        <v>100</v>
      </c>
      <c r="Y16" s="41">
        <f>SUM('УС&gt;0,5'!K38:K40)</f>
        <v>99.999999999999986</v>
      </c>
      <c r="AB16" s="40"/>
      <c r="AC16" s="41">
        <f>SUM(РСК20!H38:H40)</f>
        <v>100.00000000000001</v>
      </c>
      <c r="AD16" s="41">
        <f>SUM(РСК20!I38:I40)</f>
        <v>100</v>
      </c>
      <c r="AE16" s="41">
        <f>SUM(РСК20!J38:J40)</f>
        <v>100</v>
      </c>
      <c r="AF16" s="41">
        <f>SUM(РСК20!K38:K40)</f>
        <v>100.00000000000001</v>
      </c>
      <c r="AI16" s="40"/>
      <c r="AJ16" s="41">
        <f>SUM(РСК5!H38:H40)</f>
        <v>99.999999999999986</v>
      </c>
      <c r="AK16" s="41">
        <f>SUM(РСК5!I38:I40)</f>
        <v>99.999999999999986</v>
      </c>
      <c r="AL16" s="41">
        <f>SUM(РСК5!J38:J40)</f>
        <v>100</v>
      </c>
      <c r="AM16" s="41">
        <f>SUM(РСК5!K38:K40)</f>
        <v>99.999999999999986</v>
      </c>
      <c r="AP16" s="40"/>
      <c r="AQ16" s="41">
        <f>SUM(РП30!H38:H40)</f>
        <v>100</v>
      </c>
      <c r="AR16" s="41">
        <f>SUM(РП30!I38:I40)</f>
        <v>100</v>
      </c>
      <c r="AS16" s="41">
        <f>SUM(РП30!J38:J40)</f>
        <v>100</v>
      </c>
      <c r="AT16" s="41">
        <f>SUM(РП30!K38:K40)</f>
        <v>100</v>
      </c>
      <c r="AW16" s="40"/>
      <c r="AX16" s="41">
        <f>SUM(РП5!H38:H40)</f>
        <v>100</v>
      </c>
      <c r="AY16" s="41">
        <f>SUM(РП5!I38:I40)</f>
        <v>99.999999999999986</v>
      </c>
      <c r="AZ16" s="41">
        <f>SUM(РП5!J38:J40)</f>
        <v>100</v>
      </c>
      <c r="BA16" s="41">
        <f>SUM(РП5!K38:K40)</f>
        <v>100.00000000000001</v>
      </c>
    </row>
    <row r="17" spans="1:53" x14ac:dyDescent="0.25">
      <c r="A17" s="18" t="s">
        <v>23</v>
      </c>
      <c r="B17" s="19"/>
      <c r="C17" s="19"/>
      <c r="D17" s="19"/>
      <c r="E17" s="19"/>
      <c r="F17" s="19"/>
      <c r="G17" s="25"/>
      <c r="H17" s="43">
        <f>SUM(H18:H20)</f>
        <v>100</v>
      </c>
      <c r="I17" s="43">
        <f>SUM(I18:I20)</f>
        <v>100</v>
      </c>
      <c r="J17" s="43">
        <f>SUM(J18:J20)</f>
        <v>100</v>
      </c>
      <c r="K17" s="43">
        <f>SUM(K18:K20)</f>
        <v>100</v>
      </c>
      <c r="N17" s="25"/>
      <c r="O17" s="43">
        <f>SUM(O18:O20)</f>
        <v>100</v>
      </c>
      <c r="P17" s="43">
        <f>SUM(P18:P20)</f>
        <v>100</v>
      </c>
      <c r="Q17" s="43">
        <f>SUM(Q18:Q20)</f>
        <v>100</v>
      </c>
      <c r="R17" s="43">
        <f>SUM(R18:R20)</f>
        <v>100</v>
      </c>
      <c r="U17" s="25"/>
      <c r="V17" s="43">
        <f>SUM(V18:V20)</f>
        <v>100</v>
      </c>
      <c r="W17" s="43">
        <f>SUM(W18:W20)</f>
        <v>100</v>
      </c>
      <c r="X17" s="43">
        <f>SUM(X18:X20)</f>
        <v>100</v>
      </c>
      <c r="Y17" s="43">
        <f>SUM(Y18:Y20)</f>
        <v>100</v>
      </c>
      <c r="AB17" s="25"/>
      <c r="AC17" s="43">
        <f>SUM(AC18:AC20)</f>
        <v>99.999999999999986</v>
      </c>
      <c r="AD17" s="43">
        <f>SUM(AD18:AD20)</f>
        <v>100.00000000000001</v>
      </c>
      <c r="AE17" s="43">
        <f>SUM(AE18:AE20)</f>
        <v>100</v>
      </c>
      <c r="AF17" s="43">
        <f>SUM(AF18:AF20)</f>
        <v>100</v>
      </c>
      <c r="AI17" s="25"/>
      <c r="AJ17" s="43">
        <f>SUM(AJ18:AJ20)</f>
        <v>100</v>
      </c>
      <c r="AK17" s="43">
        <f>SUM(AK18:AK20)</f>
        <v>99.999999999999986</v>
      </c>
      <c r="AL17" s="43">
        <f>SUM(AL18:AL20)</f>
        <v>100</v>
      </c>
      <c r="AM17" s="43">
        <f>SUM(AM18:AM20)</f>
        <v>100.00000000000001</v>
      </c>
      <c r="AP17" s="25"/>
      <c r="AQ17" s="43">
        <f>SUM(AQ18:AQ20)</f>
        <v>100</v>
      </c>
      <c r="AR17" s="43">
        <f>SUM(AR18:AR20)</f>
        <v>100.00000000000001</v>
      </c>
      <c r="AS17" s="43">
        <f>SUM(AS18:AS20)</f>
        <v>100</v>
      </c>
      <c r="AT17" s="43">
        <f>SUM(AT18:AT20)</f>
        <v>100.00000000000001</v>
      </c>
      <c r="AW17" s="25"/>
      <c r="AX17" s="43">
        <f>SUM(AX18:AX20)</f>
        <v>100</v>
      </c>
      <c r="AY17" s="43">
        <f>SUM(AY18:AY20)</f>
        <v>100</v>
      </c>
      <c r="AZ17" s="43">
        <f>SUM(AZ18:AZ20)</f>
        <v>100</v>
      </c>
      <c r="BA17" s="43">
        <f>SUM(BA18:BA20)</f>
        <v>100</v>
      </c>
    </row>
    <row r="18" spans="1:53" x14ac:dyDescent="0.25">
      <c r="A18" s="337" t="s">
        <v>151</v>
      </c>
      <c r="B18" s="337"/>
      <c r="C18" s="337"/>
      <c r="D18" s="337"/>
      <c r="E18" s="337"/>
      <c r="F18" s="337"/>
      <c r="G18" s="27">
        <v>1</v>
      </c>
      <c r="H18" s="28">
        <f>'КТЛ &lt;1'!H42/РАСЧ!H$21*100</f>
        <v>63.815789473684212</v>
      </c>
      <c r="I18" s="28">
        <f>'КТЛ &lt;1'!I42/РАСЧ!I$21*100</f>
        <v>65.771812080536918</v>
      </c>
      <c r="J18" s="28">
        <f>'КТЛ &lt;1'!J42/РАСЧ!J$21*100</f>
        <v>63.576158940397356</v>
      </c>
      <c r="K18" s="28">
        <f>'КТЛ &lt;1'!K42/РАСЧ!K$21*100</f>
        <v>61.842105263157897</v>
      </c>
      <c r="M18" t="s">
        <v>165</v>
      </c>
      <c r="N18" s="27">
        <v>1</v>
      </c>
      <c r="O18" s="28">
        <f>'КТЛ&gt;1,5'!H42/РАСЧ!O$21*100</f>
        <v>51.315789473684212</v>
      </c>
      <c r="P18" s="28">
        <f>'КТЛ&gt;1,5'!I42/РАСЧ!P$21*100</f>
        <v>53.691275167785236</v>
      </c>
      <c r="Q18" s="28">
        <f>'КТЛ&gt;1,5'!J42/РАСЧ!Q$21*100</f>
        <v>51.655629139072843</v>
      </c>
      <c r="R18" s="28">
        <f>'КТЛ&gt;1,5'!K42/РАСЧ!R$21*100</f>
        <v>51.973684210526315</v>
      </c>
      <c r="T18" t="s">
        <v>169</v>
      </c>
      <c r="U18" s="27">
        <v>1</v>
      </c>
      <c r="V18" s="28">
        <f>'УС&gt;0,5'!H42/РАСЧ!V$21*100</f>
        <v>41.25</v>
      </c>
      <c r="W18" s="28">
        <f>'УС&gt;0,5'!I42/РАСЧ!W$21*100</f>
        <v>42.767295597484278</v>
      </c>
      <c r="X18" s="28">
        <f>'УС&gt;0,5'!J42/РАСЧ!X$21*100</f>
        <v>44.585987261146499</v>
      </c>
      <c r="Y18" s="28">
        <f>'УС&gt;0,5'!K42/РАСЧ!Y$21*100</f>
        <v>40.384615384615394</v>
      </c>
      <c r="AA18" t="s">
        <v>180</v>
      </c>
      <c r="AB18" s="27">
        <v>1</v>
      </c>
      <c r="AC18" s="28">
        <f>РСК20!H42/РАСЧ!AC$21*100</f>
        <v>21.383647798742135</v>
      </c>
      <c r="AD18" s="28">
        <f>РСК20!I42/РАСЧ!AD$21*100</f>
        <v>20.886075949367093</v>
      </c>
      <c r="AE18" s="28">
        <f>РСК20!J42/РАСЧ!AE$21*100</f>
        <v>16.025641025641026</v>
      </c>
      <c r="AF18" s="28">
        <f>РСК20!K42/РАСЧ!AF$21*100</f>
        <v>23.225806451612904</v>
      </c>
      <c r="AH18" t="s">
        <v>183</v>
      </c>
      <c r="AI18" s="27">
        <v>1</v>
      </c>
      <c r="AJ18" s="28">
        <f>РСК5!H42/РАСЧ!AJ$21*100</f>
        <v>43.39622641509434</v>
      </c>
      <c r="AK18" s="28">
        <f>РСК5!I42/РАСЧ!AK$21*100</f>
        <v>46.835443037974677</v>
      </c>
      <c r="AL18" s="28">
        <f>РСК5!J42/РАСЧ!AL$21*100</f>
        <v>35.897435897435898</v>
      </c>
      <c r="AM18" s="28">
        <f>РСК5!K42/РАСЧ!AM$21*100</f>
        <v>45.161290322580648</v>
      </c>
      <c r="AO18" t="s">
        <v>192</v>
      </c>
      <c r="AP18" s="27">
        <v>1</v>
      </c>
      <c r="AQ18" s="28">
        <f>РП30!H42/РАСЧ!AQ$21*100</f>
        <v>27.814569536423839</v>
      </c>
      <c r="AR18" s="28">
        <f>РП30!I42/РАСЧ!AR$21*100</f>
        <v>25.657894736842106</v>
      </c>
      <c r="AS18" s="28">
        <f>РП30!J42/РАСЧ!AS$21*100</f>
        <v>26.530612244897956</v>
      </c>
      <c r="AT18" s="28">
        <f>РП30!K42/РАСЧ!AT$21*100</f>
        <v>30.872483221476511</v>
      </c>
      <c r="AV18" t="s">
        <v>183</v>
      </c>
      <c r="AW18" s="27">
        <v>1</v>
      </c>
      <c r="AX18" s="28">
        <f>РП5!H42/РАСЧ!AX$21*100</f>
        <v>76.158940397350989</v>
      </c>
      <c r="AY18" s="28">
        <f>РП5!I42/РАСЧ!AY$21*100</f>
        <v>72.368421052631575</v>
      </c>
      <c r="AZ18" s="28">
        <f>РП5!J42/РАСЧ!AZ$21*100</f>
        <v>76.19047619047619</v>
      </c>
      <c r="BA18" s="28">
        <f>РП5!K42/РАСЧ!BA$21*100</f>
        <v>75.167785234899327</v>
      </c>
    </row>
    <row r="19" spans="1:53" x14ac:dyDescent="0.25">
      <c r="A19" s="337" t="s">
        <v>152</v>
      </c>
      <c r="B19" s="337"/>
      <c r="C19" s="337"/>
      <c r="D19" s="337"/>
      <c r="E19" s="337"/>
      <c r="F19" s="337"/>
      <c r="G19" s="27">
        <v>2</v>
      </c>
      <c r="H19" s="28">
        <f>'КТЛ &lt;1'!H43/РАСЧ!H$21*100</f>
        <v>36.184210526315788</v>
      </c>
      <c r="I19" s="28">
        <f>'КТЛ &lt;1'!I43/РАСЧ!I$21*100</f>
        <v>34.228187919463089</v>
      </c>
      <c r="J19" s="28">
        <f>'КТЛ &lt;1'!J43/РАСЧ!J$21*100</f>
        <v>36.423841059602651</v>
      </c>
      <c r="K19" s="28">
        <f>'КТЛ &lt;1'!K43/РАСЧ!K$21*100</f>
        <v>38.15789473684211</v>
      </c>
      <c r="M19" t="s">
        <v>166</v>
      </c>
      <c r="N19" s="27">
        <v>2</v>
      </c>
      <c r="O19" s="28">
        <f>'КТЛ&gt;1,5'!H43/РАСЧ!O$21*100</f>
        <v>48.684210526315788</v>
      </c>
      <c r="P19" s="28">
        <f>'КТЛ&gt;1,5'!I43/РАСЧ!P$21*100</f>
        <v>46.308724832214772</v>
      </c>
      <c r="Q19" s="28">
        <f>'КТЛ&gt;1,5'!J43/РАСЧ!Q$21*100</f>
        <v>48.344370860927157</v>
      </c>
      <c r="R19" s="28">
        <f>'КТЛ&gt;1,5'!K43/РАСЧ!R$21*100</f>
        <v>48.026315789473692</v>
      </c>
      <c r="T19" t="s">
        <v>168</v>
      </c>
      <c r="U19" s="27">
        <v>2</v>
      </c>
      <c r="V19" s="28">
        <f>'УС&gt;0,5'!H43/РАСЧ!V$21*100</f>
        <v>58.75</v>
      </c>
      <c r="W19" s="28">
        <f>'УС&gt;0,5'!I43/РАСЧ!W$21*100</f>
        <v>56.60377358490566</v>
      </c>
      <c r="X19" s="28">
        <f>'УС&gt;0,5'!J43/РАСЧ!X$21*100</f>
        <v>54.777070063694268</v>
      </c>
      <c r="Y19" s="28">
        <f>'УС&gt;0,5'!K43/РАСЧ!Y$21*100</f>
        <v>59.615384615384613</v>
      </c>
      <c r="AA19" t="s">
        <v>181</v>
      </c>
      <c r="AB19" s="27">
        <v>2</v>
      </c>
      <c r="AC19" s="28">
        <f>РСК20!H43/РАСЧ!AC$21*100</f>
        <v>78.616352201257854</v>
      </c>
      <c r="AD19" s="28">
        <f>РСК20!I43/РАСЧ!AD$21*100</f>
        <v>79.113924050632917</v>
      </c>
      <c r="AE19" s="28">
        <f>РСК20!J43/РАСЧ!AE$21*100</f>
        <v>83.974358974358978</v>
      </c>
      <c r="AF19" s="28">
        <f>РСК20!K43/РАСЧ!AF$21*100</f>
        <v>76.774193548387103</v>
      </c>
      <c r="AH19" t="s">
        <v>184</v>
      </c>
      <c r="AI19" s="27">
        <v>2</v>
      </c>
      <c r="AJ19" s="28">
        <f>РСК5!H43/РАСЧ!AJ$21*100</f>
        <v>55.974842767295598</v>
      </c>
      <c r="AK19" s="28">
        <f>РСК5!I43/РАСЧ!AK$21*100</f>
        <v>52.531645569620245</v>
      </c>
      <c r="AL19" s="28">
        <f>РСК5!J43/РАСЧ!AL$21*100</f>
        <v>63.46153846153846</v>
      </c>
      <c r="AM19" s="28">
        <f>РСК5!K43/РАСЧ!AM$21*100</f>
        <v>54.193548387096783</v>
      </c>
      <c r="AO19" t="s">
        <v>193</v>
      </c>
      <c r="AP19" s="27">
        <v>2</v>
      </c>
      <c r="AQ19" s="28">
        <f>РП30!H43/РАСЧ!AQ$21*100</f>
        <v>70.19867549668875</v>
      </c>
      <c r="AR19" s="28">
        <f>РП30!I43/РАСЧ!AR$21*100</f>
        <v>73.684210526315795</v>
      </c>
      <c r="AS19" s="28">
        <f>РП30!J43/РАСЧ!AS$21*100</f>
        <v>72.789115646258509</v>
      </c>
      <c r="AT19" s="28">
        <f>РП30!K43/РАСЧ!AT$21*100</f>
        <v>68.456375838926178</v>
      </c>
      <c r="AV19" t="s">
        <v>184</v>
      </c>
      <c r="AW19" s="27">
        <v>2</v>
      </c>
      <c r="AX19" s="28">
        <f>РП5!H43/РАСЧ!AX$21*100</f>
        <v>23.841059602649004</v>
      </c>
      <c r="AY19" s="28">
        <f>РП5!I43/РАСЧ!AY$21*100</f>
        <v>27.631578947368425</v>
      </c>
      <c r="AZ19" s="28">
        <f>РП5!J43/РАСЧ!AZ$21*100</f>
        <v>23.809523809523807</v>
      </c>
      <c r="BA19" s="28">
        <f>РП5!K43/РАСЧ!BA$21*100</f>
        <v>24.832214765100673</v>
      </c>
    </row>
    <row r="20" spans="1:53" x14ac:dyDescent="0.25">
      <c r="A20" s="337" t="s">
        <v>153</v>
      </c>
      <c r="B20" s="337"/>
      <c r="C20" s="337"/>
      <c r="D20" s="337"/>
      <c r="E20" s="337"/>
      <c r="F20" s="337"/>
      <c r="G20" s="27">
        <v>3</v>
      </c>
      <c r="H20" s="28">
        <f>'КТЛ &lt;1'!H44/РАСЧ!H$21*100</f>
        <v>0</v>
      </c>
      <c r="I20" s="28">
        <f>'КТЛ &lt;1'!I44/РАСЧ!I$21*100</f>
        <v>0</v>
      </c>
      <c r="J20" s="28">
        <f>'КТЛ &lt;1'!J44/РАСЧ!J$21*100</f>
        <v>0</v>
      </c>
      <c r="K20" s="28">
        <f>'КТЛ &lt;1'!K44/РАСЧ!K$21*100</f>
        <v>0</v>
      </c>
      <c r="M20" t="s">
        <v>167</v>
      </c>
      <c r="N20" s="27">
        <v>3</v>
      </c>
      <c r="O20" s="28">
        <f>'КТЛ&gt;1,5'!H44/РАСЧ!O$21*100</f>
        <v>0</v>
      </c>
      <c r="P20" s="28">
        <f>'КТЛ&gt;1,5'!I44/РАСЧ!P$21*100</f>
        <v>0</v>
      </c>
      <c r="Q20" s="28">
        <f>'КТЛ&gt;1,5'!J44/РАСЧ!Q$21*100</f>
        <v>0</v>
      </c>
      <c r="R20" s="28">
        <f>'КТЛ&gt;1,5'!K44/РАСЧ!R$21*100</f>
        <v>0</v>
      </c>
      <c r="T20" t="s">
        <v>170</v>
      </c>
      <c r="U20" s="27">
        <v>3</v>
      </c>
      <c r="V20" s="28">
        <f>'УС&gt;0,5'!H44/РАСЧ!V$21*100</f>
        <v>0</v>
      </c>
      <c r="W20" s="28">
        <f>'УС&gt;0,5'!I44/РАСЧ!W$21*100</f>
        <v>0.62893081761006298</v>
      </c>
      <c r="X20" s="28">
        <f>'УС&gt;0,5'!J44/РАСЧ!X$21*100</f>
        <v>0.63694267515923564</v>
      </c>
      <c r="Y20" s="28">
        <f>'УС&gt;0,5'!K44/РАСЧ!Y$21*100</f>
        <v>0</v>
      </c>
      <c r="AA20" t="s">
        <v>182</v>
      </c>
      <c r="AB20" s="27">
        <v>3</v>
      </c>
      <c r="AC20" s="28">
        <f>РСК20!H44/РАСЧ!AC$21*100</f>
        <v>0</v>
      </c>
      <c r="AD20" s="28">
        <f>РСК20!I44/РАСЧ!AD$21*100</f>
        <v>0</v>
      </c>
      <c r="AE20" s="28">
        <f>РСК20!J44/РАСЧ!AE$21*100</f>
        <v>0</v>
      </c>
      <c r="AF20" s="28">
        <f>РСК20!K44/РАСЧ!AF$21*100</f>
        <v>0</v>
      </c>
      <c r="AH20" t="s">
        <v>185</v>
      </c>
      <c r="AI20" s="27">
        <v>3</v>
      </c>
      <c r="AJ20" s="28">
        <f>РСК5!H44/РАСЧ!AJ$21*100</f>
        <v>0.62893081761006286</v>
      </c>
      <c r="AK20" s="28">
        <f>РСК5!I44/РАСЧ!AK$21*100</f>
        <v>0.63291139240506322</v>
      </c>
      <c r="AL20" s="28">
        <f>РСК5!J44/РАСЧ!AL$21*100</f>
        <v>0.64102564102564097</v>
      </c>
      <c r="AM20" s="28">
        <f>РСК5!K44/РАСЧ!AM$21*100</f>
        <v>0.64516129032258085</v>
      </c>
      <c r="AO20" t="s">
        <v>194</v>
      </c>
      <c r="AP20" s="27">
        <v>3</v>
      </c>
      <c r="AQ20" s="28">
        <f>РП30!H44/РАСЧ!AQ$21*100</f>
        <v>1.9867549668874174</v>
      </c>
      <c r="AR20" s="28">
        <f>РП30!I44/РАСЧ!AR$21*100</f>
        <v>0.65789473684210542</v>
      </c>
      <c r="AS20" s="28">
        <f>РП30!J44/РАСЧ!AS$21*100</f>
        <v>0.68027210884353739</v>
      </c>
      <c r="AT20" s="28">
        <f>РП30!K44/РАСЧ!AT$21*100</f>
        <v>0.67114093959731547</v>
      </c>
      <c r="AV20" t="s">
        <v>185</v>
      </c>
      <c r="AW20" s="27">
        <v>3</v>
      </c>
      <c r="AX20" s="28">
        <f>РП5!H44/РАСЧ!AX$21*100</f>
        <v>0</v>
      </c>
      <c r="AY20" s="28">
        <f>РП5!I44/РАСЧ!AY$21*100</f>
        <v>0</v>
      </c>
      <c r="AZ20" s="28">
        <f>РП5!J44/РАСЧ!AZ$21*100</f>
        <v>0</v>
      </c>
      <c r="BA20" s="28">
        <f>РП5!K44/РАСЧ!BA$21*100</f>
        <v>0</v>
      </c>
    </row>
    <row r="21" spans="1:53" x14ac:dyDescent="0.25">
      <c r="A21" s="38" t="s">
        <v>164</v>
      </c>
      <c r="B21" s="39"/>
      <c r="C21" s="39"/>
      <c r="D21" s="39"/>
      <c r="E21" s="39"/>
      <c r="F21" s="39"/>
      <c r="G21" s="40"/>
      <c r="H21" s="41">
        <f>SUM('КТЛ &lt;1'!H42:H44)</f>
        <v>6.7405764966740573</v>
      </c>
      <c r="I21" s="41">
        <f>SUM('КТЛ &lt;1'!I42:I44)</f>
        <v>6.5465729349736383</v>
      </c>
      <c r="J21" s="41">
        <f>SUM('КТЛ &lt;1'!J42:J44)</f>
        <v>6.5452969224100563</v>
      </c>
      <c r="K21" s="41">
        <f>SUM('КТЛ &lt;1'!K42:K44)</f>
        <v>6.5432630219543695</v>
      </c>
      <c r="N21" s="40"/>
      <c r="O21" s="41">
        <f>SUM('КТЛ&gt;1,5'!H42:H44)</f>
        <v>6.7405764966740573</v>
      </c>
      <c r="P21" s="41">
        <f>SUM('КТЛ&gt;1,5'!I42:I44)</f>
        <v>6.5465729349736375</v>
      </c>
      <c r="Q21" s="41">
        <f>SUM('КТЛ&gt;1,5'!J42:J44)</f>
        <v>6.5452969224100563</v>
      </c>
      <c r="R21" s="41">
        <f>SUM('КТЛ&gt;1,5'!K42:K44)</f>
        <v>6.5432630219543686</v>
      </c>
      <c r="U21" s="40"/>
      <c r="V21" s="41">
        <f>SUM('УС&gt;0,5'!H42:H44)</f>
        <v>6.7767894959762813</v>
      </c>
      <c r="W21" s="41">
        <f>SUM('УС&gt;0,5'!I42:I44)</f>
        <v>6.6610808546292413</v>
      </c>
      <c r="X21" s="41">
        <f>SUM('УС&gt;0,5'!J42:J44)</f>
        <v>6.5145228215767634</v>
      </c>
      <c r="Y21" s="41">
        <f>SUM('УС&gt;0,5'!K42:K44)</f>
        <v>6.422396047756278</v>
      </c>
      <c r="AB21" s="40"/>
      <c r="AC21" s="41">
        <f>SUM(РСК20!H42:H44)</f>
        <v>6.8504954760878931</v>
      </c>
      <c r="AD21" s="41">
        <f>SUM(РСК20!I42:I44)</f>
        <v>6.7291311754684831</v>
      </c>
      <c r="AE21" s="41">
        <f>SUM(РСК20!J42:J44)</f>
        <v>6.5934065934065931</v>
      </c>
      <c r="AF21" s="41">
        <f>SUM(РСК20!K42:K44)</f>
        <v>6.4880703223105893</v>
      </c>
      <c r="AI21" s="40"/>
      <c r="AJ21" s="41">
        <f>SUM(РСК5!H42:H44)</f>
        <v>6.8504954760878931</v>
      </c>
      <c r="AK21" s="41">
        <f>SUM(РСК5!I42:I44)</f>
        <v>6.7291311754684848</v>
      </c>
      <c r="AL21" s="41">
        <f>SUM(РСК5!J42:J44)</f>
        <v>6.593406593406594</v>
      </c>
      <c r="AM21" s="41">
        <f>SUM(РСК5!K42:K44)</f>
        <v>6.4880703223105893</v>
      </c>
      <c r="AP21" s="40"/>
      <c r="AQ21" s="41">
        <f>SUM(РП30!H42:H44)</f>
        <v>6.6402814423922605</v>
      </c>
      <c r="AR21" s="41">
        <f>SUM(РП30!I42:I44)</f>
        <v>6.6115702479338836</v>
      </c>
      <c r="AS21" s="41">
        <f>SUM(РП30!J42:J44)</f>
        <v>6.4643799472295518</v>
      </c>
      <c r="AT21" s="41">
        <f>SUM(РП30!K42:K44)</f>
        <v>6.4362850971922247</v>
      </c>
      <c r="AW21" s="40"/>
      <c r="AX21" s="41">
        <f>SUM(РП5!H42:H44)</f>
        <v>6.6402814423922605</v>
      </c>
      <c r="AY21" s="41">
        <f>SUM(РП5!I42:I44)</f>
        <v>6.6115702479338845</v>
      </c>
      <c r="AZ21" s="41">
        <f>SUM(РП5!J42:J44)</f>
        <v>6.4643799472295518</v>
      </c>
      <c r="BA21" s="41">
        <f>SUM(РП5!K42:K44)</f>
        <v>6.4362850971922247</v>
      </c>
    </row>
    <row r="22" spans="1:53" x14ac:dyDescent="0.25">
      <c r="A22" s="18" t="s">
        <v>22</v>
      </c>
      <c r="B22" s="19"/>
      <c r="C22" s="19"/>
      <c r="D22" s="19"/>
      <c r="E22" s="19"/>
      <c r="F22" s="19"/>
      <c r="G22" s="25"/>
      <c r="H22" s="43">
        <f>SUM(H23:H25)</f>
        <v>100</v>
      </c>
      <c r="I22" s="43">
        <f>SUM(I23:I25)</f>
        <v>100</v>
      </c>
      <c r="J22" s="43">
        <f>SUM(J23:J25)</f>
        <v>100</v>
      </c>
      <c r="K22" s="43">
        <f>SUM(K23:K25)</f>
        <v>100</v>
      </c>
      <c r="N22" s="25"/>
      <c r="O22" s="43">
        <f>SUM(O23:O25)</f>
        <v>100</v>
      </c>
      <c r="P22" s="43">
        <f>SUM(P23:P25)</f>
        <v>100</v>
      </c>
      <c r="Q22" s="43">
        <f>SUM(Q23:Q25)</f>
        <v>100.00000000000001</v>
      </c>
      <c r="R22" s="43">
        <f>SUM(R23:R25)</f>
        <v>100</v>
      </c>
      <c r="U22" s="25"/>
      <c r="V22" s="43">
        <f>SUM(V23:V25)</f>
        <v>100</v>
      </c>
      <c r="W22" s="43">
        <f>SUM(W23:W25)</f>
        <v>100</v>
      </c>
      <c r="X22" s="43">
        <f>SUM(X23:X25)</f>
        <v>100</v>
      </c>
      <c r="Y22" s="43">
        <f>SUM(Y23:Y25)</f>
        <v>100.00000000000001</v>
      </c>
      <c r="AB22" s="25"/>
      <c r="AC22" s="43">
        <f>SUM(AC23:AC25)</f>
        <v>100</v>
      </c>
      <c r="AD22" s="43">
        <f>SUM(AD23:AD25)</f>
        <v>100</v>
      </c>
      <c r="AE22" s="43">
        <f>SUM(AE23:AE25)</f>
        <v>100</v>
      </c>
      <c r="AF22" s="43">
        <f>SUM(AF23:AF25)</f>
        <v>100</v>
      </c>
      <c r="AI22" s="25"/>
      <c r="AJ22" s="43">
        <f>SUM(AJ23:AJ25)</f>
        <v>100</v>
      </c>
      <c r="AK22" s="43">
        <f>SUM(AK23:AK25)</f>
        <v>100</v>
      </c>
      <c r="AL22" s="43">
        <f>SUM(AL23:AL25)</f>
        <v>100</v>
      </c>
      <c r="AM22" s="43">
        <f>SUM(AM23:AM25)</f>
        <v>99.999999999999986</v>
      </c>
      <c r="AP22" s="25"/>
      <c r="AQ22" s="43">
        <f>SUM(AQ23:AQ25)</f>
        <v>100</v>
      </c>
      <c r="AR22" s="43">
        <f>SUM(AR23:AR25)</f>
        <v>100.00000000000001</v>
      </c>
      <c r="AS22" s="43">
        <f>SUM(AS23:AS25)</f>
        <v>100</v>
      </c>
      <c r="AT22" s="43">
        <f>SUM(AT23:AT25)</f>
        <v>100</v>
      </c>
      <c r="AW22" s="25"/>
      <c r="AX22" s="43">
        <f>SUM(AX23:AX25)</f>
        <v>100</v>
      </c>
      <c r="AY22" s="43">
        <f>SUM(AY23:AY25)</f>
        <v>100</v>
      </c>
      <c r="AZ22" s="43">
        <f>SUM(AZ23:AZ25)</f>
        <v>100</v>
      </c>
      <c r="BA22" s="43">
        <f>SUM(BA23:BA25)</f>
        <v>100</v>
      </c>
    </row>
    <row r="23" spans="1:53" x14ac:dyDescent="0.25">
      <c r="A23" s="337" t="s">
        <v>151</v>
      </c>
      <c r="B23" s="337"/>
      <c r="C23" s="337"/>
      <c r="D23" s="337"/>
      <c r="E23" s="337"/>
      <c r="F23" s="337"/>
      <c r="G23" s="27">
        <v>1</v>
      </c>
      <c r="H23" s="28">
        <f>'КТЛ &lt;1'!H46/РАСЧ!H$26*100</f>
        <v>56.488549618320619</v>
      </c>
      <c r="I23" s="28">
        <f>'КТЛ &lt;1'!I46/РАСЧ!I$26*100</f>
        <v>55.303030303030312</v>
      </c>
      <c r="J23" s="28">
        <f>'КТЛ &lt;1'!J46/РАСЧ!J$26*100</f>
        <v>56.92307692307692</v>
      </c>
      <c r="K23" s="28">
        <f>'КТЛ &lt;1'!K46/РАСЧ!K$26*100</f>
        <v>57.971014492753625</v>
      </c>
      <c r="M23" t="s">
        <v>165</v>
      </c>
      <c r="N23" s="27">
        <v>1</v>
      </c>
      <c r="O23" s="28">
        <f>'КТЛ&gt;1,5'!H46/РАСЧ!O$26*100</f>
        <v>41.221374045801525</v>
      </c>
      <c r="P23" s="28">
        <f>'КТЛ&gt;1,5'!I46/РАСЧ!P$26*100</f>
        <v>40.909090909090914</v>
      </c>
      <c r="Q23" s="28">
        <f>'КТЛ&gt;1,5'!J46/РАСЧ!Q$26*100</f>
        <v>40.769230769230774</v>
      </c>
      <c r="R23" s="28">
        <f>'КТЛ&gt;1,5'!K46/РАСЧ!R$26*100</f>
        <v>39.855072463768117</v>
      </c>
      <c r="T23" t="s">
        <v>169</v>
      </c>
      <c r="U23" s="27">
        <v>1</v>
      </c>
      <c r="V23" s="28">
        <f>'УС&gt;0,5'!H46/РАСЧ!V$26*100</f>
        <v>42.424242424242429</v>
      </c>
      <c r="W23" s="28">
        <f>'УС&gt;0,5'!I46/РАСЧ!W$26*100</f>
        <v>40.601503759398497</v>
      </c>
      <c r="X23" s="28">
        <f>'УС&gt;0,5'!J46/РАСЧ!X$26*100</f>
        <v>37.037037037037038</v>
      </c>
      <c r="Y23" s="28">
        <f>'УС&gt;0,5'!K46/РАСЧ!Y$26*100</f>
        <v>36.879432624113477</v>
      </c>
      <c r="AA23" t="s">
        <v>180</v>
      </c>
      <c r="AB23" s="27">
        <v>1</v>
      </c>
      <c r="AC23" s="28">
        <f>РСК20!H46/РАСЧ!AC$26*100</f>
        <v>47.727272727272727</v>
      </c>
      <c r="AD23" s="28">
        <f>РСК20!I46/РАСЧ!AD$26*100</f>
        <v>48.120300751879697</v>
      </c>
      <c r="AE23" s="28">
        <f>РСК20!J46/РАСЧ!AE$26*100</f>
        <v>40.74074074074074</v>
      </c>
      <c r="AF23" s="28">
        <f>РСК20!K46/РАСЧ!AF$26*100</f>
        <v>44.285714285714285</v>
      </c>
      <c r="AH23" t="s">
        <v>183</v>
      </c>
      <c r="AI23" s="27">
        <v>1</v>
      </c>
      <c r="AJ23" s="28">
        <f>РСК5!H46/РАСЧ!AJ$26*100</f>
        <v>67.424242424242422</v>
      </c>
      <c r="AK23" s="28">
        <f>РСК5!I46/РАСЧ!AK$26*100</f>
        <v>69.924812030075188</v>
      </c>
      <c r="AL23" s="28">
        <f>РСК5!J46/РАСЧ!AL$26*100</f>
        <v>67.407407407407405</v>
      </c>
      <c r="AM23" s="28">
        <f>РСК5!K46/РАСЧ!AM$26*100</f>
        <v>71.428571428571416</v>
      </c>
      <c r="AO23" t="s">
        <v>192</v>
      </c>
      <c r="AP23" s="27">
        <v>1</v>
      </c>
      <c r="AQ23" s="28">
        <f>РП30!H46/РАСЧ!AQ$26*100</f>
        <v>64.285714285714292</v>
      </c>
      <c r="AR23" s="28">
        <f>РП30!I46/РАСЧ!AR$26*100</f>
        <v>58.593750000000014</v>
      </c>
      <c r="AS23" s="28">
        <f>РП30!J46/РАСЧ!AS$26*100</f>
        <v>56.589147286821706</v>
      </c>
      <c r="AT23" s="28">
        <f>РП30!K46/РАСЧ!AT$26*100</f>
        <v>59.124087591240873</v>
      </c>
      <c r="AV23" t="s">
        <v>183</v>
      </c>
      <c r="AW23" s="27">
        <v>1</v>
      </c>
      <c r="AX23" s="28">
        <f>РП5!H46/РАСЧ!AX$26*100</f>
        <v>84.920634920634924</v>
      </c>
      <c r="AY23" s="28">
        <f>РП5!I46/РАСЧ!AY$26*100</f>
        <v>88.28125</v>
      </c>
      <c r="AZ23" s="28">
        <f>РП5!J46/РАСЧ!AZ$26*100</f>
        <v>85.271317829457359</v>
      </c>
      <c r="BA23" s="28">
        <f>РП5!K46/РАСЧ!BA$26*100</f>
        <v>89.051094890510953</v>
      </c>
    </row>
    <row r="24" spans="1:53" x14ac:dyDescent="0.25">
      <c r="A24" s="337" t="s">
        <v>152</v>
      </c>
      <c r="B24" s="337"/>
      <c r="C24" s="337"/>
      <c r="D24" s="337"/>
      <c r="E24" s="337"/>
      <c r="F24" s="337"/>
      <c r="G24" s="27">
        <v>2</v>
      </c>
      <c r="H24" s="28">
        <f>'КТЛ &lt;1'!H47/РАСЧ!H$26*100</f>
        <v>43.511450381679388</v>
      </c>
      <c r="I24" s="28">
        <f>'КТЛ &lt;1'!I47/РАСЧ!I$26*100</f>
        <v>44.696969696969695</v>
      </c>
      <c r="J24" s="28">
        <f>'КТЛ &lt;1'!J47/РАСЧ!J$26*100</f>
        <v>43.076923076923073</v>
      </c>
      <c r="K24" s="28">
        <f>'КТЛ &lt;1'!K47/РАСЧ!K$26*100</f>
        <v>41.304347826086953</v>
      </c>
      <c r="M24" t="s">
        <v>166</v>
      </c>
      <c r="N24" s="27">
        <v>2</v>
      </c>
      <c r="O24" s="28">
        <f>'КТЛ&gt;1,5'!H47/РАСЧ!O$26*100</f>
        <v>58.778625954198482</v>
      </c>
      <c r="P24" s="28">
        <f>'КТЛ&gt;1,5'!I47/РАСЧ!P$26*100</f>
        <v>59.090909090909093</v>
      </c>
      <c r="Q24" s="28">
        <f>'КТЛ&gt;1,5'!J47/РАСЧ!Q$26*100</f>
        <v>57.692307692307701</v>
      </c>
      <c r="R24" s="28">
        <f>'КТЛ&gt;1,5'!K47/РАСЧ!R$26*100</f>
        <v>60.144927536231883</v>
      </c>
      <c r="T24" t="s">
        <v>168</v>
      </c>
      <c r="U24" s="27">
        <v>2</v>
      </c>
      <c r="V24" s="28">
        <f>'УС&gt;0,5'!H47/РАСЧ!V$26*100</f>
        <v>57.575757575757578</v>
      </c>
      <c r="W24" s="28">
        <f>'УС&gt;0,5'!I47/РАСЧ!W$26*100</f>
        <v>59.398496240601496</v>
      </c>
      <c r="X24" s="28">
        <f>'УС&gt;0,5'!J47/РАСЧ!X$26*100</f>
        <v>62.962962962962962</v>
      </c>
      <c r="Y24" s="28">
        <f>'УС&gt;0,5'!K47/РАСЧ!Y$26*100</f>
        <v>62.411347517730498</v>
      </c>
      <c r="AA24" t="s">
        <v>181</v>
      </c>
      <c r="AB24" s="27">
        <v>2</v>
      </c>
      <c r="AC24" s="28">
        <f>РСК20!H47/РАСЧ!AC$26*100</f>
        <v>52.272727272727273</v>
      </c>
      <c r="AD24" s="28">
        <f>РСК20!I47/РАСЧ!AD$26*100</f>
        <v>51.879699248120303</v>
      </c>
      <c r="AE24" s="28">
        <f>РСК20!J47/РАСЧ!AE$26*100</f>
        <v>59.259259259259252</v>
      </c>
      <c r="AF24" s="28">
        <f>РСК20!K47/РАСЧ!AF$26*100</f>
        <v>55.714285714285708</v>
      </c>
      <c r="AH24" t="s">
        <v>184</v>
      </c>
      <c r="AI24" s="27">
        <v>2</v>
      </c>
      <c r="AJ24" s="28">
        <f>РСК5!H47/РАСЧ!AJ$26*100</f>
        <v>32.575757575757578</v>
      </c>
      <c r="AK24" s="28">
        <f>РСК5!I47/РАСЧ!AK$26*100</f>
        <v>30.075187969924812</v>
      </c>
      <c r="AL24" s="28">
        <f>РСК5!J47/РАСЧ!AL$26*100</f>
        <v>32.592592592592588</v>
      </c>
      <c r="AM24" s="28">
        <f>РСК5!K47/РАСЧ!AM$26*100</f>
        <v>28.571428571428569</v>
      </c>
      <c r="AO24" t="s">
        <v>193</v>
      </c>
      <c r="AP24" s="27">
        <v>2</v>
      </c>
      <c r="AQ24" s="28">
        <f>РП30!H47/РАСЧ!AQ$26*100</f>
        <v>35.714285714285715</v>
      </c>
      <c r="AR24" s="28">
        <f>РП30!I47/РАСЧ!AR$26*100</f>
        <v>41.40625</v>
      </c>
      <c r="AS24" s="28">
        <f>РП30!J47/РАСЧ!AS$26*100</f>
        <v>43.410852713178294</v>
      </c>
      <c r="AT24" s="28">
        <f>РП30!K47/РАСЧ!AT$26*100</f>
        <v>40.145985401459853</v>
      </c>
      <c r="AV24" t="s">
        <v>184</v>
      </c>
      <c r="AW24" s="27">
        <v>2</v>
      </c>
      <c r="AX24" s="28">
        <f>РП5!H47/РАСЧ!AX$26*100</f>
        <v>15.079365079365079</v>
      </c>
      <c r="AY24" s="28">
        <f>РП5!I47/РАСЧ!AY$26*100</f>
        <v>11.718750000000002</v>
      </c>
      <c r="AZ24" s="28">
        <f>РП5!J47/РАСЧ!AZ$26*100</f>
        <v>14.728682170542633</v>
      </c>
      <c r="BA24" s="28">
        <f>РП5!K47/РАСЧ!BA$26*100</f>
        <v>10.948905109489052</v>
      </c>
    </row>
    <row r="25" spans="1:53" x14ac:dyDescent="0.25">
      <c r="A25" s="337" t="s">
        <v>153</v>
      </c>
      <c r="B25" s="337"/>
      <c r="C25" s="337"/>
      <c r="D25" s="337"/>
      <c r="E25" s="337"/>
      <c r="F25" s="337"/>
      <c r="G25" s="27">
        <v>3</v>
      </c>
      <c r="H25" s="28">
        <f>'КТЛ &lt;1'!H48/РАСЧ!H$26*100</f>
        <v>0</v>
      </c>
      <c r="I25" s="28">
        <f>'КТЛ &lt;1'!I48/РАСЧ!I$26*100</f>
        <v>0</v>
      </c>
      <c r="J25" s="28">
        <f>'КТЛ &lt;1'!J48/РАСЧ!J$26*100</f>
        <v>0</v>
      </c>
      <c r="K25" s="28">
        <f>'КТЛ &lt;1'!K48/РАСЧ!K$26*100</f>
        <v>0.72463768115942029</v>
      </c>
      <c r="M25" t="s">
        <v>167</v>
      </c>
      <c r="N25" s="27">
        <v>3</v>
      </c>
      <c r="O25" s="28">
        <f>'КТЛ&gt;1,5'!H48/РАСЧ!O$26*100</f>
        <v>0</v>
      </c>
      <c r="P25" s="28">
        <f>'КТЛ&gt;1,5'!I48/РАСЧ!P$26*100</f>
        <v>0</v>
      </c>
      <c r="Q25" s="28">
        <f>'КТЛ&gt;1,5'!J48/РАСЧ!Q$26*100</f>
        <v>1.5384615384615388</v>
      </c>
      <c r="R25" s="28">
        <f>'КТЛ&gt;1,5'!K48/РАСЧ!R$26*100</f>
        <v>0</v>
      </c>
      <c r="T25" t="s">
        <v>170</v>
      </c>
      <c r="U25" s="27">
        <v>3</v>
      </c>
      <c r="V25" s="28">
        <f>'УС&gt;0,5'!H48/РАСЧ!V$26*100</f>
        <v>0</v>
      </c>
      <c r="W25" s="28">
        <f>'УС&gt;0,5'!I48/РАСЧ!W$26*100</f>
        <v>0</v>
      </c>
      <c r="X25" s="28">
        <f>'УС&gt;0,5'!J48/РАСЧ!X$26*100</f>
        <v>0</v>
      </c>
      <c r="Y25" s="28">
        <f>'УС&gt;0,5'!K48/РАСЧ!Y$26*100</f>
        <v>0.70921985815602839</v>
      </c>
      <c r="AA25" t="s">
        <v>182</v>
      </c>
      <c r="AB25" s="27">
        <v>3</v>
      </c>
      <c r="AC25" s="28">
        <f>РСК20!H48/РАСЧ!AC$26*100</f>
        <v>0</v>
      </c>
      <c r="AD25" s="28">
        <f>РСК20!I48/РАСЧ!AD$26*100</f>
        <v>0</v>
      </c>
      <c r="AE25" s="28">
        <f>РСК20!J48/РАСЧ!AE$26*100</f>
        <v>0</v>
      </c>
      <c r="AF25" s="28">
        <f>РСК20!K48/РАСЧ!AF$26*100</f>
        <v>0</v>
      </c>
      <c r="AH25" t="s">
        <v>185</v>
      </c>
      <c r="AI25" s="27">
        <v>3</v>
      </c>
      <c r="AJ25" s="28">
        <f>РСК5!H48/РАСЧ!AJ$26*100</f>
        <v>0</v>
      </c>
      <c r="AK25" s="28">
        <f>РСК5!I48/РАСЧ!AK$26*100</f>
        <v>0</v>
      </c>
      <c r="AL25" s="28">
        <f>РСК5!J48/РАСЧ!AL$26*100</f>
        <v>0</v>
      </c>
      <c r="AM25" s="28">
        <f>РСК5!K48/РАСЧ!AM$26*100</f>
        <v>0</v>
      </c>
      <c r="AO25" t="s">
        <v>194</v>
      </c>
      <c r="AP25" s="27">
        <v>3</v>
      </c>
      <c r="AQ25" s="28">
        <f>РП30!H48/РАСЧ!AQ$26*100</f>
        <v>0</v>
      </c>
      <c r="AR25" s="28">
        <f>РП30!I48/РАСЧ!AR$26*100</f>
        <v>0</v>
      </c>
      <c r="AS25" s="28">
        <f>РП30!J48/РАСЧ!AS$26*100</f>
        <v>0</v>
      </c>
      <c r="AT25" s="28">
        <f>РП30!K48/РАСЧ!AT$26*100</f>
        <v>0.72992700729926996</v>
      </c>
      <c r="AV25" t="s">
        <v>185</v>
      </c>
      <c r="AW25" s="27">
        <v>3</v>
      </c>
      <c r="AX25" s="28">
        <f>РП5!H48/РАСЧ!AX$26*100</f>
        <v>0</v>
      </c>
      <c r="AY25" s="28">
        <f>РП5!I48/РАСЧ!AY$26*100</f>
        <v>0</v>
      </c>
      <c r="AZ25" s="28">
        <f>РП5!J48/РАСЧ!AZ$26*100</f>
        <v>0</v>
      </c>
      <c r="BA25" s="28">
        <f>РП5!K48/РАСЧ!BA$26*100</f>
        <v>0</v>
      </c>
    </row>
    <row r="26" spans="1:53" x14ac:dyDescent="0.25">
      <c r="A26" s="38" t="s">
        <v>164</v>
      </c>
      <c r="B26" s="39"/>
      <c r="C26" s="39"/>
      <c r="D26" s="39"/>
      <c r="E26" s="39"/>
      <c r="F26" s="39"/>
      <c r="G26" s="40"/>
      <c r="H26" s="41">
        <f>SUM('КТЛ &lt;1'!H46:H48)</f>
        <v>5.8093126385809315</v>
      </c>
      <c r="I26" s="41">
        <f>SUM('КТЛ &lt;1'!I46:I48)</f>
        <v>5.7996485061511418</v>
      </c>
      <c r="J26" s="41">
        <f>SUM('КТЛ &lt;1'!J46:J48)</f>
        <v>5.6350238404854789</v>
      </c>
      <c r="K26" s="41">
        <f>SUM('КТЛ &lt;1'!K46:K48)</f>
        <v>5.9405940594059405</v>
      </c>
      <c r="N26" s="40"/>
      <c r="O26" s="41">
        <f>SUM('КТЛ&gt;1,5'!H46:H48)</f>
        <v>5.8093126385809306</v>
      </c>
      <c r="P26" s="41">
        <f>SUM('КТЛ&gt;1,5'!I46:I48)</f>
        <v>5.7996485061511418</v>
      </c>
      <c r="Q26" s="41">
        <f>SUM('КТЛ&gt;1,5'!J46:J48)</f>
        <v>5.635023840485478</v>
      </c>
      <c r="R26" s="41">
        <f>SUM('КТЛ&gt;1,5'!K46:K48)</f>
        <v>5.9405940594059405</v>
      </c>
      <c r="U26" s="40"/>
      <c r="V26" s="41">
        <f>SUM('УС&gt;0,5'!H46:H48)</f>
        <v>5.5908513341804316</v>
      </c>
      <c r="W26" s="41">
        <f>SUM('УС&gt;0,5'!I46:I48)</f>
        <v>5.5718475073313787</v>
      </c>
      <c r="X26" s="41">
        <f>SUM('УС&gt;0,5'!J46:J48)</f>
        <v>5.601659751037344</v>
      </c>
      <c r="Y26" s="41">
        <f>SUM('УС&gt;0,5'!K46:K48)</f>
        <v>5.8048579662412516</v>
      </c>
      <c r="AB26" s="40"/>
      <c r="AC26" s="41">
        <f>SUM(РСК20!H46:H48)</f>
        <v>5.6872037914691944</v>
      </c>
      <c r="AD26" s="41">
        <f>SUM(РСК20!I46:I48)</f>
        <v>5.6643952299829641</v>
      </c>
      <c r="AE26" s="41">
        <f>SUM(РСК20!J46:J48)</f>
        <v>5.705832628909552</v>
      </c>
      <c r="AF26" s="41">
        <f>SUM(РСК20!K46:K48)</f>
        <v>5.8601925491837594</v>
      </c>
      <c r="AI26" s="40"/>
      <c r="AJ26" s="41">
        <f>SUM(РСК5!H46:H48)</f>
        <v>5.6872037914691944</v>
      </c>
      <c r="AK26" s="41">
        <f>SUM(РСК5!I46:I48)</f>
        <v>5.6643952299829641</v>
      </c>
      <c r="AL26" s="41">
        <f>SUM(РСК5!J46:J48)</f>
        <v>5.705832628909552</v>
      </c>
      <c r="AM26" s="41">
        <f>SUM(РСК5!K46:K48)</f>
        <v>5.8601925491837594</v>
      </c>
      <c r="AP26" s="40"/>
      <c r="AQ26" s="41">
        <f>SUM(РП30!H46:H48)</f>
        <v>5.5408970976253293</v>
      </c>
      <c r="AR26" s="41">
        <f>SUM(РП30!I46:I48)</f>
        <v>5.5676381035232705</v>
      </c>
      <c r="AS26" s="41">
        <f>SUM(РП30!J46:J48)</f>
        <v>5.6728232189973617</v>
      </c>
      <c r="AT26" s="41">
        <f>SUM(РП30!K46:K48)</f>
        <v>5.9179265658747306</v>
      </c>
      <c r="AW26" s="40"/>
      <c r="AX26" s="41">
        <f>SUM(РП5!H46:H48)</f>
        <v>5.5408970976253302</v>
      </c>
      <c r="AY26" s="41">
        <f>SUM(РП5!I46:I48)</f>
        <v>5.5676381035232705</v>
      </c>
      <c r="AZ26" s="41">
        <f>SUM(РП5!J46:J48)</f>
        <v>5.6728232189973617</v>
      </c>
      <c r="BA26" s="41">
        <f>SUM(РП5!K46:K48)</f>
        <v>5.9179265658747298</v>
      </c>
    </row>
    <row r="27" spans="1:53" x14ac:dyDescent="0.25">
      <c r="A27" s="18" t="s">
        <v>24</v>
      </c>
      <c r="B27" s="19"/>
      <c r="C27" s="19"/>
      <c r="D27" s="19"/>
      <c r="E27" s="19"/>
      <c r="F27" s="19"/>
      <c r="G27" s="25"/>
      <c r="H27" s="43">
        <f>SUM(H28:H30)</f>
        <v>99.999999999999986</v>
      </c>
      <c r="I27" s="43">
        <f>SUM(I28:I30)</f>
        <v>100.00000000000001</v>
      </c>
      <c r="J27" s="43">
        <f>SUM(J28:J30)</f>
        <v>100</v>
      </c>
      <c r="K27" s="43">
        <f>SUM(K28:K30)</f>
        <v>100</v>
      </c>
      <c r="N27" s="25"/>
      <c r="O27" s="43">
        <f>SUM(O28:O30)</f>
        <v>99.999999999999986</v>
      </c>
      <c r="P27" s="43">
        <f>SUM(P28:P30)</f>
        <v>100.00000000000001</v>
      </c>
      <c r="Q27" s="43">
        <f>SUM(Q28:Q30)</f>
        <v>100</v>
      </c>
      <c r="R27" s="43">
        <f>SUM(R28:R30)</f>
        <v>100</v>
      </c>
      <c r="U27" s="25"/>
      <c r="V27" s="43">
        <f>SUM(V28:V30)</f>
        <v>100.00000000000001</v>
      </c>
      <c r="W27" s="43">
        <f>SUM(W28:W30)</f>
        <v>100</v>
      </c>
      <c r="X27" s="43">
        <f>SUM(X28:X30)</f>
        <v>100</v>
      </c>
      <c r="Y27" s="43">
        <f>SUM(Y28:Y30)</f>
        <v>99.999999999999986</v>
      </c>
      <c r="AB27" s="25"/>
      <c r="AC27" s="43">
        <f>SUM(AC28:AC30)</f>
        <v>100</v>
      </c>
      <c r="AD27" s="43">
        <f>SUM(AD28:AD30)</f>
        <v>100.00000000000001</v>
      </c>
      <c r="AE27" s="43">
        <f>SUM(AE28:AE30)</f>
        <v>100</v>
      </c>
      <c r="AF27" s="43">
        <f>SUM(AF28:AF30)</f>
        <v>100</v>
      </c>
      <c r="AI27" s="25"/>
      <c r="AJ27" s="43">
        <f>SUM(AJ28:AJ30)</f>
        <v>100</v>
      </c>
      <c r="AK27" s="43">
        <f>SUM(AK28:AK30)</f>
        <v>100.00000000000001</v>
      </c>
      <c r="AL27" s="43">
        <f>SUM(AL28:AL30)</f>
        <v>100.00000000000001</v>
      </c>
      <c r="AM27" s="43">
        <f>SUM(AM28:AM30)</f>
        <v>100</v>
      </c>
      <c r="AP27" s="25"/>
      <c r="AQ27" s="43">
        <f>SUM(AQ28:AQ30)</f>
        <v>99.999999999999986</v>
      </c>
      <c r="AR27" s="43">
        <f>SUM(AR28:AR30)</f>
        <v>100.00000000000001</v>
      </c>
      <c r="AS27" s="43">
        <f>SUM(AS28:AS30)</f>
        <v>100</v>
      </c>
      <c r="AT27" s="43">
        <f>SUM(AT28:AT30)</f>
        <v>100</v>
      </c>
      <c r="AW27" s="25"/>
      <c r="AX27" s="43">
        <f>SUM(AX28:AX30)</f>
        <v>100</v>
      </c>
      <c r="AY27" s="43">
        <f>SUM(AY28:AY30)</f>
        <v>100.00000000000001</v>
      </c>
      <c r="AZ27" s="43">
        <f>SUM(AZ28:AZ30)</f>
        <v>100</v>
      </c>
      <c r="BA27" s="43">
        <f>SUM(BA28:BA30)</f>
        <v>99.999999999999986</v>
      </c>
    </row>
    <row r="28" spans="1:53" x14ac:dyDescent="0.25">
      <c r="A28" s="337" t="s">
        <v>151</v>
      </c>
      <c r="B28" s="337"/>
      <c r="C28" s="337"/>
      <c r="D28" s="337"/>
      <c r="E28" s="337"/>
      <c r="F28" s="337"/>
      <c r="G28" s="27">
        <v>1</v>
      </c>
      <c r="H28" s="28">
        <f>'КТЛ &lt;1'!H50/РАСЧ!H$31*100</f>
        <v>67.558528428093638</v>
      </c>
      <c r="I28" s="28">
        <f>'КТЛ &lt;1'!I50/РАСЧ!I$31*100</f>
        <v>67.921440261865797</v>
      </c>
      <c r="J28" s="28">
        <f>'КТЛ &lt;1'!J50/РАСЧ!J$31*100</f>
        <v>64.860426929392446</v>
      </c>
      <c r="K28" s="28">
        <f>'КТЛ &lt;1'!K50/РАСЧ!K$31*100</f>
        <v>66.006600660065999</v>
      </c>
      <c r="M28" t="s">
        <v>165</v>
      </c>
      <c r="N28" s="27">
        <v>1</v>
      </c>
      <c r="O28" s="28">
        <f>'КТЛ&gt;1,5'!H50/РАСЧ!O$31*100</f>
        <v>47.993311036789294</v>
      </c>
      <c r="P28" s="28">
        <f>'КТЛ&gt;1,5'!I50/РАСЧ!P$31*100</f>
        <v>47.790507364975454</v>
      </c>
      <c r="Q28" s="28">
        <f>'КТЛ&gt;1,5'!J50/РАСЧ!Q$31*100</f>
        <v>43.678160919540225</v>
      </c>
      <c r="R28" s="28">
        <f>'КТЛ&gt;1,5'!K50/РАСЧ!R$31*100</f>
        <v>44.224422442244226</v>
      </c>
      <c r="T28" t="s">
        <v>169</v>
      </c>
      <c r="U28" s="27">
        <v>1</v>
      </c>
      <c r="V28" s="28">
        <f>'УС&gt;0,5'!H50/РАСЧ!V$31*100</f>
        <v>30.694668820678512</v>
      </c>
      <c r="W28" s="28">
        <f>'УС&gt;0,5'!I50/РАСЧ!W$31*100</f>
        <v>33.753943217665615</v>
      </c>
      <c r="X28" s="28">
        <f>'УС&gt;0,5'!J50/РАСЧ!X$31*100</f>
        <v>32.909379968203496</v>
      </c>
      <c r="Y28" s="28">
        <f>'УС&gt;0,5'!K50/РАСЧ!Y$31*100</f>
        <v>32.222222222222221</v>
      </c>
      <c r="AA28" t="s">
        <v>180</v>
      </c>
      <c r="AB28" s="27">
        <v>1</v>
      </c>
      <c r="AC28" s="28">
        <f>РСК20!H50/РАСЧ!AC$31*100</f>
        <v>36.201298701298704</v>
      </c>
      <c r="AD28" s="28">
        <f>РСК20!I50/РАСЧ!AD$31*100</f>
        <v>36.176935229067936</v>
      </c>
      <c r="AE28" s="28">
        <f>РСК20!J50/РАСЧ!AE$31*100</f>
        <v>28.913738019169333</v>
      </c>
      <c r="AF28" s="28">
        <f>РСК20!K50/РАСЧ!AF$31*100</f>
        <v>38.755980861244019</v>
      </c>
      <c r="AH28" t="s">
        <v>183</v>
      </c>
      <c r="AI28" s="27">
        <v>1</v>
      </c>
      <c r="AJ28" s="28">
        <f>РСК5!H50/РАСЧ!AJ$31*100</f>
        <v>60.227272727272727</v>
      </c>
      <c r="AK28" s="28">
        <f>РСК5!I50/РАСЧ!AK$31*100</f>
        <v>60.66350710900474</v>
      </c>
      <c r="AL28" s="28">
        <f>РСК5!J50/РАСЧ!AL$31*100</f>
        <v>51.437699680511187</v>
      </c>
      <c r="AM28" s="28">
        <f>РСК5!K50/РАСЧ!AM$31*100</f>
        <v>60.606060606060609</v>
      </c>
      <c r="AO28" t="s">
        <v>192</v>
      </c>
      <c r="AP28" s="27">
        <v>1</v>
      </c>
      <c r="AQ28" s="28">
        <f>РП30!H50/РАСЧ!AQ$31*100</f>
        <v>26.411960132890361</v>
      </c>
      <c r="AR28" s="28">
        <f>РП30!I50/РАСЧ!AR$31*100</f>
        <v>24.837662337662341</v>
      </c>
      <c r="AS28" s="28">
        <f>РП30!J50/РАСЧ!AS$31*100</f>
        <v>22.628951747088184</v>
      </c>
      <c r="AT28" s="28">
        <f>РП30!K50/РАСЧ!AT$31*100</f>
        <v>26.315789473684209</v>
      </c>
      <c r="AV28" t="s">
        <v>183</v>
      </c>
      <c r="AW28" s="27">
        <v>1</v>
      </c>
      <c r="AX28" s="28">
        <f>РП5!H50/РАСЧ!AX$31*100</f>
        <v>74.252491694352159</v>
      </c>
      <c r="AY28" s="28">
        <f>РП5!I50/РАСЧ!AY$31*100</f>
        <v>76.785714285714292</v>
      </c>
      <c r="AZ28" s="28">
        <f>РП5!J50/РАСЧ!AZ$31*100</f>
        <v>73.21131447587355</v>
      </c>
      <c r="BA28" s="28">
        <f>РП5!K50/РАСЧ!BA$31*100</f>
        <v>78.453947368421041</v>
      </c>
    </row>
    <row r="29" spans="1:53" x14ac:dyDescent="0.25">
      <c r="A29" s="337" t="s">
        <v>152</v>
      </c>
      <c r="B29" s="337"/>
      <c r="C29" s="337"/>
      <c r="D29" s="337"/>
      <c r="E29" s="337"/>
      <c r="F29" s="337"/>
      <c r="G29" s="27">
        <v>2</v>
      </c>
      <c r="H29" s="28">
        <f>'КТЛ &lt;1'!H51/РАСЧ!H$31*100</f>
        <v>32.274247491638796</v>
      </c>
      <c r="I29" s="28">
        <f>'КТЛ &lt;1'!I51/РАСЧ!I$31*100</f>
        <v>31.751227495908346</v>
      </c>
      <c r="J29" s="28">
        <f>'КТЛ &lt;1'!J51/РАСЧ!J$31*100</f>
        <v>34.975369458128085</v>
      </c>
      <c r="K29" s="28">
        <f>'КТЛ &lt;1'!K51/РАСЧ!K$31*100</f>
        <v>33.828382838283829</v>
      </c>
      <c r="M29" t="s">
        <v>166</v>
      </c>
      <c r="N29" s="27">
        <v>2</v>
      </c>
      <c r="O29" s="28">
        <f>'КТЛ&gt;1,5'!H51/РАСЧ!O$31*100</f>
        <v>51.83946488294314</v>
      </c>
      <c r="P29" s="28">
        <f>'КТЛ&gt;1,5'!I51/РАСЧ!P$31*100</f>
        <v>52.20949263502456</v>
      </c>
      <c r="Q29" s="28">
        <f>'КТЛ&gt;1,5'!J51/РАСЧ!Q$31*100</f>
        <v>56.321839080459768</v>
      </c>
      <c r="R29" s="28">
        <f>'КТЛ&gt;1,5'!K51/РАСЧ!R$31*100</f>
        <v>55.775577557755774</v>
      </c>
      <c r="T29" t="s">
        <v>168</v>
      </c>
      <c r="U29" s="27">
        <v>2</v>
      </c>
      <c r="V29" s="28">
        <f>'УС&gt;0,5'!H51/РАСЧ!V$31*100</f>
        <v>69.305331179321499</v>
      </c>
      <c r="W29" s="28">
        <f>'УС&gt;0,5'!I51/РАСЧ!W$31*100</f>
        <v>66.246056782334378</v>
      </c>
      <c r="X29" s="28">
        <f>'УС&gt;0,5'!J51/РАСЧ!X$31*100</f>
        <v>67.090620031796504</v>
      </c>
      <c r="Y29" s="28">
        <f>'УС&gt;0,5'!K51/РАСЧ!Y$31*100</f>
        <v>67.619047619047606</v>
      </c>
      <c r="AA29" t="s">
        <v>181</v>
      </c>
      <c r="AB29" s="27">
        <v>2</v>
      </c>
      <c r="AC29" s="28">
        <f>РСК20!H51/РАСЧ!AC$31*100</f>
        <v>63.798701298701296</v>
      </c>
      <c r="AD29" s="28">
        <f>РСК20!I51/РАСЧ!AD$31*100</f>
        <v>63.665086887835706</v>
      </c>
      <c r="AE29" s="28">
        <f>РСК20!J51/РАСЧ!AE$31*100</f>
        <v>70.926517571884986</v>
      </c>
      <c r="AF29" s="28">
        <f>РСК20!K51/РАСЧ!AF$31*100</f>
        <v>61.244019138755981</v>
      </c>
      <c r="AH29" t="s">
        <v>184</v>
      </c>
      <c r="AI29" s="27">
        <v>2</v>
      </c>
      <c r="AJ29" s="28">
        <f>РСК5!H51/РАСЧ!AJ$31*100</f>
        <v>38.474025974025977</v>
      </c>
      <c r="AK29" s="28">
        <f>РСК5!I51/РАСЧ!AK$31*100</f>
        <v>39.178515007898902</v>
      </c>
      <c r="AL29" s="28">
        <f>РСК5!J51/РАСЧ!AL$31*100</f>
        <v>48.402555910543136</v>
      </c>
      <c r="AM29" s="28">
        <f>РСК5!K51/РАСЧ!AM$31*100</f>
        <v>39.393939393939391</v>
      </c>
      <c r="AO29" t="s">
        <v>193</v>
      </c>
      <c r="AP29" s="27">
        <v>2</v>
      </c>
      <c r="AQ29" s="28">
        <f>РП30!H51/РАСЧ!AQ$31*100</f>
        <v>73.255813953488371</v>
      </c>
      <c r="AR29" s="28">
        <f>РП30!I51/РАСЧ!AR$31*100</f>
        <v>74.675324675324688</v>
      </c>
      <c r="AS29" s="28">
        <f>РП30!J51/РАСЧ!AS$31*100</f>
        <v>77.038269550748751</v>
      </c>
      <c r="AT29" s="28">
        <f>РП30!K51/РАСЧ!AT$31*100</f>
        <v>73.35526315789474</v>
      </c>
      <c r="AV29" t="s">
        <v>184</v>
      </c>
      <c r="AW29" s="27">
        <v>2</v>
      </c>
      <c r="AX29" s="28">
        <f>РП5!H51/РАСЧ!AX$31*100</f>
        <v>25.083056478405314</v>
      </c>
      <c r="AY29" s="28">
        <f>РП5!I51/РАСЧ!AY$31*100</f>
        <v>23.051948051948056</v>
      </c>
      <c r="AZ29" s="28">
        <f>РП5!J51/РАСЧ!AZ$31*100</f>
        <v>26.622296173044923</v>
      </c>
      <c r="BA29" s="28">
        <f>РП5!K51/РАСЧ!BA$31*100</f>
        <v>20.559210526315788</v>
      </c>
    </row>
    <row r="30" spans="1:53" x14ac:dyDescent="0.25">
      <c r="A30" s="337" t="s">
        <v>153</v>
      </c>
      <c r="B30" s="337"/>
      <c r="C30" s="337"/>
      <c r="D30" s="337"/>
      <c r="E30" s="337"/>
      <c r="F30" s="337"/>
      <c r="G30" s="27">
        <v>3</v>
      </c>
      <c r="H30" s="28">
        <f>'КТЛ &lt;1'!H52/РАСЧ!H$31*100</f>
        <v>0.16722408026755856</v>
      </c>
      <c r="I30" s="28">
        <f>'КТЛ &lt;1'!I52/РАСЧ!I$31*100</f>
        <v>0.32733224222585927</v>
      </c>
      <c r="J30" s="28">
        <f>'КТЛ &lt;1'!J52/РАСЧ!J$31*100</f>
        <v>0.16420361247947457</v>
      </c>
      <c r="K30" s="28">
        <f>'КТЛ &lt;1'!K52/РАСЧ!K$31*100</f>
        <v>0.16501650165016502</v>
      </c>
      <c r="M30" t="s">
        <v>167</v>
      </c>
      <c r="N30" s="27">
        <v>3</v>
      </c>
      <c r="O30" s="28">
        <f>'КТЛ&gt;1,5'!H52/РАСЧ!O$31*100</f>
        <v>0.16722408026755856</v>
      </c>
      <c r="P30" s="28">
        <f>'КТЛ&gt;1,5'!I52/РАСЧ!P$31*100</f>
        <v>0</v>
      </c>
      <c r="Q30" s="28">
        <f>'КТЛ&gt;1,5'!J52/РАСЧ!Q$31*100</f>
        <v>0</v>
      </c>
      <c r="R30" s="28">
        <f>'КТЛ&gt;1,5'!K52/РАСЧ!R$31*100</f>
        <v>0</v>
      </c>
      <c r="T30" t="s">
        <v>170</v>
      </c>
      <c r="U30" s="27">
        <v>3</v>
      </c>
      <c r="V30" s="28">
        <f>'УС&gt;0,5'!H52/РАСЧ!V$31*100</f>
        <v>0</v>
      </c>
      <c r="W30" s="28">
        <f>'УС&gt;0,5'!I52/РАСЧ!W$31*100</f>
        <v>0</v>
      </c>
      <c r="X30" s="28">
        <f>'УС&gt;0,5'!J52/РАСЧ!X$31*100</f>
        <v>0</v>
      </c>
      <c r="Y30" s="28">
        <f>'УС&gt;0,5'!K52/РАСЧ!Y$31*100</f>
        <v>0.15873015873015872</v>
      </c>
      <c r="AA30" t="s">
        <v>182</v>
      </c>
      <c r="AB30" s="27">
        <v>3</v>
      </c>
      <c r="AC30" s="28">
        <f>РСК20!H52/РАСЧ!AC$31*100</f>
        <v>0</v>
      </c>
      <c r="AD30" s="28">
        <f>РСК20!I52/РАСЧ!AD$31*100</f>
        <v>0.15797788309636651</v>
      </c>
      <c r="AE30" s="28">
        <f>РСК20!J52/РАСЧ!AE$31*100</f>
        <v>0.15974440894568692</v>
      </c>
      <c r="AF30" s="28">
        <f>РСК20!K52/РАСЧ!AF$31*100</f>
        <v>0</v>
      </c>
      <c r="AH30" t="s">
        <v>185</v>
      </c>
      <c r="AI30" s="27">
        <v>3</v>
      </c>
      <c r="AJ30" s="28">
        <f>РСК5!H52/РАСЧ!AJ$31*100</f>
        <v>1.2987012987012987</v>
      </c>
      <c r="AK30" s="28">
        <f>РСК5!I52/РАСЧ!AK$31*100</f>
        <v>0.15797788309636654</v>
      </c>
      <c r="AL30" s="28">
        <f>РСК5!J52/РАСЧ!AL$31*100</f>
        <v>0.15974440894568692</v>
      </c>
      <c r="AM30" s="28">
        <f>РСК5!K52/РАСЧ!AM$31*100</f>
        <v>0</v>
      </c>
      <c r="AO30" t="s">
        <v>194</v>
      </c>
      <c r="AP30" s="27">
        <v>3</v>
      </c>
      <c r="AQ30" s="28">
        <f>РП30!H52/РАСЧ!AQ$31*100</f>
        <v>0.33222591362126247</v>
      </c>
      <c r="AR30" s="28">
        <f>РП30!I52/РАСЧ!AR$31*100</f>
        <v>0.48701298701298706</v>
      </c>
      <c r="AS30" s="28">
        <f>РП30!J52/РАСЧ!AS$31*100</f>
        <v>0.33277870216306155</v>
      </c>
      <c r="AT30" s="28">
        <f>РП30!K52/РАСЧ!AT$31*100</f>
        <v>0.3289473684210526</v>
      </c>
      <c r="AV30" t="s">
        <v>185</v>
      </c>
      <c r="AW30" s="27">
        <v>3</v>
      </c>
      <c r="AX30" s="28">
        <f>РП5!H52/РАСЧ!AX$31*100</f>
        <v>0.66445182724252494</v>
      </c>
      <c r="AY30" s="28">
        <f>РП5!I52/РАСЧ!AY$31*100</f>
        <v>0.16233766233766236</v>
      </c>
      <c r="AZ30" s="28">
        <f>РП5!J52/РАСЧ!AZ$31*100</f>
        <v>0.16638935108153077</v>
      </c>
      <c r="BA30" s="28">
        <f>РП5!K52/РАСЧ!BA$31*100</f>
        <v>0.98684210526315796</v>
      </c>
    </row>
    <row r="31" spans="1:53" x14ac:dyDescent="0.25">
      <c r="A31" s="38" t="s">
        <v>164</v>
      </c>
      <c r="B31" s="39"/>
      <c r="C31" s="39"/>
      <c r="D31" s="39"/>
      <c r="E31" s="39"/>
      <c r="F31" s="39"/>
      <c r="G31" s="40"/>
      <c r="H31" s="41">
        <f>SUM('КТЛ &lt;1'!H50:H52)</f>
        <v>26.518847006651882</v>
      </c>
      <c r="I31" s="41">
        <f>SUM('КТЛ &lt;1'!I50:I52)</f>
        <v>26.845342706502635</v>
      </c>
      <c r="J31" s="41">
        <f>SUM('КТЛ &lt;1'!J50:J52)</f>
        <v>26.397919375812741</v>
      </c>
      <c r="K31" s="41">
        <f>SUM('КТЛ &lt;1'!K50:K52)</f>
        <v>26.086956521739129</v>
      </c>
      <c r="N31" s="40"/>
      <c r="O31" s="41">
        <f>SUM('КТЛ&gt;1,5'!H50:H52)</f>
        <v>26.518847006651885</v>
      </c>
      <c r="P31" s="41">
        <f>SUM('КТЛ&gt;1,5'!I50:I52)</f>
        <v>26.845342706502635</v>
      </c>
      <c r="Q31" s="41">
        <f>SUM('КТЛ&gt;1,5'!J50:J52)</f>
        <v>26.397919375812744</v>
      </c>
      <c r="R31" s="41">
        <f>SUM('КТЛ&gt;1,5'!K50:K52)</f>
        <v>26.086956521739129</v>
      </c>
      <c r="U31" s="40"/>
      <c r="V31" s="41">
        <f>SUM('УС&gt;0,5'!H50:H52)</f>
        <v>26.217704362558237</v>
      </c>
      <c r="W31" s="41">
        <f>SUM('УС&gt;0,5'!I50:I52)</f>
        <v>26.560536237955592</v>
      </c>
      <c r="X31" s="41">
        <f>SUM('УС&gt;0,5'!J50:J52)</f>
        <v>26.099585062240664</v>
      </c>
      <c r="Y31" s="41">
        <f>SUM('УС&gt;0,5'!K50:K52)</f>
        <v>25.936599423631126</v>
      </c>
      <c r="AB31" s="40"/>
      <c r="AC31" s="41">
        <f>SUM(РСК20!H50:H52)</f>
        <v>26.540284360189574</v>
      </c>
      <c r="AD31" s="41">
        <f>SUM(РСК20!I50:I52)</f>
        <v>26.959114139693355</v>
      </c>
      <c r="AE31" s="41">
        <f>SUM(РСК20!J50:J52)</f>
        <v>26.458157227387993</v>
      </c>
      <c r="AF31" s="41">
        <f>SUM(РСК20!K50:K52)</f>
        <v>26.245290916701549</v>
      </c>
      <c r="AI31" s="40"/>
      <c r="AJ31" s="41">
        <f>SUM(РСК5!H50:H52)</f>
        <v>26.54028436018957</v>
      </c>
      <c r="AK31" s="41">
        <f>SUM(РСК5!I50:I52)</f>
        <v>26.959114139693352</v>
      </c>
      <c r="AL31" s="41">
        <f>SUM(РСК5!J50:J52)</f>
        <v>26.458157227387993</v>
      </c>
      <c r="AM31" s="41">
        <f>SUM(РСК5!K50:K52)</f>
        <v>26.245290916701549</v>
      </c>
      <c r="AP31" s="40"/>
      <c r="AQ31" s="41">
        <f>SUM(РП30!H50:H52)</f>
        <v>26.473175021987689</v>
      </c>
      <c r="AR31" s="41">
        <f>SUM(РП30!I50:I52)</f>
        <v>26.794258373205739</v>
      </c>
      <c r="AS31" s="41">
        <f>SUM(РП30!J50:J52)</f>
        <v>26.429199648197013</v>
      </c>
      <c r="AT31" s="41">
        <f>SUM(РП30!K50:K52)</f>
        <v>26.263498920086391</v>
      </c>
      <c r="AW31" s="40"/>
      <c r="AX31" s="41">
        <f>SUM(РП5!H50:H52)</f>
        <v>26.473175021987689</v>
      </c>
      <c r="AY31" s="41">
        <f>SUM(РП5!I50:I52)</f>
        <v>26.794258373205739</v>
      </c>
      <c r="AZ31" s="41">
        <f>SUM(РП5!J50:J52)</f>
        <v>26.42919964819701</v>
      </c>
      <c r="BA31" s="41">
        <f>SUM(РП5!K50:K52)</f>
        <v>26.263498920086395</v>
      </c>
    </row>
    <row r="32" spans="1:53" x14ac:dyDescent="0.25">
      <c r="A32" s="18" t="s">
        <v>44</v>
      </c>
      <c r="B32" s="19"/>
      <c r="C32" s="19"/>
      <c r="D32" s="19"/>
      <c r="E32" s="19"/>
      <c r="F32" s="19"/>
      <c r="G32" s="25"/>
      <c r="H32" s="43">
        <f>SUM(H33:H35)</f>
        <v>100</v>
      </c>
      <c r="I32" s="43">
        <f>SUM(I33:I35)</f>
        <v>100.00000000000001</v>
      </c>
      <c r="J32" s="43">
        <f>SUM(J33:J35)</f>
        <v>99.999999999999986</v>
      </c>
      <c r="K32" s="43">
        <f>SUM(K33:K35)</f>
        <v>99.999999999999986</v>
      </c>
      <c r="N32" s="25"/>
      <c r="O32" s="43">
        <f>SUM(O33:O35)</f>
        <v>100</v>
      </c>
      <c r="P32" s="43">
        <f>SUM(P33:P35)</f>
        <v>100</v>
      </c>
      <c r="Q32" s="43">
        <f>SUM(Q33:Q35)</f>
        <v>100</v>
      </c>
      <c r="R32" s="43">
        <f>SUM(R33:R35)</f>
        <v>100</v>
      </c>
      <c r="U32" s="25"/>
      <c r="V32" s="43">
        <f>SUM(V33:V35)</f>
        <v>100.00000000000001</v>
      </c>
      <c r="W32" s="43">
        <f>SUM(W33:W35)</f>
        <v>99.999999999999986</v>
      </c>
      <c r="X32" s="43">
        <f>SUM(X33:X35)</f>
        <v>100</v>
      </c>
      <c r="Y32" s="43">
        <f>SUM(Y33:Y35)</f>
        <v>100</v>
      </c>
      <c r="AB32" s="25"/>
      <c r="AC32" s="43">
        <f>SUM(AC33:AC35)</f>
        <v>100</v>
      </c>
      <c r="AD32" s="43">
        <f>SUM(AD33:AD35)</f>
        <v>100.00000000000001</v>
      </c>
      <c r="AE32" s="43">
        <f>SUM(AE33:AE35)</f>
        <v>99.999999999999986</v>
      </c>
      <c r="AF32" s="43">
        <f>SUM(AF33:AF35)</f>
        <v>100</v>
      </c>
      <c r="AI32" s="25"/>
      <c r="AJ32" s="43">
        <f>SUM(AJ33:AJ35)</f>
        <v>100.00000000000001</v>
      </c>
      <c r="AK32" s="43">
        <f>SUM(AK33:AK35)</f>
        <v>100</v>
      </c>
      <c r="AL32" s="43">
        <f>SUM(AL33:AL35)</f>
        <v>100</v>
      </c>
      <c r="AM32" s="43">
        <f>SUM(AM33:AM35)</f>
        <v>100</v>
      </c>
      <c r="AP32" s="25"/>
      <c r="AQ32" s="43">
        <f>SUM(AQ33:AQ35)</f>
        <v>99.999999999999986</v>
      </c>
      <c r="AR32" s="43">
        <f>SUM(AR33:AR35)</f>
        <v>100.00000000000001</v>
      </c>
      <c r="AS32" s="43">
        <f>SUM(AS33:AS35)</f>
        <v>100</v>
      </c>
      <c r="AT32" s="43">
        <f>SUM(AT33:AT35)</f>
        <v>100</v>
      </c>
      <c r="AW32" s="25"/>
      <c r="AX32" s="43">
        <f>SUM(AX33:AX35)</f>
        <v>100</v>
      </c>
      <c r="AY32" s="43">
        <f>SUM(AY33:AY35)</f>
        <v>100.00000000000003</v>
      </c>
      <c r="AZ32" s="43">
        <f>SUM(AZ33:AZ35)</f>
        <v>100</v>
      </c>
      <c r="BA32" s="43">
        <f>SUM(BA33:BA35)</f>
        <v>100.00000000000001</v>
      </c>
    </row>
    <row r="33" spans="1:53" x14ac:dyDescent="0.25">
      <c r="A33" s="337" t="s">
        <v>151</v>
      </c>
      <c r="B33" s="337"/>
      <c r="C33" s="337"/>
      <c r="D33" s="337"/>
      <c r="E33" s="337"/>
      <c r="F33" s="337"/>
      <c r="G33" s="27">
        <v>1</v>
      </c>
      <c r="H33" s="28">
        <f>'КТЛ &lt;1'!H54/РАСЧ!H$36*100</f>
        <v>58.888888888888879</v>
      </c>
      <c r="I33" s="28">
        <f>'КТЛ &lt;1'!I54/РАСЧ!I$36*100</f>
        <v>53.763440860215063</v>
      </c>
      <c r="J33" s="28">
        <f>'КТЛ &lt;1'!J54/РАСЧ!J$36*100</f>
        <v>61.702127659574465</v>
      </c>
      <c r="K33" s="28">
        <f>'КТЛ &lt;1'!K54/РАСЧ!K$36*100</f>
        <v>61.702127659574465</v>
      </c>
      <c r="M33" t="s">
        <v>165</v>
      </c>
      <c r="N33" s="27">
        <v>1</v>
      </c>
      <c r="O33" s="28">
        <f>'КТЛ&gt;1,5'!H54/РАСЧ!O$36*100</f>
        <v>43.333333333333336</v>
      </c>
      <c r="P33" s="28">
        <f>'КТЛ&gt;1,5'!I54/РАСЧ!P$36*100</f>
        <v>35.483870967741929</v>
      </c>
      <c r="Q33" s="28">
        <f>'КТЛ&gt;1,5'!J54/РАСЧ!Q$36*100</f>
        <v>43.61702127659575</v>
      </c>
      <c r="R33" s="28">
        <f>'КТЛ&gt;1,5'!K54/РАСЧ!R$36*100</f>
        <v>41.48936170212766</v>
      </c>
      <c r="T33" t="s">
        <v>169</v>
      </c>
      <c r="U33" s="27">
        <v>1</v>
      </c>
      <c r="V33" s="28">
        <f>'УС&gt;0,5'!H54/РАСЧ!V$36*100</f>
        <v>64.21052631578948</v>
      </c>
      <c r="W33" s="28">
        <f>'УС&gt;0,5'!I54/РАСЧ!W$36*100</f>
        <v>59.793814432989677</v>
      </c>
      <c r="X33" s="28">
        <f>'УС&gt;0,5'!J54/РАСЧ!X$36*100</f>
        <v>59.183673469387756</v>
      </c>
      <c r="Y33" s="28">
        <f>'УС&gt;0,5'!K54/РАСЧ!Y$36*100</f>
        <v>62.886597938144327</v>
      </c>
      <c r="AA33" t="s">
        <v>180</v>
      </c>
      <c r="AB33" s="27">
        <v>1</v>
      </c>
      <c r="AC33" s="28">
        <f>РСК20!H54/РАСЧ!AC$36*100</f>
        <v>13.978494623655912</v>
      </c>
      <c r="AD33" s="28">
        <f>РСК20!I54/РАСЧ!AD$36*100</f>
        <v>22.916666666666668</v>
      </c>
      <c r="AE33" s="28">
        <f>РСК20!J54/РАСЧ!AE$36*100</f>
        <v>15.789473684210526</v>
      </c>
      <c r="AF33" s="28">
        <f>РСК20!K54/РАСЧ!AF$36*100</f>
        <v>12.631578947368421</v>
      </c>
      <c r="AH33" t="s">
        <v>183</v>
      </c>
      <c r="AI33" s="27">
        <v>1</v>
      </c>
      <c r="AJ33" s="28">
        <f>РСК5!H54/РАСЧ!AJ$36*100</f>
        <v>26.881720430107531</v>
      </c>
      <c r="AK33" s="28">
        <f>РСК5!I54/РАСЧ!AK$36*100</f>
        <v>46.875000000000007</v>
      </c>
      <c r="AL33" s="28">
        <f>РСК5!J54/РАСЧ!AL$36*100</f>
        <v>50.526315789473678</v>
      </c>
      <c r="AM33" s="28">
        <f>РСК5!K54/РАСЧ!AM$36*100</f>
        <v>29.473684210526311</v>
      </c>
      <c r="AO33" t="s">
        <v>192</v>
      </c>
      <c r="AP33" s="27">
        <v>1</v>
      </c>
      <c r="AQ33" s="28">
        <f>РП30!H54/РАСЧ!AQ$36*100</f>
        <v>14.893617021276595</v>
      </c>
      <c r="AR33" s="28">
        <f>РП30!I54/РАСЧ!AR$36*100</f>
        <v>29.166666666666668</v>
      </c>
      <c r="AS33" s="28">
        <f>РП30!J54/РАСЧ!AS$36*100</f>
        <v>32.989690721649481</v>
      </c>
      <c r="AT33" s="28">
        <f>РП30!K54/РАСЧ!AT$36*100</f>
        <v>18.750000000000004</v>
      </c>
      <c r="AV33" t="s">
        <v>183</v>
      </c>
      <c r="AW33" s="27">
        <v>1</v>
      </c>
      <c r="AX33" s="28">
        <f>РП5!H54/РАСЧ!AX$36*100</f>
        <v>46.808510638297868</v>
      </c>
      <c r="AY33" s="28">
        <f>РП5!I54/РАСЧ!AY$36*100</f>
        <v>62.500000000000014</v>
      </c>
      <c r="AZ33" s="28">
        <f>РП5!J54/РАСЧ!AZ$36*100</f>
        <v>71.134020618556704</v>
      </c>
      <c r="BA33" s="28">
        <f>РП5!K54/РАСЧ!BA$36*100</f>
        <v>51.041666666666671</v>
      </c>
    </row>
    <row r="34" spans="1:53" x14ac:dyDescent="0.25">
      <c r="A34" s="337" t="s">
        <v>152</v>
      </c>
      <c r="B34" s="337"/>
      <c r="C34" s="337"/>
      <c r="D34" s="337"/>
      <c r="E34" s="337"/>
      <c r="F34" s="337"/>
      <c r="G34" s="27">
        <v>2</v>
      </c>
      <c r="H34" s="28">
        <f>'КТЛ &lt;1'!H55/РАСЧ!H$36*100</f>
        <v>38.888888888888886</v>
      </c>
      <c r="I34" s="28">
        <f>'КТЛ &lt;1'!I55/РАСЧ!I$36*100</f>
        <v>45.161290322580648</v>
      </c>
      <c r="J34" s="28">
        <f>'КТЛ &lt;1'!J55/РАСЧ!J$36*100</f>
        <v>35.106382978723403</v>
      </c>
      <c r="K34" s="28">
        <f>'КТЛ &lt;1'!K55/РАСЧ!K$36*100</f>
        <v>37.234042553191486</v>
      </c>
      <c r="M34" t="s">
        <v>166</v>
      </c>
      <c r="N34" s="27">
        <v>2</v>
      </c>
      <c r="O34" s="28">
        <f>'КТЛ&gt;1,5'!H55/РАСЧ!O$36*100</f>
        <v>56.666666666666664</v>
      </c>
      <c r="P34" s="28">
        <f>'КТЛ&gt;1,5'!I55/РАСЧ!P$36*100</f>
        <v>64.516129032258064</v>
      </c>
      <c r="Q34" s="28">
        <f>'КТЛ&gt;1,5'!J55/РАСЧ!Q$36*100</f>
        <v>56.38297872340425</v>
      </c>
      <c r="R34" s="28">
        <f>'КТЛ&gt;1,5'!K55/РАСЧ!R$36*100</f>
        <v>58.510638297872333</v>
      </c>
      <c r="T34" t="s">
        <v>168</v>
      </c>
      <c r="U34" s="27">
        <v>2</v>
      </c>
      <c r="V34" s="28">
        <f>'УС&gt;0,5'!H55/РАСЧ!V$36*100</f>
        <v>35.789473684210535</v>
      </c>
      <c r="W34" s="28">
        <f>'УС&gt;0,5'!I55/РАСЧ!W$36*100</f>
        <v>40.206185567010309</v>
      </c>
      <c r="X34" s="28">
        <f>'УС&gt;0,5'!J55/РАСЧ!X$36*100</f>
        <v>40.816326530612251</v>
      </c>
      <c r="Y34" s="28">
        <f>'УС&gt;0,5'!K55/РАСЧ!Y$36*100</f>
        <v>37.113402061855666</v>
      </c>
      <c r="AA34" t="s">
        <v>181</v>
      </c>
      <c r="AB34" s="27">
        <v>2</v>
      </c>
      <c r="AC34" s="28">
        <f>РСК20!H55/РАСЧ!AC$36*100</f>
        <v>86.021505376344081</v>
      </c>
      <c r="AD34" s="28">
        <f>РСК20!I55/РАСЧ!AD$36*100</f>
        <v>77.083333333333343</v>
      </c>
      <c r="AE34" s="28">
        <f>РСК20!J55/РАСЧ!AE$36*100</f>
        <v>84.210526315789465</v>
      </c>
      <c r="AF34" s="28">
        <f>РСК20!K55/РАСЧ!AF$36*100</f>
        <v>87.368421052631575</v>
      </c>
      <c r="AH34" t="s">
        <v>184</v>
      </c>
      <c r="AI34" s="27">
        <v>2</v>
      </c>
      <c r="AJ34" s="28">
        <f>РСК5!H55/РАСЧ!AJ$36*100</f>
        <v>73.118279569892479</v>
      </c>
      <c r="AK34" s="28">
        <f>РСК5!I55/РАСЧ!AK$36*100</f>
        <v>53.125</v>
      </c>
      <c r="AL34" s="28">
        <f>РСК5!J55/РАСЧ!AL$36*100</f>
        <v>49.473684210526315</v>
      </c>
      <c r="AM34" s="28">
        <f>РСК5!K55/РАСЧ!AM$36*100</f>
        <v>70.526315789473685</v>
      </c>
      <c r="AO34" t="s">
        <v>193</v>
      </c>
      <c r="AP34" s="27">
        <v>2</v>
      </c>
      <c r="AQ34" s="28">
        <f>РП30!H55/РАСЧ!AQ$36*100</f>
        <v>85.106382978723389</v>
      </c>
      <c r="AR34" s="28">
        <f>РП30!I55/РАСЧ!AR$36*100</f>
        <v>70.833333333333343</v>
      </c>
      <c r="AS34" s="28">
        <f>РП30!J55/РАСЧ!AS$36*100</f>
        <v>67.010309278350519</v>
      </c>
      <c r="AT34" s="28">
        <f>РП30!K55/РАСЧ!AT$36*100</f>
        <v>81.25</v>
      </c>
      <c r="AV34" t="s">
        <v>184</v>
      </c>
      <c r="AW34" s="27">
        <v>2</v>
      </c>
      <c r="AX34" s="28">
        <f>РП5!H55/РАСЧ!AX$36*100</f>
        <v>53.191489361702125</v>
      </c>
      <c r="AY34" s="28">
        <f>РП5!I55/РАСЧ!AY$36*100</f>
        <v>36.458333333333343</v>
      </c>
      <c r="AZ34" s="28">
        <f>РП5!J55/РАСЧ!AZ$36*100</f>
        <v>27.835051546391753</v>
      </c>
      <c r="BA34" s="28">
        <f>РП5!K55/РАСЧ!BA$36*100</f>
        <v>47.916666666666671</v>
      </c>
    </row>
    <row r="35" spans="1:53" x14ac:dyDescent="0.25">
      <c r="A35" s="337" t="s">
        <v>153</v>
      </c>
      <c r="B35" s="337"/>
      <c r="C35" s="337"/>
      <c r="D35" s="337"/>
      <c r="E35" s="337"/>
      <c r="F35" s="337"/>
      <c r="G35" s="27">
        <v>3</v>
      </c>
      <c r="H35" s="28">
        <f>'КТЛ &lt;1'!H56/РАСЧ!H$36*100</f>
        <v>2.2222222222222223</v>
      </c>
      <c r="I35" s="28">
        <f>'КТЛ &lt;1'!I56/РАСЧ!I$36*100</f>
        <v>1.0752688172043012</v>
      </c>
      <c r="J35" s="28">
        <f>'КТЛ &lt;1'!J56/РАСЧ!J$36*100</f>
        <v>3.191489361702128</v>
      </c>
      <c r="K35" s="28">
        <f>'КТЛ &lt;1'!K56/РАСЧ!K$36*100</f>
        <v>1.0638297872340425</v>
      </c>
      <c r="M35" t="s">
        <v>167</v>
      </c>
      <c r="N35" s="27">
        <v>3</v>
      </c>
      <c r="O35" s="28">
        <f>'КТЛ&gt;1,5'!H56/РАСЧ!O$36*100</f>
        <v>0</v>
      </c>
      <c r="P35" s="28">
        <f>'КТЛ&gt;1,5'!I56/РАСЧ!P$36*100</f>
        <v>0</v>
      </c>
      <c r="Q35" s="28">
        <f>'КТЛ&gt;1,5'!J56/РАСЧ!Q$36*100</f>
        <v>0</v>
      </c>
      <c r="R35" s="28">
        <f>'КТЛ&gt;1,5'!K56/РАСЧ!R$36*100</f>
        <v>0</v>
      </c>
      <c r="T35" t="s">
        <v>170</v>
      </c>
      <c r="U35" s="27">
        <v>3</v>
      </c>
      <c r="V35" s="28">
        <f>'УС&gt;0,5'!H56/РАСЧ!V$36*100</f>
        <v>0</v>
      </c>
      <c r="W35" s="28">
        <f>'УС&gt;0,5'!I56/РАСЧ!W$36*100</f>
        <v>0</v>
      </c>
      <c r="X35" s="28">
        <f>'УС&gt;0,5'!J56/РАСЧ!X$36*100</f>
        <v>0</v>
      </c>
      <c r="Y35" s="28">
        <f>'УС&gt;0,5'!K56/РАСЧ!Y$36*100</f>
        <v>0</v>
      </c>
      <c r="AA35" t="s">
        <v>182</v>
      </c>
      <c r="AB35" s="27">
        <v>3</v>
      </c>
      <c r="AC35" s="28">
        <f>РСК20!H56/РАСЧ!AC$36*100</f>
        <v>0</v>
      </c>
      <c r="AD35" s="28">
        <f>РСК20!I56/РАСЧ!AD$36*100</f>
        <v>0</v>
      </c>
      <c r="AE35" s="28">
        <f>РСК20!J56/РАСЧ!AE$36*100</f>
        <v>0</v>
      </c>
      <c r="AF35" s="28">
        <f>РСК20!K56/РАСЧ!AF$36*100</f>
        <v>0</v>
      </c>
      <c r="AH35" t="s">
        <v>185</v>
      </c>
      <c r="AI35" s="27">
        <v>3</v>
      </c>
      <c r="AJ35" s="28">
        <f>РСК5!H56/РАСЧ!AJ$36*100</f>
        <v>0</v>
      </c>
      <c r="AK35" s="28">
        <f>РСК5!I56/РАСЧ!AK$36*100</f>
        <v>0</v>
      </c>
      <c r="AL35" s="28">
        <f>РСК5!J56/РАСЧ!AL$36*100</f>
        <v>0</v>
      </c>
      <c r="AM35" s="28">
        <f>РСК5!K56/РАСЧ!AM$36*100</f>
        <v>0</v>
      </c>
      <c r="AO35" t="s">
        <v>194</v>
      </c>
      <c r="AP35" s="27">
        <v>3</v>
      </c>
      <c r="AQ35" s="28">
        <f>РП30!H56/РАСЧ!AQ$36*100</f>
        <v>0</v>
      </c>
      <c r="AR35" s="28">
        <f>РП30!I56/РАСЧ!AR$36*100</f>
        <v>0</v>
      </c>
      <c r="AS35" s="28">
        <f>РП30!J56/РАСЧ!AS$36*100</f>
        <v>0</v>
      </c>
      <c r="AT35" s="28">
        <f>РП30!K56/РАСЧ!AT$36*100</f>
        <v>0</v>
      </c>
      <c r="AV35" t="s">
        <v>185</v>
      </c>
      <c r="AW35" s="27">
        <v>3</v>
      </c>
      <c r="AX35" s="28">
        <f>РП5!H56/РАСЧ!AX$36*100</f>
        <v>0</v>
      </c>
      <c r="AY35" s="28">
        <f>РП5!I56/РАСЧ!AY$36*100</f>
        <v>1.041666666666667</v>
      </c>
      <c r="AZ35" s="28">
        <f>РП5!J56/РАСЧ!AZ$36*100</f>
        <v>1.0309278350515463</v>
      </c>
      <c r="BA35" s="28">
        <f>РП5!K56/РАСЧ!BA$36*100</f>
        <v>1.0416666666666667</v>
      </c>
    </row>
    <row r="36" spans="1:53" x14ac:dyDescent="0.25">
      <c r="A36" s="38" t="s">
        <v>164</v>
      </c>
      <c r="B36" s="39"/>
      <c r="C36" s="39"/>
      <c r="D36" s="39"/>
      <c r="E36" s="39"/>
      <c r="F36" s="39"/>
      <c r="G36" s="40"/>
      <c r="H36" s="41">
        <f>SUM('КТЛ &lt;1'!H54:H56)</f>
        <v>3.9911308203991132</v>
      </c>
      <c r="I36" s="41">
        <f>SUM('КТЛ &lt;1'!I54:I56)</f>
        <v>4.0861159929701225</v>
      </c>
      <c r="J36" s="41">
        <f>SUM('КТЛ &lt;1'!J54:J56)</f>
        <v>4.0745557000433461</v>
      </c>
      <c r="K36" s="41">
        <f>SUM('КТЛ &lt;1'!K54:K56)</f>
        <v>4.0464916056823075</v>
      </c>
      <c r="N36" s="40"/>
      <c r="O36" s="41">
        <f>SUM('КТЛ&gt;1,5'!H54:H56)</f>
        <v>3.9911308203991132</v>
      </c>
      <c r="P36" s="41">
        <f>SUM('КТЛ&gt;1,5'!I54:I56)</f>
        <v>4.0861159929701234</v>
      </c>
      <c r="Q36" s="41">
        <f>SUM('КТЛ&gt;1,5'!J54:J56)</f>
        <v>4.0745557000433461</v>
      </c>
      <c r="R36" s="41">
        <f>SUM('КТЛ&gt;1,5'!K54:K56)</f>
        <v>4.0464916056823075</v>
      </c>
      <c r="U36" s="40"/>
      <c r="V36" s="41">
        <f>SUM('УС&gt;0,5'!H54:H56)</f>
        <v>4.0237187632359168</v>
      </c>
      <c r="W36" s="41">
        <f>SUM('УС&gt;0,5'!I54:I56)</f>
        <v>4.0636782572266448</v>
      </c>
      <c r="X36" s="41">
        <f>SUM('УС&gt;0,5'!J54:J56)</f>
        <v>4.0663900414937757</v>
      </c>
      <c r="Y36" s="41">
        <f>SUM('УС&gt;0,5'!K54:K56)</f>
        <v>3.9934129271305068</v>
      </c>
      <c r="AB36" s="40"/>
      <c r="AC36" s="41">
        <f>SUM(РСК20!H54:H56)</f>
        <v>4.0068935803532959</v>
      </c>
      <c r="AD36" s="41">
        <f>SUM(РСК20!I54:I56)</f>
        <v>4.0885860306643949</v>
      </c>
      <c r="AE36" s="41">
        <f>SUM(РСК20!J54:J56)</f>
        <v>4.0152155536770922</v>
      </c>
      <c r="AF36" s="41">
        <f>SUM(РСК20!K54:K56)</f>
        <v>3.9765592298032653</v>
      </c>
      <c r="AI36" s="40"/>
      <c r="AJ36" s="41">
        <f>SUM(РСК5!H54:H56)</f>
        <v>4.0068935803532959</v>
      </c>
      <c r="AK36" s="41">
        <f>SUM(РСК5!I54:I56)</f>
        <v>4.0885860306643949</v>
      </c>
      <c r="AL36" s="41">
        <f>SUM(РСК5!J54:J56)</f>
        <v>4.0152155536770922</v>
      </c>
      <c r="AM36" s="41">
        <f>SUM(РСК5!K54:K56)</f>
        <v>3.9765592298032653</v>
      </c>
      <c r="AP36" s="40"/>
      <c r="AQ36" s="41">
        <f>SUM(РП30!H54:H56)</f>
        <v>4.1336851363236589</v>
      </c>
      <c r="AR36" s="41">
        <f>SUM(РП30!I54:I56)</f>
        <v>4.1757285776424533</v>
      </c>
      <c r="AS36" s="41">
        <f>SUM(РП30!J54:J56)</f>
        <v>4.2656112576956904</v>
      </c>
      <c r="AT36" s="41">
        <f>SUM(РП30!K54:K56)</f>
        <v>4.1468682505399563</v>
      </c>
      <c r="AW36" s="40"/>
      <c r="AX36" s="41">
        <f>SUM(РП5!H54:H56)</f>
        <v>4.1336851363236589</v>
      </c>
      <c r="AY36" s="41">
        <f>SUM(РП5!I54:I56)</f>
        <v>4.1757285776424524</v>
      </c>
      <c r="AZ36" s="41">
        <f>SUM(РП5!J54:J56)</f>
        <v>4.2656112576956904</v>
      </c>
      <c r="BA36" s="41">
        <f>SUM(РП5!K54:K56)</f>
        <v>4.1468682505399563</v>
      </c>
    </row>
    <row r="37" spans="1:53" x14ac:dyDescent="0.25">
      <c r="A37" s="18" t="s">
        <v>21</v>
      </c>
      <c r="B37" s="19"/>
      <c r="C37" s="19"/>
      <c r="D37" s="19"/>
      <c r="E37" s="19"/>
      <c r="F37" s="19"/>
      <c r="G37" s="25"/>
      <c r="H37" s="43">
        <f>SUM(H38:H40)</f>
        <v>99.999999999999972</v>
      </c>
      <c r="I37" s="43">
        <f>SUM(I38:I40)</f>
        <v>100</v>
      </c>
      <c r="J37" s="43">
        <f>SUM(J38:J40)</f>
        <v>100</v>
      </c>
      <c r="K37" s="43">
        <f>SUM(K38:K40)</f>
        <v>100.00000000000001</v>
      </c>
      <c r="N37" s="25"/>
      <c r="O37" s="43">
        <f>SUM(O38:O40)</f>
        <v>100.00000000000001</v>
      </c>
      <c r="P37" s="43">
        <f>SUM(P38:P40)</f>
        <v>100.00000000000001</v>
      </c>
      <c r="Q37" s="43">
        <f>SUM(Q38:Q40)</f>
        <v>100</v>
      </c>
      <c r="R37" s="43">
        <f>SUM(R38:R40)</f>
        <v>100</v>
      </c>
      <c r="U37" s="25"/>
      <c r="V37" s="43">
        <f>SUM(V38:V40)</f>
        <v>100</v>
      </c>
      <c r="W37" s="43">
        <f>SUM(W38:W40)</f>
        <v>100</v>
      </c>
      <c r="X37" s="43">
        <f>SUM(X38:X40)</f>
        <v>100</v>
      </c>
      <c r="Y37" s="43">
        <f>SUM(Y38:Y40)</f>
        <v>100</v>
      </c>
      <c r="AB37" s="25"/>
      <c r="AC37" s="43">
        <f>SUM(AC38:AC40)</f>
        <v>100</v>
      </c>
      <c r="AD37" s="43">
        <f>SUM(AD38:AD40)</f>
        <v>99.999999999999986</v>
      </c>
      <c r="AE37" s="43">
        <f>SUM(AE38:AE40)</f>
        <v>100</v>
      </c>
      <c r="AF37" s="43">
        <f>SUM(AF38:AF40)</f>
        <v>99.999999999999986</v>
      </c>
      <c r="AI37" s="25"/>
      <c r="AJ37" s="43">
        <f>SUM(AJ38:AJ40)</f>
        <v>100</v>
      </c>
      <c r="AK37" s="43">
        <f>SUM(AK38:AK40)</f>
        <v>100</v>
      </c>
      <c r="AL37" s="43">
        <f>SUM(AL38:AL40)</f>
        <v>99.999999999999986</v>
      </c>
      <c r="AM37" s="43">
        <f>SUM(AM38:AM40)</f>
        <v>100.00000000000001</v>
      </c>
      <c r="AP37" s="25"/>
      <c r="AQ37" s="43">
        <f>SUM(AQ38:AQ40)</f>
        <v>100</v>
      </c>
      <c r="AR37" s="43">
        <f>SUM(AR38:AR40)</f>
        <v>100</v>
      </c>
      <c r="AS37" s="43">
        <f>SUM(AS38:AS40)</f>
        <v>100</v>
      </c>
      <c r="AT37" s="43">
        <f>SUM(AT38:AT40)</f>
        <v>100</v>
      </c>
      <c r="AW37" s="25"/>
      <c r="AX37" s="43">
        <f>SUM(AX38:AX40)</f>
        <v>99.999999999999986</v>
      </c>
      <c r="AY37" s="43">
        <f>SUM(AY38:AY40)</f>
        <v>100</v>
      </c>
      <c r="AZ37" s="43">
        <f>SUM(AZ38:AZ40)</f>
        <v>99.999999999999986</v>
      </c>
      <c r="BA37" s="43">
        <f>SUM(BA38:BA40)</f>
        <v>100.00000000000001</v>
      </c>
    </row>
    <row r="38" spans="1:53" x14ac:dyDescent="0.25">
      <c r="A38" s="337" t="s">
        <v>151</v>
      </c>
      <c r="B38" s="337"/>
      <c r="C38" s="337"/>
      <c r="D38" s="337"/>
      <c r="E38" s="337"/>
      <c r="F38" s="337"/>
      <c r="G38" s="27">
        <v>1</v>
      </c>
      <c r="H38" s="28">
        <f>'КТЛ &lt;1'!H58/РАСЧ!H$41*100</f>
        <v>54.73684210526315</v>
      </c>
      <c r="I38" s="28">
        <f>'КТЛ &lt;1'!I58/РАСЧ!I$41*100</f>
        <v>56.727272727272727</v>
      </c>
      <c r="J38" s="28">
        <f>'КТЛ &lt;1'!J58/РАСЧ!J$41*100</f>
        <v>55.035971223021583</v>
      </c>
      <c r="K38" s="28">
        <f>'КТЛ &lt;1'!K58/РАСЧ!K$41*100</f>
        <v>56.84210526315789</v>
      </c>
      <c r="M38" t="s">
        <v>165</v>
      </c>
      <c r="N38" s="27">
        <v>1</v>
      </c>
      <c r="O38" s="28">
        <f>'КТЛ&gt;1,5'!H58/РАСЧ!O$41*100</f>
        <v>29.473684210526319</v>
      </c>
      <c r="P38" s="28">
        <f>'КТЛ&gt;1,5'!I58/РАСЧ!P$41*100</f>
        <v>28.72727272727273</v>
      </c>
      <c r="Q38" s="28">
        <f>'КТЛ&gt;1,5'!J58/РАСЧ!Q$41*100</f>
        <v>32.374100719424462</v>
      </c>
      <c r="R38" s="28">
        <f>'КТЛ&gt;1,5'!K58/РАСЧ!R$41*100</f>
        <v>35.438596491228068</v>
      </c>
      <c r="T38" t="s">
        <v>169</v>
      </c>
      <c r="U38" s="27">
        <v>1</v>
      </c>
      <c r="V38" s="28">
        <f>'УС&gt;0,5'!H58/РАСЧ!V$41*100</f>
        <v>27.090301003344479</v>
      </c>
      <c r="W38" s="28">
        <f>'УС&gt;0,5'!I58/РАСЧ!W$41*100</f>
        <v>30.555555555555554</v>
      </c>
      <c r="X38" s="28">
        <f>'УС&gt;0,5'!J58/РАСЧ!X$41*100</f>
        <v>29.513888888888889</v>
      </c>
      <c r="Y38" s="28">
        <f>'УС&gt;0,5'!K58/РАСЧ!Y$41*100</f>
        <v>27.210884353741498</v>
      </c>
      <c r="AA38" t="s">
        <v>180</v>
      </c>
      <c r="AB38" s="27">
        <v>1</v>
      </c>
      <c r="AC38" s="72">
        <f>РСК20!H58/РАСЧ!AC$41*100</f>
        <v>48.611111111111107</v>
      </c>
      <c r="AD38" s="72">
        <f>РСК20!I58/РАСЧ!AD$41*100</f>
        <v>46.18181818181818</v>
      </c>
      <c r="AE38" s="72">
        <f>РСК20!J58/РАСЧ!AE$41*100</f>
        <v>30.909090909090914</v>
      </c>
      <c r="AF38" s="72">
        <f>РСК20!K58/РАСЧ!AF$41*100</f>
        <v>43.262411347517727</v>
      </c>
      <c r="AH38" t="s">
        <v>183</v>
      </c>
      <c r="AI38" s="27">
        <v>1</v>
      </c>
      <c r="AJ38" s="72">
        <f>РСК5!H58/РАСЧ!AJ$41*100</f>
        <v>70.4861111111111</v>
      </c>
      <c r="AK38" s="72">
        <f>РСК5!I58/РАСЧ!AK$41*100</f>
        <v>65.454545454545453</v>
      </c>
      <c r="AL38" s="72">
        <f>РСК5!J58/РАСЧ!AL$41*100</f>
        <v>45.818181818181813</v>
      </c>
      <c r="AM38" s="72">
        <f>РСК5!K58/РАСЧ!AM$41*100</f>
        <v>60.99290780141844</v>
      </c>
      <c r="AO38" t="s">
        <v>192</v>
      </c>
      <c r="AP38" s="27">
        <v>1</v>
      </c>
      <c r="AQ38" s="72">
        <f>РП30!H58/РАСЧ!AQ$41*100</f>
        <v>24.827586206896548</v>
      </c>
      <c r="AR38" s="72">
        <f>РП30!I58/РАСЧ!AR$41*100</f>
        <v>25.448028673835125</v>
      </c>
      <c r="AS38" s="72">
        <f>РП30!J58/РАСЧ!AS$41*100</f>
        <v>26.591760299625467</v>
      </c>
      <c r="AT38" s="72">
        <f>РП30!K58/РАСЧ!AT$41*100</f>
        <v>27.536231884057973</v>
      </c>
      <c r="AV38" t="s">
        <v>183</v>
      </c>
      <c r="AW38" s="27">
        <v>1</v>
      </c>
      <c r="AX38" s="72">
        <f>РП5!H58/РАСЧ!AX$41*100</f>
        <v>68.620689655172413</v>
      </c>
      <c r="AY38" s="72">
        <f>РП5!I58/РАСЧ!AY$41*100</f>
        <v>67.383512544802869</v>
      </c>
      <c r="AZ38" s="72">
        <f>РП5!J58/РАСЧ!AZ$41*100</f>
        <v>56.179775280898866</v>
      </c>
      <c r="BA38" s="72">
        <f>РП5!K58/РАСЧ!BA$41*100</f>
        <v>70.28985507246378</v>
      </c>
    </row>
    <row r="39" spans="1:53" x14ac:dyDescent="0.25">
      <c r="A39" s="337" t="s">
        <v>152</v>
      </c>
      <c r="B39" s="337"/>
      <c r="C39" s="337"/>
      <c r="D39" s="337"/>
      <c r="E39" s="337"/>
      <c r="F39" s="337"/>
      <c r="G39" s="27">
        <v>2</v>
      </c>
      <c r="H39" s="28">
        <f>'КТЛ &lt;1'!H59/РАСЧ!H$41*100</f>
        <v>43.508771929824555</v>
      </c>
      <c r="I39" s="28">
        <f>'КТЛ &lt;1'!I59/РАСЧ!I$41*100</f>
        <v>41.81818181818182</v>
      </c>
      <c r="J39" s="28">
        <f>'КТЛ &lt;1'!J59/РАСЧ!J$41*100</f>
        <v>43.525179856115116</v>
      </c>
      <c r="K39" s="28">
        <f>'КТЛ &lt;1'!K59/РАСЧ!K$41*100</f>
        <v>42.456140350877199</v>
      </c>
      <c r="M39" t="s">
        <v>166</v>
      </c>
      <c r="N39" s="27">
        <v>2</v>
      </c>
      <c r="O39" s="28">
        <f>'КТЛ&gt;1,5'!H59/РАСЧ!O$41*100</f>
        <v>70.526315789473699</v>
      </c>
      <c r="P39" s="28">
        <f>'КТЛ&gt;1,5'!I59/РАСЧ!P$41*100</f>
        <v>71.27272727272728</v>
      </c>
      <c r="Q39" s="28">
        <f>'КТЛ&gt;1,5'!J59/РАСЧ!Q$41*100</f>
        <v>67.625899280575538</v>
      </c>
      <c r="R39" s="28">
        <f>'КТЛ&gt;1,5'!K59/РАСЧ!R$41*100</f>
        <v>64.561403508771932</v>
      </c>
      <c r="T39" t="s">
        <v>168</v>
      </c>
      <c r="U39" s="27">
        <v>2</v>
      </c>
      <c r="V39" s="28">
        <f>'УС&gt;0,5'!H59/РАСЧ!V$41*100</f>
        <v>72.909698996655521</v>
      </c>
      <c r="W39" s="28">
        <f>'УС&gt;0,5'!I59/РАСЧ!W$41*100</f>
        <v>68.75</v>
      </c>
      <c r="X39" s="28">
        <f>'УС&gt;0,5'!J59/РАСЧ!X$41*100</f>
        <v>70.486111111111114</v>
      </c>
      <c r="Y39" s="28">
        <f>'УС&gt;0,5'!K59/РАСЧ!Y$41*100</f>
        <v>72.789115646258509</v>
      </c>
      <c r="AA39" t="s">
        <v>181</v>
      </c>
      <c r="AB39" s="27">
        <v>2</v>
      </c>
      <c r="AC39" s="72">
        <f>РСК20!H59/РАСЧ!AC$41*100</f>
        <v>51.388888888888886</v>
      </c>
      <c r="AD39" s="72">
        <f>РСК20!I59/РАСЧ!AD$41*100</f>
        <v>53.454545454545446</v>
      </c>
      <c r="AE39" s="72">
        <f>РСК20!J59/РАСЧ!AE$41*100</f>
        <v>69.090909090909093</v>
      </c>
      <c r="AF39" s="72">
        <f>РСК20!K59/РАСЧ!AF$41*100</f>
        <v>56.737588652482259</v>
      </c>
      <c r="AH39" t="s">
        <v>184</v>
      </c>
      <c r="AI39" s="27">
        <v>2</v>
      </c>
      <c r="AJ39" s="72">
        <f>РСК5!H59/РАСЧ!AJ$41*100</f>
        <v>29.166666666666664</v>
      </c>
      <c r="AK39" s="72">
        <f>РСК5!I59/РАСЧ!AK$41*100</f>
        <v>34.545454545454547</v>
      </c>
      <c r="AL39" s="72">
        <f>РСК5!J59/РАСЧ!AL$41*100</f>
        <v>53.818181818181813</v>
      </c>
      <c r="AM39" s="72">
        <f>РСК5!K59/РАСЧ!AM$41*100</f>
        <v>38.297872340425535</v>
      </c>
      <c r="AO39" t="s">
        <v>193</v>
      </c>
      <c r="AP39" s="27">
        <v>2</v>
      </c>
      <c r="AQ39" s="72">
        <f>РП30!H59/РАСЧ!AQ$41*100</f>
        <v>75.172413793103445</v>
      </c>
      <c r="AR39" s="72">
        <f>РП30!I59/РАСЧ!AR$41*100</f>
        <v>74.551971326164875</v>
      </c>
      <c r="AS39" s="72">
        <f>РП30!J59/РАСЧ!AS$41*100</f>
        <v>73.408239700374537</v>
      </c>
      <c r="AT39" s="72">
        <f>РП30!K59/РАСЧ!AT$41*100</f>
        <v>72.463768115942031</v>
      </c>
      <c r="AV39" t="s">
        <v>184</v>
      </c>
      <c r="AW39" s="27">
        <v>2</v>
      </c>
      <c r="AX39" s="72">
        <f>РП5!H59/РАСЧ!AX$41*100</f>
        <v>30.344827586206897</v>
      </c>
      <c r="AY39" s="72">
        <f>РП5!I59/РАСЧ!AY$41*100</f>
        <v>31.899641577060933</v>
      </c>
      <c r="AZ39" s="72">
        <f>РП5!J59/РАСЧ!AZ$41*100</f>
        <v>43.071161048689135</v>
      </c>
      <c r="BA39" s="72">
        <f>РП5!K59/РАСЧ!BA$41*100</f>
        <v>28.985507246376812</v>
      </c>
    </row>
    <row r="40" spans="1:53" x14ac:dyDescent="0.25">
      <c r="A40" s="337" t="s">
        <v>153</v>
      </c>
      <c r="B40" s="337"/>
      <c r="C40" s="337"/>
      <c r="D40" s="337"/>
      <c r="E40" s="337"/>
      <c r="F40" s="337"/>
      <c r="G40" s="27">
        <v>3</v>
      </c>
      <c r="H40" s="28">
        <f>'КТЛ &lt;1'!H60/РАСЧ!H$41*100</f>
        <v>1.7543859649122806</v>
      </c>
      <c r="I40" s="28">
        <f>'КТЛ &lt;1'!I60/РАСЧ!I$41*100</f>
        <v>1.4545454545454546</v>
      </c>
      <c r="J40" s="28">
        <f>'КТЛ &lt;1'!J60/РАСЧ!J$41*100</f>
        <v>1.4388489208633095</v>
      </c>
      <c r="K40" s="28">
        <f>'КТЛ &lt;1'!K60/РАСЧ!K$41*100</f>
        <v>0.70175438596491224</v>
      </c>
      <c r="M40" t="s">
        <v>167</v>
      </c>
      <c r="N40" s="27">
        <v>3</v>
      </c>
      <c r="O40" s="28">
        <f>'КТЛ&gt;1,5'!H60/РАСЧ!O$41*100</f>
        <v>0</v>
      </c>
      <c r="P40" s="28">
        <f>'КТЛ&gt;1,5'!I60/РАСЧ!P$41*100</f>
        <v>0</v>
      </c>
      <c r="Q40" s="28">
        <f>'КТЛ&gt;1,5'!J60/РАСЧ!Q$41*100</f>
        <v>0</v>
      </c>
      <c r="R40" s="28">
        <f>'КТЛ&gt;1,5'!K60/РАСЧ!R$41*100</f>
        <v>0</v>
      </c>
      <c r="T40" t="s">
        <v>170</v>
      </c>
      <c r="U40" s="27">
        <v>3</v>
      </c>
      <c r="V40" s="28">
        <f>'УС&gt;0,5'!H60/РАСЧ!V$41*100</f>
        <v>0</v>
      </c>
      <c r="W40" s="28">
        <f>'УС&gt;0,5'!I60/РАСЧ!W$41*100</f>
        <v>0.69444444444444442</v>
      </c>
      <c r="X40" s="28">
        <f>'УС&gt;0,5'!J60/РАСЧ!X$41*100</f>
        <v>0</v>
      </c>
      <c r="Y40" s="28">
        <f>'УС&gt;0,5'!K60/РАСЧ!Y$41*100</f>
        <v>0</v>
      </c>
      <c r="AA40" t="s">
        <v>182</v>
      </c>
      <c r="AB40" s="27">
        <v>3</v>
      </c>
      <c r="AC40" s="72">
        <f>РСК20!H60/РАСЧ!AC$41*100</f>
        <v>0</v>
      </c>
      <c r="AD40" s="72">
        <f>РСК20!I60/РАСЧ!AD$41*100</f>
        <v>0.36363636363636359</v>
      </c>
      <c r="AE40" s="72">
        <f>РСК20!J60/РАСЧ!AE$41*100</f>
        <v>0</v>
      </c>
      <c r="AF40" s="72">
        <f>РСК20!K60/РАСЧ!AF$41*100</f>
        <v>0</v>
      </c>
      <c r="AH40" t="s">
        <v>185</v>
      </c>
      <c r="AI40" s="27">
        <v>3</v>
      </c>
      <c r="AJ40" s="72">
        <f>РСК5!H60/РАСЧ!AJ$41*100</f>
        <v>0.34722222222222215</v>
      </c>
      <c r="AK40" s="72">
        <f>РСК5!I60/РАСЧ!AK$41*100</f>
        <v>0</v>
      </c>
      <c r="AL40" s="72">
        <f>РСК5!J60/РАСЧ!AL$41*100</f>
        <v>0.36363636363636359</v>
      </c>
      <c r="AM40" s="72">
        <f>РСК5!K60/РАСЧ!AM$41*100</f>
        <v>0.70921985815602839</v>
      </c>
      <c r="AO40" t="s">
        <v>194</v>
      </c>
      <c r="AP40" s="27">
        <v>3</v>
      </c>
      <c r="AQ40" s="72">
        <f>РП30!H60/РАСЧ!AQ$41*100</f>
        <v>0</v>
      </c>
      <c r="AR40" s="72">
        <f>РП30!I60/РАСЧ!AR$41*100</f>
        <v>0</v>
      </c>
      <c r="AS40" s="72">
        <f>РП30!J60/РАСЧ!AS$41*100</f>
        <v>0</v>
      </c>
      <c r="AT40" s="72">
        <f>РП30!K60/РАСЧ!AT$41*100</f>
        <v>0</v>
      </c>
      <c r="AV40" t="s">
        <v>185</v>
      </c>
      <c r="AW40" s="27">
        <v>3</v>
      </c>
      <c r="AX40" s="72">
        <f>РП5!H60/РАСЧ!AX$41*100</f>
        <v>1.0344827586206897</v>
      </c>
      <c r="AY40" s="72">
        <f>РП5!I60/РАСЧ!AY$41*100</f>
        <v>0.71684587813620082</v>
      </c>
      <c r="AZ40" s="72">
        <f>РП5!J60/РАСЧ!AZ$41*100</f>
        <v>0.74906367041198507</v>
      </c>
      <c r="BA40" s="72">
        <f>РП5!K60/РАСЧ!BA$41*100</f>
        <v>0.72463768115942029</v>
      </c>
    </row>
    <row r="41" spans="1:53" x14ac:dyDescent="0.25">
      <c r="A41" s="38" t="s">
        <v>164</v>
      </c>
      <c r="B41" s="39"/>
      <c r="C41" s="39"/>
      <c r="D41" s="39"/>
      <c r="E41" s="39"/>
      <c r="F41" s="39"/>
      <c r="G41" s="40"/>
      <c r="H41" s="41">
        <f>SUM('КТЛ &lt;1'!H58:H60)</f>
        <v>12.63858093126386</v>
      </c>
      <c r="I41" s="41">
        <f>SUM('КТЛ &lt;1'!I58:I60)</f>
        <v>12.082601054481547</v>
      </c>
      <c r="J41" s="41">
        <f>SUM('КТЛ &lt;1'!J58:J60)</f>
        <v>12.050281751192022</v>
      </c>
      <c r="K41" s="41">
        <f>SUM('КТЛ &lt;1'!K58:K60)</f>
        <v>12.268618166164442</v>
      </c>
      <c r="N41" s="40"/>
      <c r="O41" s="41">
        <f>SUM('КТЛ&gt;1,5'!H58:H60)</f>
        <v>12.638580931263858</v>
      </c>
      <c r="P41" s="41">
        <f>SUM('КТЛ&gt;1,5'!I58:I60)</f>
        <v>12.082601054481547</v>
      </c>
      <c r="Q41" s="41">
        <f>SUM('КТЛ&gt;1,5'!J58:J60)</f>
        <v>12.050281751192024</v>
      </c>
      <c r="R41" s="41">
        <f>SUM('КТЛ&gt;1,5'!K58:K60)</f>
        <v>12.268618166164442</v>
      </c>
      <c r="U41" s="40"/>
      <c r="V41" s="41">
        <f>SUM('УС&gt;0,5'!H58:H60)</f>
        <v>12.664125370605676</v>
      </c>
      <c r="W41" s="41">
        <f>SUM('УС&gt;0,5'!I58:I60)</f>
        <v>12.065354000837873</v>
      </c>
      <c r="X41" s="41">
        <f>SUM('УС&gt;0,5'!J58:J60)</f>
        <v>11.950207468879668</v>
      </c>
      <c r="Y41" s="41">
        <f>SUM('УС&gt;0,5'!K58:K60)</f>
        <v>12.103746397694524</v>
      </c>
      <c r="AB41" s="40"/>
      <c r="AC41" s="41">
        <f>SUM(РСК20!H58:H60)</f>
        <v>12.408444635932788</v>
      </c>
      <c r="AD41" s="41">
        <f>SUM(РСК20!I58:I60)</f>
        <v>11.712095400340717</v>
      </c>
      <c r="AE41" s="41">
        <f>SUM(РСК20!J58:J60)</f>
        <v>11.622992392223161</v>
      </c>
      <c r="AF41" s="41">
        <f>SUM(РСК20!K58:K60)</f>
        <v>11.804102134784429</v>
      </c>
      <c r="AI41" s="40"/>
      <c r="AJ41" s="41">
        <f>SUM(РСК5!H58:H60)</f>
        <v>12.408444635932788</v>
      </c>
      <c r="AK41" s="41">
        <f>SUM(РСК5!I58:I60)</f>
        <v>11.712095400340715</v>
      </c>
      <c r="AL41" s="41">
        <f>SUM(РСК5!J58:J60)</f>
        <v>11.622992392223162</v>
      </c>
      <c r="AM41" s="41">
        <f>SUM(РСК5!K58:K60)</f>
        <v>11.804102134784429</v>
      </c>
      <c r="AP41" s="40"/>
      <c r="AQ41" s="41">
        <f>SUM(РП30!H58:H60)</f>
        <v>12.752858399296395</v>
      </c>
      <c r="AR41" s="41">
        <f>SUM(РП30!I58:I60)</f>
        <v>12.135711178773379</v>
      </c>
      <c r="AS41" s="41">
        <f>SUM(РП30!J58:J60)</f>
        <v>11.741424802110817</v>
      </c>
      <c r="AT41" s="41">
        <f>SUM(РП30!K58:K60)</f>
        <v>11.922246220302375</v>
      </c>
      <c r="AW41" s="40"/>
      <c r="AX41" s="41">
        <f>SUM(РП5!H58:H60)</f>
        <v>12.752858399296395</v>
      </c>
      <c r="AY41" s="41">
        <f>SUM(РП5!I58:I60)</f>
        <v>12.135711178773379</v>
      </c>
      <c r="AZ41" s="41">
        <f>SUM(РП5!J58:J60)</f>
        <v>11.741424802110819</v>
      </c>
      <c r="BA41" s="41">
        <f>SUM(РП5!K58:K60)</f>
        <v>11.922246220302375</v>
      </c>
    </row>
    <row r="42" spans="1:53" x14ac:dyDescent="0.25">
      <c r="A42" s="18" t="s">
        <v>83</v>
      </c>
      <c r="B42" s="19"/>
      <c r="C42" s="19"/>
      <c r="D42" s="19"/>
      <c r="E42" s="19"/>
      <c r="F42" s="19"/>
      <c r="G42" s="25"/>
      <c r="H42" s="43">
        <f>SUM(H43:H45)</f>
        <v>99.999999999999986</v>
      </c>
      <c r="I42" s="43">
        <f>SUM(I43:I45)</f>
        <v>100</v>
      </c>
      <c r="J42" s="43">
        <f>SUM(J43:J45)</f>
        <v>100</v>
      </c>
      <c r="K42" s="43">
        <f>SUM(K43:K45)</f>
        <v>100</v>
      </c>
      <c r="N42" s="25"/>
      <c r="O42" s="43">
        <f>SUM(O43:O45)</f>
        <v>100</v>
      </c>
      <c r="P42" s="43">
        <f>SUM(P43:P45)</f>
        <v>100</v>
      </c>
      <c r="Q42" s="43">
        <f>SUM(Q43:Q45)</f>
        <v>100</v>
      </c>
      <c r="R42" s="43">
        <f>SUM(R43:R45)</f>
        <v>100</v>
      </c>
      <c r="U42" s="25"/>
      <c r="V42" s="43">
        <f>SUM(V43:V45)</f>
        <v>100</v>
      </c>
      <c r="W42" s="43">
        <f>SUM(W43:W45)</f>
        <v>100</v>
      </c>
      <c r="X42" s="43">
        <f>SUM(X43:X45)</f>
        <v>100</v>
      </c>
      <c r="Y42" s="43">
        <f>SUM(Y43:Y45)</f>
        <v>100</v>
      </c>
      <c r="AB42" s="25"/>
      <c r="AC42" s="43">
        <f>SUM(AC43:AC45)</f>
        <v>100.00000000000001</v>
      </c>
      <c r="AD42" s="43">
        <f>SUM(AD43:AD45)</f>
        <v>100.00000000000001</v>
      </c>
      <c r="AE42" s="43">
        <f>SUM(AE43:AE45)</f>
        <v>100</v>
      </c>
      <c r="AF42" s="43">
        <f>SUM(AF43:AF45)</f>
        <v>100</v>
      </c>
      <c r="AI42" s="25"/>
      <c r="AJ42" s="43">
        <f>SUM(AJ43:AJ45)</f>
        <v>100</v>
      </c>
      <c r="AK42" s="43">
        <f>SUM(AK43:AK45)</f>
        <v>100</v>
      </c>
      <c r="AL42" s="43">
        <f>SUM(AL43:AL45)</f>
        <v>100</v>
      </c>
      <c r="AM42" s="43">
        <f>SUM(AM43:AM45)</f>
        <v>99.999999999999972</v>
      </c>
      <c r="AP42" s="25"/>
      <c r="AQ42" s="43">
        <f>SUM(AQ43:AQ45)</f>
        <v>100</v>
      </c>
      <c r="AR42" s="43">
        <f>SUM(AR43:AR45)</f>
        <v>100</v>
      </c>
      <c r="AS42" s="43">
        <f>SUM(AS43:AS45)</f>
        <v>99.999999999999986</v>
      </c>
      <c r="AT42" s="43">
        <f>SUM(AT43:AT45)</f>
        <v>99.999999999999986</v>
      </c>
      <c r="AW42" s="25"/>
      <c r="AX42" s="43">
        <f>SUM(AX43:AX45)</f>
        <v>99.999999999999986</v>
      </c>
      <c r="AY42" s="43">
        <f>SUM(AY43:AY45)</f>
        <v>100</v>
      </c>
      <c r="AZ42" s="43">
        <f>SUM(AZ43:AZ45)</f>
        <v>100</v>
      </c>
      <c r="BA42" s="43">
        <f>SUM(BA43:BA45)</f>
        <v>100</v>
      </c>
    </row>
    <row r="43" spans="1:53" x14ac:dyDescent="0.25">
      <c r="A43" s="337" t="s">
        <v>151</v>
      </c>
      <c r="B43" s="337"/>
      <c r="C43" s="337"/>
      <c r="D43" s="337"/>
      <c r="E43" s="337"/>
      <c r="F43" s="337"/>
      <c r="G43" s="27">
        <v>1</v>
      </c>
      <c r="H43" s="28">
        <f>'КТЛ &lt;1'!H62/РАСЧ!H$46*100</f>
        <v>69.702970297029694</v>
      </c>
      <c r="I43" s="28">
        <f>'КТЛ &lt;1'!I62/РАСЧ!I$46*100</f>
        <v>69.691119691119695</v>
      </c>
      <c r="J43" s="28">
        <f>'КТЛ &lt;1'!J62/РАСЧ!J$46*100</f>
        <v>68.587360594795541</v>
      </c>
      <c r="K43" s="28">
        <f>'КТЛ &lt;1'!K62/РАСЧ!K$46*100</f>
        <v>69.131238447319774</v>
      </c>
      <c r="M43" t="s">
        <v>165</v>
      </c>
      <c r="N43" s="27">
        <v>1</v>
      </c>
      <c r="O43" s="28">
        <f>'КТЛ&gt;1,5'!H62/РАСЧ!O$46*100</f>
        <v>36.039603960396036</v>
      </c>
      <c r="P43" s="28">
        <f>'КТЛ&gt;1,5'!I62/РАСЧ!P$46*100</f>
        <v>37.065637065637063</v>
      </c>
      <c r="Q43" s="28">
        <f>'КТЛ&gt;1,5'!J62/РАСЧ!Q$46*100</f>
        <v>35.130111524163574</v>
      </c>
      <c r="R43" s="28">
        <f>'КТЛ&gt;1,5'!K62/РАСЧ!R$46*100</f>
        <v>35.674676524953789</v>
      </c>
      <c r="T43" t="s">
        <v>169</v>
      </c>
      <c r="U43" s="27">
        <v>1</v>
      </c>
      <c r="V43" s="28">
        <f>'УС&gt;0,5'!H62/РАСЧ!V$46*100</f>
        <v>20.300751879699249</v>
      </c>
      <c r="W43" s="28">
        <f>'УС&gt;0,5'!I62/РАСЧ!W$46*100</f>
        <v>21.428571428571427</v>
      </c>
      <c r="X43" s="28">
        <f>'УС&gt;0,5'!J62/РАСЧ!X$46*100</f>
        <v>21.314387211367674</v>
      </c>
      <c r="Y43" s="28">
        <f>'УС&gt;0,5'!K62/РАСЧ!Y$46*100</f>
        <v>22.202797202797203</v>
      </c>
      <c r="AA43" t="s">
        <v>180</v>
      </c>
      <c r="AB43" s="27">
        <v>1</v>
      </c>
      <c r="AC43" s="28">
        <f>РСК20!H62/РАСЧ!AC$46*100</f>
        <v>55.809523809523817</v>
      </c>
      <c r="AD43" s="28">
        <f>РСК20!I62/РАСЧ!AD$46*100</f>
        <v>57.35567970204842</v>
      </c>
      <c r="AE43" s="28">
        <f>РСК20!J62/РАСЧ!AE$46*100</f>
        <v>52.087114337568053</v>
      </c>
      <c r="AF43" s="28">
        <f>РСК20!K62/РАСЧ!AF$46*100</f>
        <v>56.30550621669628</v>
      </c>
      <c r="AH43" t="s">
        <v>183</v>
      </c>
      <c r="AI43" s="27">
        <v>1</v>
      </c>
      <c r="AJ43" s="28">
        <f>РСК5!H62/РАСЧ!AJ$46*100</f>
        <v>71.047619047619051</v>
      </c>
      <c r="AK43" s="28">
        <f>РСК5!I62/РАСЧ!AK$46*100</f>
        <v>71.88081936685289</v>
      </c>
      <c r="AL43" s="28">
        <f>РСК5!J62/РАСЧ!AL$46*100</f>
        <v>66.96914700544464</v>
      </c>
      <c r="AM43" s="28">
        <f>РСК5!K62/РАСЧ!AM$46*100</f>
        <v>71.936056838365886</v>
      </c>
      <c r="AO43" t="s">
        <v>192</v>
      </c>
      <c r="AP43" s="27">
        <v>1</v>
      </c>
      <c r="AQ43" s="28">
        <f>РП30!H62/РАСЧ!AQ$46*100</f>
        <v>21.679687500000004</v>
      </c>
      <c r="AR43" s="28">
        <f>РП30!I62/РАСЧ!AR$46*100</f>
        <v>22.796934865900383</v>
      </c>
      <c r="AS43" s="28">
        <f>РП30!J62/РАСЧ!AS$46*100</f>
        <v>23.282442748091601</v>
      </c>
      <c r="AT43" s="28">
        <f>РП30!K62/РАСЧ!AT$46*100</f>
        <v>22.57462686567164</v>
      </c>
      <c r="AV43" t="s">
        <v>183</v>
      </c>
      <c r="AW43" s="27">
        <v>1</v>
      </c>
      <c r="AX43" s="28">
        <f>РП5!H62/РАСЧ!AX$46*100</f>
        <v>76.757812499999986</v>
      </c>
      <c r="AY43" s="28">
        <f>РП5!I62/РАСЧ!AY$46*100</f>
        <v>77.203065134099617</v>
      </c>
      <c r="AZ43" s="28">
        <f>РП5!J62/РАСЧ!AZ$46*100</f>
        <v>79.389312977099237</v>
      </c>
      <c r="BA43" s="28">
        <f>РП5!K62/РАСЧ!BA$46*100</f>
        <v>80.037313432835816</v>
      </c>
    </row>
    <row r="44" spans="1:53" x14ac:dyDescent="0.25">
      <c r="A44" s="337" t="s">
        <v>152</v>
      </c>
      <c r="B44" s="337"/>
      <c r="C44" s="337"/>
      <c r="D44" s="337"/>
      <c r="E44" s="337"/>
      <c r="F44" s="337"/>
      <c r="G44" s="27">
        <v>2</v>
      </c>
      <c r="H44" s="28">
        <f>'КТЛ &lt;1'!H63/РАСЧ!H$46*100</f>
        <v>27.722772277227719</v>
      </c>
      <c r="I44" s="28">
        <f>'КТЛ &lt;1'!I63/РАСЧ!I$46*100</f>
        <v>28.185328185328185</v>
      </c>
      <c r="J44" s="28">
        <f>'КТЛ &lt;1'!J63/РАСЧ!J$46*100</f>
        <v>29.182156133828997</v>
      </c>
      <c r="K44" s="28">
        <f>'КТЛ &lt;1'!K63/РАСЧ!K$46*100</f>
        <v>28.280961182994456</v>
      </c>
      <c r="M44" t="s">
        <v>166</v>
      </c>
      <c r="N44" s="27">
        <v>2</v>
      </c>
      <c r="O44" s="28">
        <f>'КТЛ&gt;1,5'!H63/РАСЧ!O$46*100</f>
        <v>63.960396039603964</v>
      </c>
      <c r="P44" s="28">
        <f>'КТЛ&gt;1,5'!I63/РАСЧ!P$46*100</f>
        <v>62.93436293436293</v>
      </c>
      <c r="Q44" s="28">
        <f>'КТЛ&gt;1,5'!J63/РАСЧ!Q$46*100</f>
        <v>64.684014869888472</v>
      </c>
      <c r="R44" s="28">
        <f>'КТЛ&gt;1,5'!K63/РАСЧ!R$46*100</f>
        <v>64.325323475046218</v>
      </c>
      <c r="T44" t="s">
        <v>168</v>
      </c>
      <c r="U44" s="27">
        <v>2</v>
      </c>
      <c r="V44" s="28">
        <f>'УС&gt;0,5'!H63/РАСЧ!V$46*100</f>
        <v>79.511278195488728</v>
      </c>
      <c r="W44" s="28">
        <f>'УС&gt;0,5'!I63/РАСЧ!W$46*100</f>
        <v>78.571428571428569</v>
      </c>
      <c r="X44" s="28">
        <f>'УС&gt;0,5'!J63/РАСЧ!X$46*100</f>
        <v>78.330373001776195</v>
      </c>
      <c r="Y44" s="28">
        <f>'УС&gt;0,5'!K63/РАСЧ!Y$46*100</f>
        <v>77.622377622377627</v>
      </c>
      <c r="AA44" t="s">
        <v>181</v>
      </c>
      <c r="AB44" s="27">
        <v>2</v>
      </c>
      <c r="AC44" s="28">
        <f>РСК20!H63/РАСЧ!AC$46*100</f>
        <v>44.000000000000007</v>
      </c>
      <c r="AD44" s="28">
        <f>РСК20!I63/РАСЧ!AD$46*100</f>
        <v>42.458100558659225</v>
      </c>
      <c r="AE44" s="28">
        <f>РСК20!J63/РАСЧ!AE$46*100</f>
        <v>47.91288566243194</v>
      </c>
      <c r="AF44" s="28">
        <f>РСК20!K63/РАСЧ!AF$46*100</f>
        <v>43.694493783303727</v>
      </c>
      <c r="AH44" t="s">
        <v>184</v>
      </c>
      <c r="AI44" s="27">
        <v>2</v>
      </c>
      <c r="AJ44" s="28">
        <f>РСК5!H63/РАСЧ!AJ$46*100</f>
        <v>28.952380952380953</v>
      </c>
      <c r="AK44" s="28">
        <f>РСК5!I63/РАСЧ!AK$46*100</f>
        <v>27.746741154562386</v>
      </c>
      <c r="AL44" s="28">
        <f>РСК5!J63/РАСЧ!AL$46*100</f>
        <v>33.030852994555353</v>
      </c>
      <c r="AM44" s="28">
        <f>РСК5!K63/РАСЧ!AM$46*100</f>
        <v>27.886323268206031</v>
      </c>
      <c r="AO44" t="s">
        <v>193</v>
      </c>
      <c r="AP44" s="27">
        <v>2</v>
      </c>
      <c r="AQ44" s="28">
        <f>РП30!H63/РАСЧ!AQ$46*100</f>
        <v>77.5390625</v>
      </c>
      <c r="AR44" s="28">
        <f>РП30!I63/РАСЧ!AR$46*100</f>
        <v>76.628352490421463</v>
      </c>
      <c r="AS44" s="28">
        <f>РП30!J63/РАСЧ!AS$46*100</f>
        <v>76.145038167938921</v>
      </c>
      <c r="AT44" s="28">
        <f>РП30!K63/РАСЧ!AT$46*100</f>
        <v>77.052238805970148</v>
      </c>
      <c r="AV44" t="s">
        <v>184</v>
      </c>
      <c r="AW44" s="27">
        <v>2</v>
      </c>
      <c r="AX44" s="28">
        <f>РП5!H63/РАСЧ!AX$46*100</f>
        <v>21.2890625</v>
      </c>
      <c r="AY44" s="28">
        <f>РП5!I63/РАСЧ!AY$46*100</f>
        <v>21.455938697318008</v>
      </c>
      <c r="AZ44" s="28">
        <f>РП5!J63/РАСЧ!AZ$46*100</f>
        <v>19.847328244274809</v>
      </c>
      <c r="BA44" s="28">
        <f>РП5!K63/РАСЧ!BA$46*100</f>
        <v>19.21641791044776</v>
      </c>
    </row>
    <row r="45" spans="1:53" x14ac:dyDescent="0.25">
      <c r="A45" s="337" t="s">
        <v>153</v>
      </c>
      <c r="B45" s="337"/>
      <c r="C45" s="337"/>
      <c r="D45" s="337"/>
      <c r="E45" s="337"/>
      <c r="F45" s="337"/>
      <c r="G45" s="27">
        <v>3</v>
      </c>
      <c r="H45" s="28">
        <f>'КТЛ &lt;1'!H64/РАСЧ!H$46*100</f>
        <v>2.5742574257425743</v>
      </c>
      <c r="I45" s="28">
        <f>'КТЛ &lt;1'!I64/РАСЧ!I$46*100</f>
        <v>2.1235521235521233</v>
      </c>
      <c r="J45" s="28">
        <f>'КТЛ &lt;1'!J64/РАСЧ!J$46*100</f>
        <v>2.2304832713754648</v>
      </c>
      <c r="K45" s="28">
        <f>'КТЛ &lt;1'!K64/РАСЧ!K$46*100</f>
        <v>2.587800369685767</v>
      </c>
      <c r="M45" t="s">
        <v>167</v>
      </c>
      <c r="N45" s="27">
        <v>3</v>
      </c>
      <c r="O45" s="28">
        <f>'КТЛ&gt;1,5'!H64/РАСЧ!O$46*100</f>
        <v>0</v>
      </c>
      <c r="P45" s="28">
        <f>'КТЛ&gt;1,5'!I64/РАСЧ!P$46*100</f>
        <v>0</v>
      </c>
      <c r="Q45" s="28">
        <f>'КТЛ&gt;1,5'!J64/РАСЧ!Q$46*100</f>
        <v>0.18587360594795541</v>
      </c>
      <c r="R45" s="28">
        <f>'КТЛ&gt;1,5'!K64/РАСЧ!R$46*100</f>
        <v>0</v>
      </c>
      <c r="T45" t="s">
        <v>170</v>
      </c>
      <c r="U45" s="27">
        <v>3</v>
      </c>
      <c r="V45" s="28">
        <f>'УС&gt;0,5'!H64/РАСЧ!V$46*100</f>
        <v>0.18796992481203006</v>
      </c>
      <c r="W45" s="28">
        <f>'УС&gt;0,5'!I64/РАСЧ!W$46*100</f>
        <v>0</v>
      </c>
      <c r="X45" s="28">
        <f>'УС&gt;0,5'!J64/РАСЧ!X$46*100</f>
        <v>0.35523978685612789</v>
      </c>
      <c r="Y45" s="28">
        <f>'УС&gt;0,5'!K64/РАСЧ!Y$46*100</f>
        <v>0.17482517482517482</v>
      </c>
      <c r="AA45" t="s">
        <v>182</v>
      </c>
      <c r="AB45" s="27">
        <v>3</v>
      </c>
      <c r="AC45" s="28">
        <f>РСК20!H64/РАСЧ!AC$46*100</f>
        <v>0.19047619047619047</v>
      </c>
      <c r="AD45" s="28">
        <f>РСК20!I64/РАСЧ!AD$46*100</f>
        <v>0.18621973929236502</v>
      </c>
      <c r="AE45" s="28">
        <f>РСК20!J64/РАСЧ!AE$46*100</f>
        <v>0</v>
      </c>
      <c r="AF45" s="28">
        <f>РСК20!K64/РАСЧ!AF$46*100</f>
        <v>0</v>
      </c>
      <c r="AH45" t="s">
        <v>185</v>
      </c>
      <c r="AI45" s="27">
        <v>3</v>
      </c>
      <c r="AJ45" s="28">
        <f>РСК5!H64/РАСЧ!AJ$46*100</f>
        <v>0</v>
      </c>
      <c r="AK45" s="28">
        <f>РСК5!I64/РАСЧ!AK$46*100</f>
        <v>0.37243947858472998</v>
      </c>
      <c r="AL45" s="28">
        <f>РСК5!J64/РАСЧ!AL$46*100</f>
        <v>0</v>
      </c>
      <c r="AM45" s="28">
        <f>РСК5!K64/РАСЧ!AM$46*100</f>
        <v>0.17761989342806392</v>
      </c>
      <c r="AO45" t="s">
        <v>194</v>
      </c>
      <c r="AP45" s="27">
        <v>3</v>
      </c>
      <c r="AQ45" s="28">
        <f>РП30!H64/РАСЧ!AQ$46*100</f>
        <v>0.78125000000000022</v>
      </c>
      <c r="AR45" s="28">
        <f>РП30!I64/РАСЧ!AR$46*100</f>
        <v>0.57471264367816088</v>
      </c>
      <c r="AS45" s="28">
        <f>РП30!J64/РАСЧ!AS$46*100</f>
        <v>0.5725190839694656</v>
      </c>
      <c r="AT45" s="28">
        <f>РП30!K64/РАСЧ!AT$46*100</f>
        <v>0.37313432835820892</v>
      </c>
      <c r="AV45" t="s">
        <v>185</v>
      </c>
      <c r="AW45" s="27">
        <v>3</v>
      </c>
      <c r="AX45" s="28">
        <f>РП5!H64/РАСЧ!AX$46*100</f>
        <v>1.9531249999999996</v>
      </c>
      <c r="AY45" s="28">
        <f>РП5!I64/РАСЧ!AY$46*100</f>
        <v>1.3409961685823755</v>
      </c>
      <c r="AZ45" s="28">
        <f>РП5!J64/РАСЧ!AZ$46*100</f>
        <v>0.76335877862595436</v>
      </c>
      <c r="BA45" s="28">
        <f>РП5!K64/РАСЧ!BA$46*100</f>
        <v>0.74626865671641784</v>
      </c>
    </row>
    <row r="46" spans="1:53" x14ac:dyDescent="0.25">
      <c r="A46" s="38" t="s">
        <v>164</v>
      </c>
      <c r="B46" s="39"/>
      <c r="C46" s="39"/>
      <c r="D46" s="39"/>
      <c r="E46" s="39"/>
      <c r="F46" s="39"/>
      <c r="G46" s="40"/>
      <c r="H46" s="41">
        <f>SUM('КТЛ &lt;1'!H62:H64)</f>
        <v>22.394678492239468</v>
      </c>
      <c r="I46" s="41">
        <f>SUM('КТЛ &lt;1'!I62:I64)</f>
        <v>22.759226713532513</v>
      </c>
      <c r="J46" s="41">
        <f>SUM('КТЛ &lt;1'!J62:J64)</f>
        <v>23.320329432162982</v>
      </c>
      <c r="K46" s="41">
        <f>SUM('КТЛ &lt;1'!K62:K64)</f>
        <v>23.288850624192854</v>
      </c>
      <c r="N46" s="40"/>
      <c r="O46" s="41">
        <f>SUM('КТЛ&gt;1,5'!H62:H64)</f>
        <v>22.394678492239468</v>
      </c>
      <c r="P46" s="41">
        <f>SUM('КТЛ&gt;1,5'!I62:I64)</f>
        <v>22.759226713532513</v>
      </c>
      <c r="Q46" s="41">
        <f>SUM('КТЛ&gt;1,5'!J62:J64)</f>
        <v>23.320329432162982</v>
      </c>
      <c r="R46" s="41">
        <f>SUM('КТЛ&gt;1,5'!K62:K64)</f>
        <v>23.288850624192854</v>
      </c>
      <c r="U46" s="40"/>
      <c r="V46" s="41">
        <f>SUM('УС&gt;0,5'!H62:H64)</f>
        <v>22.532825074121135</v>
      </c>
      <c r="W46" s="41">
        <f>SUM('УС&gt;0,5'!I62:I64)</f>
        <v>22.873900293255133</v>
      </c>
      <c r="X46" s="41">
        <f>SUM('УС&gt;0,5'!J62:J64)</f>
        <v>23.360995850622405</v>
      </c>
      <c r="Y46" s="41">
        <f>SUM('УС&gt;0,5'!K62:K64)</f>
        <v>23.548785508439686</v>
      </c>
      <c r="AB46" s="40"/>
      <c r="AC46" s="41">
        <f>SUM(РСК20!H62:H64)</f>
        <v>22.619560534252475</v>
      </c>
      <c r="AD46" s="41">
        <f>SUM(РСК20!I62:I64)</f>
        <v>22.870528109028957</v>
      </c>
      <c r="AE46" s="41">
        <f>SUM(РСК20!J62:J64)</f>
        <v>23.288250211327135</v>
      </c>
      <c r="AF46" s="41">
        <f>SUM(РСК20!K62:K64)</f>
        <v>23.566345751360402</v>
      </c>
      <c r="AI46" s="40"/>
      <c r="AJ46" s="41">
        <f>SUM(РСК5!H62:H64)</f>
        <v>22.619560534252479</v>
      </c>
      <c r="AK46" s="41">
        <f>SUM(РСК5!I62:I64)</f>
        <v>22.87052810902896</v>
      </c>
      <c r="AL46" s="41">
        <f>SUM(РСК5!J62:J64)</f>
        <v>23.288250211327135</v>
      </c>
      <c r="AM46" s="41">
        <f>SUM(РСК5!K62:K64)</f>
        <v>23.566345751360405</v>
      </c>
      <c r="AP46" s="40"/>
      <c r="AQ46" s="41">
        <f>SUM(РП30!H62:H64)</f>
        <v>22.515391380826735</v>
      </c>
      <c r="AR46" s="41">
        <f>SUM(РП30!I62:I64)</f>
        <v>22.705524140930841</v>
      </c>
      <c r="AS46" s="41">
        <f>SUM(РП30!J62:J64)</f>
        <v>23.043095866314864</v>
      </c>
      <c r="AT46" s="41">
        <f>SUM(РП30!K62:K64)</f>
        <v>23.153347732181427</v>
      </c>
      <c r="AW46" s="40"/>
      <c r="AX46" s="41">
        <f>SUM(РП5!H62:H64)</f>
        <v>22.515391380826738</v>
      </c>
      <c r="AY46" s="41">
        <f>SUM(РП5!I62:I64)</f>
        <v>22.705524140930841</v>
      </c>
      <c r="AZ46" s="41">
        <f>SUM(РП5!J62:J64)</f>
        <v>23.043095866314861</v>
      </c>
      <c r="BA46" s="41">
        <f>SUM(РП5!K62:K64)</f>
        <v>23.153347732181427</v>
      </c>
    </row>
    <row r="47" spans="1:53" x14ac:dyDescent="0.25">
      <c r="A47" s="18" t="s">
        <v>40</v>
      </c>
      <c r="B47" s="19"/>
      <c r="C47" s="19"/>
      <c r="D47" s="19"/>
      <c r="E47" s="19"/>
      <c r="F47" s="19"/>
      <c r="G47" s="25"/>
      <c r="H47" s="43">
        <f>SUM(H48:H50)</f>
        <v>100</v>
      </c>
      <c r="I47" s="43">
        <f>SUM(I48:I50)</f>
        <v>100</v>
      </c>
      <c r="J47" s="43">
        <f>SUM(J48:J50)</f>
        <v>100</v>
      </c>
      <c r="K47" s="43">
        <f>SUM(K48:K50)</f>
        <v>100</v>
      </c>
      <c r="N47" s="25"/>
      <c r="O47" s="43">
        <f>SUM(O48:O50)</f>
        <v>100</v>
      </c>
      <c r="P47" s="43">
        <f>SUM(P48:P50)</f>
        <v>100</v>
      </c>
      <c r="Q47" s="43">
        <f>SUM(Q48:Q50)</f>
        <v>100</v>
      </c>
      <c r="R47" s="43">
        <f>SUM(R48:R50)</f>
        <v>100</v>
      </c>
      <c r="U47" s="25"/>
      <c r="V47" s="43">
        <f>SUM(V48:V50)</f>
        <v>99.999999999999986</v>
      </c>
      <c r="W47" s="43">
        <f>SUM(W48:W50)</f>
        <v>100</v>
      </c>
      <c r="X47" s="43">
        <f>SUM(X48:X50)</f>
        <v>100</v>
      </c>
      <c r="Y47" s="43">
        <f>SUM(Y48:Y50)</f>
        <v>100</v>
      </c>
      <c r="AB47" s="25"/>
      <c r="AC47" s="43">
        <f>SUM(AC48:AC50)</f>
        <v>99.999999999999986</v>
      </c>
      <c r="AD47" s="43">
        <f>SUM(AD48:AD50)</f>
        <v>100</v>
      </c>
      <c r="AE47" s="43">
        <f>SUM(AE48:AE50)</f>
        <v>100</v>
      </c>
      <c r="AF47" s="43">
        <f>SUM(AF48:AF50)</f>
        <v>100</v>
      </c>
      <c r="AI47" s="25"/>
      <c r="AJ47" s="43">
        <f>SUM(AJ48:AJ50)</f>
        <v>100</v>
      </c>
      <c r="AK47" s="43">
        <f>SUM(AK48:AK50)</f>
        <v>100</v>
      </c>
      <c r="AL47" s="43">
        <f>SUM(AL48:AL50)</f>
        <v>100</v>
      </c>
      <c r="AM47" s="43">
        <f>SUM(AM48:AM50)</f>
        <v>100</v>
      </c>
      <c r="AP47" s="25"/>
      <c r="AQ47" s="43">
        <f>SUM(AQ48:AQ50)</f>
        <v>100</v>
      </c>
      <c r="AR47" s="43">
        <f>SUM(AR48:AR50)</f>
        <v>100</v>
      </c>
      <c r="AS47" s="43">
        <f>SUM(AS48:AS50)</f>
        <v>99.999999999999986</v>
      </c>
      <c r="AT47" s="43">
        <f>SUM(AT48:AT50)</f>
        <v>100.00000000000001</v>
      </c>
      <c r="AW47" s="25"/>
      <c r="AX47" s="43">
        <f>SUM(AX48:AX50)</f>
        <v>100</v>
      </c>
      <c r="AY47" s="43">
        <f>SUM(AY48:AY50)</f>
        <v>100</v>
      </c>
      <c r="AZ47" s="43">
        <f>SUM(AZ48:AZ50)</f>
        <v>100</v>
      </c>
      <c r="BA47" s="43">
        <f>SUM(BA48:BA50)</f>
        <v>100</v>
      </c>
    </row>
    <row r="48" spans="1:53" x14ac:dyDescent="0.25">
      <c r="A48" s="337" t="s">
        <v>151</v>
      </c>
      <c r="B48" s="337"/>
      <c r="C48" s="337"/>
      <c r="D48" s="337"/>
      <c r="E48" s="337"/>
      <c r="F48" s="337"/>
      <c r="G48" s="27">
        <v>1</v>
      </c>
      <c r="H48" s="28">
        <f>'КТЛ &lt;1'!H66/РАСЧ!H$51*100</f>
        <v>56.363636363636374</v>
      </c>
      <c r="I48" s="28">
        <f>'КТЛ &lt;1'!I66/РАСЧ!I$51*100</f>
        <v>66.071428571428569</v>
      </c>
      <c r="J48" s="28">
        <f>'КТЛ &lt;1'!J66/РАСЧ!J$51*100</f>
        <v>62.264150943396224</v>
      </c>
      <c r="K48" s="28">
        <f>'КТЛ &lt;1'!K66/РАСЧ!K$51*100</f>
        <v>64.15094339622641</v>
      </c>
      <c r="M48" t="s">
        <v>165</v>
      </c>
      <c r="N48" s="27">
        <v>1</v>
      </c>
      <c r="O48" s="28">
        <f>'КТЛ&gt;1,5'!H66/РАСЧ!O$51*100</f>
        <v>38.181818181818187</v>
      </c>
      <c r="P48" s="28">
        <f>'КТЛ&gt;1,5'!I66/РАСЧ!P$51*100</f>
        <v>41.071428571428569</v>
      </c>
      <c r="Q48" s="28">
        <f>'КТЛ&gt;1,5'!J66/РАСЧ!Q$51*100</f>
        <v>43.39622641509434</v>
      </c>
      <c r="R48" s="28">
        <f>'КТЛ&gt;1,5'!K66/РАСЧ!R$51*100</f>
        <v>39.622641509433961</v>
      </c>
      <c r="T48" t="s">
        <v>169</v>
      </c>
      <c r="U48" s="27">
        <v>1</v>
      </c>
      <c r="V48" s="28">
        <f>'УС&gt;0,5'!H66/РАСЧ!V$51*100</f>
        <v>30.508474576271183</v>
      </c>
      <c r="W48" s="28">
        <f>'УС&gt;0,5'!I66/РАСЧ!W$51*100</f>
        <v>30.508474576271187</v>
      </c>
      <c r="X48" s="28">
        <f>'УС&gt;0,5'!J66/РАСЧ!X$51*100</f>
        <v>40.350877192982459</v>
      </c>
      <c r="Y48" s="28">
        <f>'УС&gt;0,5'!K66/РАСЧ!Y$51*100</f>
        <v>36.842105263157897</v>
      </c>
      <c r="AA48" t="s">
        <v>180</v>
      </c>
      <c r="AB48" s="27">
        <v>1</v>
      </c>
      <c r="AC48" s="28">
        <f>РСК20!H66/РАСЧ!AC$51*100</f>
        <v>51.785714285714278</v>
      </c>
      <c r="AD48" s="28">
        <f>РСК20!I66/РАСЧ!AD$51*100</f>
        <v>45.614035087719294</v>
      </c>
      <c r="AE48" s="28">
        <f>РСК20!J66/РАСЧ!AE$51*100</f>
        <v>43.636363636363633</v>
      </c>
      <c r="AF48" s="28">
        <f>РСК20!K66/РАСЧ!AF$51*100</f>
        <v>49.090909090909093</v>
      </c>
      <c r="AH48" t="s">
        <v>183</v>
      </c>
      <c r="AI48" s="27">
        <v>1</v>
      </c>
      <c r="AJ48" s="28">
        <f>РСК5!H66/РАСЧ!AJ$51*100</f>
        <v>66.071428571428569</v>
      </c>
      <c r="AK48" s="28">
        <f>РСК5!I66/РАСЧ!AK$51*100</f>
        <v>63.15789473684211</v>
      </c>
      <c r="AL48" s="28">
        <f>РСК5!J66/РАСЧ!AL$51*100</f>
        <v>56.363636363636374</v>
      </c>
      <c r="AM48" s="28">
        <f>РСК5!K66/РАСЧ!AM$51*100</f>
        <v>69.090909090909093</v>
      </c>
      <c r="AO48" t="s">
        <v>192</v>
      </c>
      <c r="AP48" s="27">
        <v>1</v>
      </c>
      <c r="AQ48" s="28">
        <f>РП30!H66/РАСЧ!AQ$51*100</f>
        <v>63.793103448275865</v>
      </c>
      <c r="AR48" s="28">
        <f>РП30!I66/РАСЧ!AR$51*100</f>
        <v>58.620689655172406</v>
      </c>
      <c r="AS48" s="28">
        <f>РП30!J66/РАСЧ!AS$51*100</f>
        <v>55.357142857142847</v>
      </c>
      <c r="AT48" s="28">
        <f>РП30!K66/РАСЧ!AT$51*100</f>
        <v>66.071428571428569</v>
      </c>
      <c r="AV48" t="s">
        <v>183</v>
      </c>
      <c r="AW48" s="27">
        <v>1</v>
      </c>
      <c r="AX48" s="28">
        <f>РП5!H66/РАСЧ!AX$51*100</f>
        <v>84.482758620689651</v>
      </c>
      <c r="AY48" s="28">
        <f>РП5!I66/РАСЧ!AY$51*100</f>
        <v>79.310344827586206</v>
      </c>
      <c r="AZ48" s="28">
        <f>РП5!J66/РАСЧ!AZ$51*100</f>
        <v>78.571428571428569</v>
      </c>
      <c r="BA48" s="28">
        <f>РП5!K66/РАСЧ!BA$51*100</f>
        <v>87.5</v>
      </c>
    </row>
    <row r="49" spans="1:53" x14ac:dyDescent="0.25">
      <c r="A49" s="337" t="s">
        <v>152</v>
      </c>
      <c r="B49" s="337"/>
      <c r="C49" s="337"/>
      <c r="D49" s="337"/>
      <c r="E49" s="337"/>
      <c r="F49" s="337"/>
      <c r="G49" s="27">
        <v>2</v>
      </c>
      <c r="H49" s="28">
        <f>'КТЛ &lt;1'!H67/РАСЧ!H$51*100</f>
        <v>41.81818181818182</v>
      </c>
      <c r="I49" s="28">
        <f>'КТЛ &lt;1'!I67/РАСЧ!I$51*100</f>
        <v>33.928571428571423</v>
      </c>
      <c r="J49" s="28">
        <f>'КТЛ &lt;1'!J67/РАСЧ!J$51*100</f>
        <v>37.735849056603776</v>
      </c>
      <c r="K49" s="28">
        <f>'КТЛ &lt;1'!K67/РАСЧ!K$51*100</f>
        <v>35.849056603773583</v>
      </c>
      <c r="M49" t="s">
        <v>166</v>
      </c>
      <c r="N49" s="27">
        <v>2</v>
      </c>
      <c r="O49" s="28">
        <f>'КТЛ&gt;1,5'!H67/РАСЧ!O$51*100</f>
        <v>61.818181818181813</v>
      </c>
      <c r="P49" s="28">
        <f>'КТЛ&gt;1,5'!I67/РАСЧ!P$51*100</f>
        <v>58.928571428571431</v>
      </c>
      <c r="Q49" s="28">
        <f>'КТЛ&gt;1,5'!J67/РАСЧ!Q$51*100</f>
        <v>54.716981132075468</v>
      </c>
      <c r="R49" s="28">
        <f>'КТЛ&gt;1,5'!K67/РАСЧ!R$51*100</f>
        <v>60.377358490566039</v>
      </c>
      <c r="T49" t="s">
        <v>168</v>
      </c>
      <c r="U49" s="27">
        <v>2</v>
      </c>
      <c r="V49" s="28">
        <f>'УС&gt;0,5'!H67/РАСЧ!V$51*100</f>
        <v>69.491525423728802</v>
      </c>
      <c r="W49" s="28">
        <f>'УС&gt;0,5'!I67/РАСЧ!W$51*100</f>
        <v>69.491525423728817</v>
      </c>
      <c r="X49" s="28">
        <f>'УС&gt;0,5'!J67/РАСЧ!X$51*100</f>
        <v>59.649122807017548</v>
      </c>
      <c r="Y49" s="28">
        <f>'УС&gt;0,5'!K67/РАСЧ!Y$51*100</f>
        <v>63.15789473684211</v>
      </c>
      <c r="AA49" t="s">
        <v>181</v>
      </c>
      <c r="AB49" s="27">
        <v>2</v>
      </c>
      <c r="AC49" s="28">
        <f>РСК20!H67/РАСЧ!AC$51*100</f>
        <v>48.214285714285708</v>
      </c>
      <c r="AD49" s="28">
        <f>РСК20!I67/РАСЧ!AD$51*100</f>
        <v>54.385964912280706</v>
      </c>
      <c r="AE49" s="28">
        <f>РСК20!J67/РАСЧ!AE$51*100</f>
        <v>56.363636363636374</v>
      </c>
      <c r="AF49" s="28">
        <f>РСК20!K67/РАСЧ!AF$51*100</f>
        <v>49.090909090909093</v>
      </c>
      <c r="AH49" t="s">
        <v>184</v>
      </c>
      <c r="AI49" s="27">
        <v>2</v>
      </c>
      <c r="AJ49" s="28">
        <f>РСК5!H67/РАСЧ!AJ$51*100</f>
        <v>33.928571428571431</v>
      </c>
      <c r="AK49" s="28">
        <f>РСК5!I67/РАСЧ!AK$51*100</f>
        <v>36.842105263157897</v>
      </c>
      <c r="AL49" s="28">
        <f>РСК5!J67/РАСЧ!AL$51*100</f>
        <v>43.636363636363633</v>
      </c>
      <c r="AM49" s="28">
        <f>РСК5!K67/РАСЧ!AM$51*100</f>
        <v>30.909090909090907</v>
      </c>
      <c r="AO49" t="s">
        <v>193</v>
      </c>
      <c r="AP49" s="27">
        <v>2</v>
      </c>
      <c r="AQ49" s="28">
        <f>РП30!H67/РАСЧ!AQ$51*100</f>
        <v>36.206896551724135</v>
      </c>
      <c r="AR49" s="28">
        <f>РП30!I67/РАСЧ!AR$51*100</f>
        <v>41.379310344827587</v>
      </c>
      <c r="AS49" s="28">
        <f>РП30!J67/РАСЧ!AS$51*100</f>
        <v>42.857142857142854</v>
      </c>
      <c r="AT49" s="28">
        <f>РП30!K67/РАСЧ!AT$51*100</f>
        <v>32.142857142857146</v>
      </c>
      <c r="AV49" t="s">
        <v>184</v>
      </c>
      <c r="AW49" s="27">
        <v>2</v>
      </c>
      <c r="AX49" s="28">
        <f>РП5!H67/РАСЧ!AX$51*100</f>
        <v>15.517241379310342</v>
      </c>
      <c r="AY49" s="28">
        <f>РП5!I67/РАСЧ!AY$51*100</f>
        <v>20.689655172413797</v>
      </c>
      <c r="AZ49" s="28">
        <f>РП5!J67/РАСЧ!AZ$51*100</f>
        <v>21.428571428571427</v>
      </c>
      <c r="BA49" s="28">
        <f>РП5!K67/РАСЧ!BA$51*100</f>
        <v>12.5</v>
      </c>
    </row>
    <row r="50" spans="1:53" x14ac:dyDescent="0.25">
      <c r="A50" s="337" t="s">
        <v>153</v>
      </c>
      <c r="B50" s="337"/>
      <c r="C50" s="337"/>
      <c r="D50" s="337"/>
      <c r="E50" s="337"/>
      <c r="F50" s="337"/>
      <c r="G50" s="27">
        <v>3</v>
      </c>
      <c r="H50" s="28">
        <f>'КТЛ &lt;1'!H68/РАСЧ!H$51*100</f>
        <v>1.8181818181818183</v>
      </c>
      <c r="I50" s="28">
        <f>'КТЛ &lt;1'!I68/РАСЧ!I$51*100</f>
        <v>0</v>
      </c>
      <c r="J50" s="28">
        <f>'КТЛ &lt;1'!J68/РАСЧ!J$51*100</f>
        <v>0</v>
      </c>
      <c r="K50" s="28">
        <f>'КТЛ &lt;1'!K68/РАСЧ!K$51*100</f>
        <v>0</v>
      </c>
      <c r="M50" t="s">
        <v>167</v>
      </c>
      <c r="N50" s="27">
        <v>3</v>
      </c>
      <c r="O50" s="28">
        <f>'КТЛ&gt;1,5'!H68/РАСЧ!O$51*100</f>
        <v>0</v>
      </c>
      <c r="P50" s="28">
        <f>'КТЛ&gt;1,5'!I68/РАСЧ!P$51*100</f>
        <v>0</v>
      </c>
      <c r="Q50" s="28">
        <f>'КТЛ&gt;1,5'!J68/РАСЧ!Q$51*100</f>
        <v>1.8867924528301889</v>
      </c>
      <c r="R50" s="28">
        <f>'КТЛ&gt;1,5'!K68/РАСЧ!R$51*100</f>
        <v>0</v>
      </c>
      <c r="T50" t="s">
        <v>170</v>
      </c>
      <c r="U50" s="27">
        <v>3</v>
      </c>
      <c r="V50" s="28">
        <f>'УС&gt;0,5'!H68/РАСЧ!V$51*100</f>
        <v>0</v>
      </c>
      <c r="W50" s="28">
        <f>'УС&gt;0,5'!I68/РАСЧ!W$51*100</f>
        <v>0</v>
      </c>
      <c r="X50" s="28">
        <f>'УС&gt;0,5'!J68/РАСЧ!X$51*100</f>
        <v>0</v>
      </c>
      <c r="Y50" s="28">
        <f>'УС&gt;0,5'!K68/РАСЧ!Y$51*100</f>
        <v>0</v>
      </c>
      <c r="AA50" t="s">
        <v>182</v>
      </c>
      <c r="AB50" s="27">
        <v>3</v>
      </c>
      <c r="AC50" s="28">
        <f>РСК20!H68/РАСЧ!AC$51*100</f>
        <v>0</v>
      </c>
      <c r="AD50" s="28">
        <f>РСК20!I68/РАСЧ!AD$51*100</f>
        <v>0</v>
      </c>
      <c r="AE50" s="28">
        <f>РСК20!J68/РАСЧ!AE$51*100</f>
        <v>0</v>
      </c>
      <c r="AF50" s="28">
        <f>РСК20!K68/РАСЧ!AF$51*100</f>
        <v>1.8181818181818183</v>
      </c>
      <c r="AH50" t="s">
        <v>185</v>
      </c>
      <c r="AI50" s="27">
        <v>3</v>
      </c>
      <c r="AJ50" s="28">
        <f>РСК5!H68/РАСЧ!AJ$51*100</f>
        <v>0</v>
      </c>
      <c r="AK50" s="28">
        <f>РСК5!I68/РАСЧ!AK$51*100</f>
        <v>0</v>
      </c>
      <c r="AL50" s="28">
        <f>РСК5!J68/РАСЧ!AL$51*100</f>
        <v>0</v>
      </c>
      <c r="AM50" s="28">
        <f>РСК5!K68/РАСЧ!AM$51*100</f>
        <v>0</v>
      </c>
      <c r="AO50" t="s">
        <v>194</v>
      </c>
      <c r="AP50" s="27">
        <v>3</v>
      </c>
      <c r="AQ50" s="28">
        <f>РП30!H68/РАСЧ!AQ$51*100</f>
        <v>0</v>
      </c>
      <c r="AR50" s="28">
        <f>РП30!I68/РАСЧ!AR$51*100</f>
        <v>0</v>
      </c>
      <c r="AS50" s="28">
        <f>РП30!J68/РАСЧ!AS$51*100</f>
        <v>1.7857142857142856</v>
      </c>
      <c r="AT50" s="28">
        <f>РП30!K68/РАСЧ!AT$51*100</f>
        <v>1.7857142857142856</v>
      </c>
      <c r="AV50" t="s">
        <v>185</v>
      </c>
      <c r="AW50" s="27">
        <v>3</v>
      </c>
      <c r="AX50" s="28">
        <f>РП5!H68/РАСЧ!AX$51*100</f>
        <v>0</v>
      </c>
      <c r="AY50" s="28">
        <f>РП5!I68/РАСЧ!AY$51*100</f>
        <v>0</v>
      </c>
      <c r="AZ50" s="28">
        <f>РП5!J68/РАСЧ!AZ$51*100</f>
        <v>0</v>
      </c>
      <c r="BA50" s="28">
        <f>РП5!K68/РАСЧ!BA$51*100</f>
        <v>0</v>
      </c>
    </row>
    <row r="51" spans="1:53" x14ac:dyDescent="0.25">
      <c r="A51" s="38" t="s">
        <v>164</v>
      </c>
      <c r="B51" s="39"/>
      <c r="C51" s="39"/>
      <c r="D51" s="39"/>
      <c r="E51" s="39"/>
      <c r="F51" s="39"/>
      <c r="G51" s="40"/>
      <c r="H51" s="41">
        <f>SUM('КТЛ &lt;1'!H66:H68)</f>
        <v>2.4390243902439024</v>
      </c>
      <c r="I51" s="41">
        <f>SUM('КТЛ &lt;1'!I66:I68)</f>
        <v>2.4604569420035149</v>
      </c>
      <c r="J51" s="41">
        <f>SUM('КТЛ &lt;1'!J66:J68)</f>
        <v>2.2973558734286952</v>
      </c>
      <c r="K51" s="41">
        <f>SUM('КТЛ &lt;1'!K66:K68)</f>
        <v>2.2815325010761947</v>
      </c>
      <c r="N51" s="40"/>
      <c r="O51" s="41">
        <f>SUM('КТЛ&gt;1,5'!H66:H68)</f>
        <v>2.4390243902439024</v>
      </c>
      <c r="P51" s="41">
        <f>SUM('КТЛ&gt;1,5'!I66:I68)</f>
        <v>2.4604569420035149</v>
      </c>
      <c r="Q51" s="41">
        <f>SUM('КТЛ&gt;1,5'!J66:J68)</f>
        <v>2.2973558734286952</v>
      </c>
      <c r="R51" s="41">
        <f>SUM('КТЛ&gt;1,5'!K66:K68)</f>
        <v>2.2815325010761947</v>
      </c>
      <c r="U51" s="40"/>
      <c r="V51" s="41">
        <f>SUM('УС&gt;0,5'!H66:H68)</f>
        <v>2.4989411266412538</v>
      </c>
      <c r="W51" s="41">
        <f>SUM('УС&gt;0,5'!I66:I68)</f>
        <v>2.4717218265605361</v>
      </c>
      <c r="X51" s="41">
        <f>SUM('УС&gt;0,5'!J66:J68)</f>
        <v>2.3651452282157677</v>
      </c>
      <c r="Y51" s="41">
        <f>SUM('УС&gt;0,5'!K66:K68)</f>
        <v>2.3466447097571015</v>
      </c>
      <c r="AB51" s="40"/>
      <c r="AC51" s="41">
        <f>SUM(РСК20!H66:H68)</f>
        <v>2.412753123653598</v>
      </c>
      <c r="AD51" s="41">
        <f>SUM(РСК20!I66:I68)</f>
        <v>2.4275979557069847</v>
      </c>
      <c r="AE51" s="41">
        <f>SUM(РСК20!J66:J68)</f>
        <v>2.3245984784446323</v>
      </c>
      <c r="AF51" s="41">
        <f>SUM(РСК20!K66:K68)</f>
        <v>2.302218501465048</v>
      </c>
      <c r="AI51" s="40"/>
      <c r="AJ51" s="41">
        <f>SUM(РСК5!H66:H68)</f>
        <v>2.4127531236535975</v>
      </c>
      <c r="AK51" s="41">
        <f>SUM(РСК5!I66:I68)</f>
        <v>2.4275979557069847</v>
      </c>
      <c r="AL51" s="41">
        <f>SUM(РСК5!J66:J68)</f>
        <v>2.3245984784446323</v>
      </c>
      <c r="AM51" s="41">
        <f>SUM(РСК5!K66:K68)</f>
        <v>2.302218501465048</v>
      </c>
      <c r="AP51" s="40"/>
      <c r="AQ51" s="41">
        <f>SUM(РП30!H66:H68)</f>
        <v>2.5505716798592788</v>
      </c>
      <c r="AR51" s="41">
        <f>SUM(РП30!I66:I68)</f>
        <v>2.5228360156589824</v>
      </c>
      <c r="AS51" s="41">
        <f>SUM(РП30!J66:J68)</f>
        <v>2.4626209322779244</v>
      </c>
      <c r="AT51" s="41">
        <f>SUM(РП30!K66:K68)</f>
        <v>2.4190064794816415</v>
      </c>
      <c r="AW51" s="40"/>
      <c r="AX51" s="41">
        <f>SUM(РП5!H66:H68)</f>
        <v>2.5505716798592788</v>
      </c>
      <c r="AY51" s="41">
        <f>SUM(РП5!I66:I68)</f>
        <v>2.522836015658982</v>
      </c>
      <c r="AZ51" s="41">
        <f>SUM(РП5!J66:J68)</f>
        <v>2.4626209322779244</v>
      </c>
      <c r="BA51" s="41">
        <f>SUM(РП5!K66:K68)</f>
        <v>2.4190064794816415</v>
      </c>
    </row>
    <row r="52" spans="1:53" x14ac:dyDescent="0.25">
      <c r="A52" s="18" t="s">
        <v>41</v>
      </c>
      <c r="B52" s="19"/>
      <c r="C52" s="19"/>
      <c r="D52" s="19"/>
      <c r="E52" s="19"/>
      <c r="F52" s="19"/>
      <c r="G52" s="25"/>
      <c r="H52" s="43">
        <f>SUM(H53:H55)</f>
        <v>100</v>
      </c>
      <c r="I52" s="43">
        <f>SUM(I53:I55)</f>
        <v>100</v>
      </c>
      <c r="J52" s="43">
        <f>SUM(J53:J55)</f>
        <v>100</v>
      </c>
      <c r="K52" s="43">
        <f>SUM(K53:K55)</f>
        <v>100</v>
      </c>
      <c r="N52" s="25"/>
      <c r="O52" s="43">
        <f>SUM(O53:O55)</f>
        <v>100</v>
      </c>
      <c r="P52" s="43">
        <f>SUM(P53:P55)</f>
        <v>100</v>
      </c>
      <c r="Q52" s="43">
        <f>SUM(Q53:Q55)</f>
        <v>100</v>
      </c>
      <c r="R52" s="43">
        <f>SUM(R53:R55)</f>
        <v>100</v>
      </c>
      <c r="U52" s="25"/>
      <c r="V52" s="43">
        <f>SUM(V53:V55)</f>
        <v>100</v>
      </c>
      <c r="W52" s="43">
        <f>SUM(W53:W55)</f>
        <v>100.00000000000001</v>
      </c>
      <c r="X52" s="43">
        <f>SUM(X53:X55)</f>
        <v>100</v>
      </c>
      <c r="Y52" s="43">
        <f>SUM(Y53:Y55)</f>
        <v>99.999999999999986</v>
      </c>
      <c r="AB52" s="25"/>
      <c r="AC52" s="43">
        <f>SUM(AC53:AC55)</f>
        <v>100</v>
      </c>
      <c r="AD52" s="43">
        <f>SUM(AD53:AD55)</f>
        <v>100</v>
      </c>
      <c r="AE52" s="43">
        <f>SUM(AE53:AE55)</f>
        <v>100</v>
      </c>
      <c r="AF52" s="43">
        <f>SUM(AF53:AF55)</f>
        <v>100</v>
      </c>
      <c r="AI52" s="25"/>
      <c r="AJ52" s="43">
        <f>SUM(AJ53:AJ55)</f>
        <v>99.999999999999986</v>
      </c>
      <c r="AK52" s="43">
        <f>SUM(AK53:AK55)</f>
        <v>100</v>
      </c>
      <c r="AL52" s="43">
        <f>SUM(AL53:AL55)</f>
        <v>100</v>
      </c>
      <c r="AM52" s="43">
        <f>SUM(AM53:AM55)</f>
        <v>100</v>
      </c>
      <c r="AP52" s="25"/>
      <c r="AQ52" s="43">
        <f>SUM(AQ53:AQ55)</f>
        <v>100</v>
      </c>
      <c r="AR52" s="43">
        <f>SUM(AR53:AR55)</f>
        <v>100</v>
      </c>
      <c r="AS52" s="43">
        <f>SUM(AS53:AS55)</f>
        <v>100</v>
      </c>
      <c r="AT52" s="43">
        <f>SUM(AT53:AT55)</f>
        <v>100</v>
      </c>
      <c r="AW52" s="25"/>
      <c r="AX52" s="43">
        <f>SUM(AX53:AX55)</f>
        <v>100</v>
      </c>
      <c r="AY52" s="43">
        <f>SUM(AY53:AY55)</f>
        <v>100.00000000000001</v>
      </c>
      <c r="AZ52" s="43">
        <f>SUM(AZ53:AZ55)</f>
        <v>100</v>
      </c>
      <c r="BA52" s="43">
        <f>SUM(BA53:BA55)</f>
        <v>99.999999999999986</v>
      </c>
    </row>
    <row r="53" spans="1:53" x14ac:dyDescent="0.25">
      <c r="A53" s="337" t="s">
        <v>151</v>
      </c>
      <c r="B53" s="337"/>
      <c r="C53" s="337"/>
      <c r="D53" s="337"/>
      <c r="E53" s="337"/>
      <c r="F53" s="337"/>
      <c r="G53" s="27">
        <v>1</v>
      </c>
      <c r="H53" s="28">
        <f>'КТЛ &lt;1'!H70/РАСЧ!H$56*100</f>
        <v>57.345971563981045</v>
      </c>
      <c r="I53" s="28">
        <f>'КТЛ &lt;1'!I70/РАСЧ!I$56*100</f>
        <v>52.073732718894007</v>
      </c>
      <c r="J53" s="28">
        <f>'КТЛ &lt;1'!J70/РАСЧ!J$56*100</f>
        <v>56.074766355140191</v>
      </c>
      <c r="K53" s="28">
        <f>'КТЛ &lt;1'!K70/РАСЧ!K$56*100</f>
        <v>54.245283018867916</v>
      </c>
      <c r="M53" t="s">
        <v>165</v>
      </c>
      <c r="N53" s="27">
        <v>1</v>
      </c>
      <c r="O53" s="28">
        <f>'КТЛ&gt;1,5'!H70/РАСЧ!O$56*100</f>
        <v>41.706161137440759</v>
      </c>
      <c r="P53" s="28">
        <f>'КТЛ&gt;1,5'!I70/РАСЧ!P$56*100</f>
        <v>39.170506912442391</v>
      </c>
      <c r="Q53" s="28">
        <f>'КТЛ&gt;1,5'!J70/РАСЧ!Q$56*100</f>
        <v>38.31775700934579</v>
      </c>
      <c r="R53" s="28">
        <f>'КТЛ&gt;1,5'!K70/РАСЧ!R$56*100</f>
        <v>39.150943396226417</v>
      </c>
      <c r="T53" t="s">
        <v>169</v>
      </c>
      <c r="U53" s="27">
        <v>1</v>
      </c>
      <c r="V53" s="28">
        <f>'УС&gt;0,5'!H70/РАСЧ!V$56*100</f>
        <v>33.486238532110093</v>
      </c>
      <c r="W53" s="28">
        <f>'УС&gt;0,5'!I70/РАСЧ!W$56*100</f>
        <v>32.44444444444445</v>
      </c>
      <c r="X53" s="28">
        <f>'УС&gt;0,5'!J70/РАСЧ!X$56*100</f>
        <v>33.035714285714285</v>
      </c>
      <c r="Y53" s="28">
        <f>'УС&gt;0,5'!K70/РАСЧ!Y$56*100</f>
        <v>31.838565022421523</v>
      </c>
      <c r="AA53" t="s">
        <v>180</v>
      </c>
      <c r="AB53" s="27">
        <v>1</v>
      </c>
      <c r="AC53" s="28">
        <f>РСК20!H70/РАСЧ!AC$56*100</f>
        <v>43.1924882629108</v>
      </c>
      <c r="AD53" s="28">
        <f>РСК20!I70/РАСЧ!AD$56*100</f>
        <v>39.366515837104068</v>
      </c>
      <c r="AE53" s="28">
        <f>РСК20!J70/РАСЧ!AE$56*100</f>
        <v>37.387387387387385</v>
      </c>
      <c r="AF53" s="28">
        <f>РСК20!K70/РАСЧ!AF$56*100</f>
        <v>38.914027149321271</v>
      </c>
      <c r="AH53" t="s">
        <v>183</v>
      </c>
      <c r="AI53" s="27">
        <v>1</v>
      </c>
      <c r="AJ53" s="28">
        <f>РСК5!H70/РАСЧ!AJ$56*100</f>
        <v>67.136150234741777</v>
      </c>
      <c r="AK53" s="28">
        <f>РСК5!I70/РАСЧ!AK$56*100</f>
        <v>61.990950226244344</v>
      </c>
      <c r="AL53" s="28">
        <f>РСК5!J70/РАСЧ!AL$56*100</f>
        <v>58.558558558558552</v>
      </c>
      <c r="AM53" s="28">
        <f>РСК5!K70/РАСЧ!AM$56*100</f>
        <v>63.800904977375573</v>
      </c>
      <c r="AO53" t="s">
        <v>192</v>
      </c>
      <c r="AP53" s="27">
        <v>1</v>
      </c>
      <c r="AQ53" s="28">
        <f>РП30!H70/РАСЧ!AQ$56*100</f>
        <v>38.028169014084504</v>
      </c>
      <c r="AR53" s="28">
        <f>РП30!I70/РАСЧ!AR$56*100</f>
        <v>36.238532110091739</v>
      </c>
      <c r="AS53" s="28">
        <f>РП30!J70/РАСЧ!AS$56*100</f>
        <v>41.395348837209298</v>
      </c>
      <c r="AT53" s="28">
        <f>РП30!K70/РАСЧ!AT$56*100</f>
        <v>40.465116279069768</v>
      </c>
      <c r="AV53" t="s">
        <v>183</v>
      </c>
      <c r="AW53" s="27">
        <v>1</v>
      </c>
      <c r="AX53" s="28">
        <f>РП5!H70/РАСЧ!AX$56*100</f>
        <v>79.342723004694832</v>
      </c>
      <c r="AY53" s="28">
        <f>РП5!I70/РАСЧ!AY$56*100</f>
        <v>71.10091743119267</v>
      </c>
      <c r="AZ53" s="28">
        <f>РП5!J70/РАСЧ!AZ$56*100</f>
        <v>74.883720930232556</v>
      </c>
      <c r="BA53" s="28">
        <f>РП5!K70/РАСЧ!BA$56*100</f>
        <v>80.465116279069761</v>
      </c>
    </row>
    <row r="54" spans="1:53" x14ac:dyDescent="0.25">
      <c r="A54" s="337" t="s">
        <v>152</v>
      </c>
      <c r="B54" s="337"/>
      <c r="C54" s="337"/>
      <c r="D54" s="337"/>
      <c r="E54" s="337"/>
      <c r="F54" s="337"/>
      <c r="G54" s="27">
        <v>2</v>
      </c>
      <c r="H54" s="28">
        <f>'КТЛ &lt;1'!H71/РАСЧ!H$56*100</f>
        <v>42.654028436018955</v>
      </c>
      <c r="I54" s="28">
        <f>'КТЛ &lt;1'!I71/РАСЧ!I$56*100</f>
        <v>47.465437788018434</v>
      </c>
      <c r="J54" s="28">
        <f>'КТЛ &lt;1'!J71/РАСЧ!J$56*100</f>
        <v>43.925233644859816</v>
      </c>
      <c r="K54" s="28">
        <f>'КТЛ &lt;1'!K71/РАСЧ!K$56*100</f>
        <v>45.754716981132077</v>
      </c>
      <c r="M54" t="s">
        <v>166</v>
      </c>
      <c r="N54" s="27">
        <v>2</v>
      </c>
      <c r="O54" s="28">
        <f>'КТЛ&gt;1,5'!H71/РАСЧ!O$56*100</f>
        <v>58.293838862559241</v>
      </c>
      <c r="P54" s="28">
        <f>'КТЛ&gt;1,5'!I71/РАСЧ!P$56*100</f>
        <v>60.829493087557609</v>
      </c>
      <c r="Q54" s="28">
        <f>'КТЛ&gt;1,5'!J71/РАСЧ!Q$56*100</f>
        <v>61.682242990654203</v>
      </c>
      <c r="R54" s="28">
        <f>'КТЛ&gt;1,5'!K71/РАСЧ!R$56*100</f>
        <v>60.84905660377359</v>
      </c>
      <c r="T54" t="s">
        <v>168</v>
      </c>
      <c r="U54" s="27">
        <v>2</v>
      </c>
      <c r="V54" s="28">
        <f>'УС&gt;0,5'!H71/РАСЧ!V$56*100</f>
        <v>66.513761467889907</v>
      </c>
      <c r="W54" s="28">
        <f>'УС&gt;0,5'!I71/РАСЧ!W$56*100</f>
        <v>67.111111111111114</v>
      </c>
      <c r="X54" s="28">
        <f>'УС&gt;0,5'!J71/РАСЧ!X$56*100</f>
        <v>66.964285714285708</v>
      </c>
      <c r="Y54" s="28">
        <f>'УС&gt;0,5'!K71/РАСЧ!Y$56*100</f>
        <v>68.161434977578466</v>
      </c>
      <c r="AA54" t="s">
        <v>181</v>
      </c>
      <c r="AB54" s="27">
        <v>2</v>
      </c>
      <c r="AC54" s="28">
        <f>РСК20!H71/РАСЧ!AC$56*100</f>
        <v>56.8075117370892</v>
      </c>
      <c r="AD54" s="28">
        <f>РСК20!I71/РАСЧ!AD$56*100</f>
        <v>60.633484162895925</v>
      </c>
      <c r="AE54" s="28">
        <f>РСК20!J71/РАСЧ!AE$56*100</f>
        <v>62.612612612612608</v>
      </c>
      <c r="AF54" s="28">
        <f>РСК20!K71/РАСЧ!AF$56*100</f>
        <v>61.085972850678736</v>
      </c>
      <c r="AH54" t="s">
        <v>184</v>
      </c>
      <c r="AI54" s="27">
        <v>2</v>
      </c>
      <c r="AJ54" s="28">
        <f>РСК5!H71/РАСЧ!AJ$56*100</f>
        <v>32.394366197183096</v>
      </c>
      <c r="AK54" s="28">
        <f>РСК5!I71/РАСЧ!AK$56*100</f>
        <v>38.009049773755656</v>
      </c>
      <c r="AL54" s="28">
        <f>РСК5!J71/РАСЧ!AL$56*100</f>
        <v>41.441441441441441</v>
      </c>
      <c r="AM54" s="28">
        <f>РСК5!K71/РАСЧ!AM$56*100</f>
        <v>35.294117647058826</v>
      </c>
      <c r="AO54" t="s">
        <v>193</v>
      </c>
      <c r="AP54" s="27">
        <v>2</v>
      </c>
      <c r="AQ54" s="28">
        <f>РП30!H71/РАСЧ!AQ$56*100</f>
        <v>61.971830985915503</v>
      </c>
      <c r="AR54" s="28">
        <f>РП30!I71/РАСЧ!AR$56*100</f>
        <v>63.761467889908261</v>
      </c>
      <c r="AS54" s="28">
        <f>РП30!J71/РАСЧ!AS$56*100</f>
        <v>58.604651162790702</v>
      </c>
      <c r="AT54" s="28">
        <f>РП30!K71/РАСЧ!AT$56*100</f>
        <v>59.534883720930232</v>
      </c>
      <c r="AV54" t="s">
        <v>184</v>
      </c>
      <c r="AW54" s="27">
        <v>2</v>
      </c>
      <c r="AX54" s="28">
        <f>РП5!H71/РАСЧ!AX$56*100</f>
        <v>19.718309859154932</v>
      </c>
      <c r="AY54" s="28">
        <f>РП5!I71/РАСЧ!AY$56*100</f>
        <v>28.899082568807344</v>
      </c>
      <c r="AZ54" s="28">
        <f>РП5!J71/РАСЧ!AZ$56*100</f>
        <v>24.651162790697679</v>
      </c>
      <c r="BA54" s="28">
        <f>РП5!K71/РАСЧ!BA$56*100</f>
        <v>19.534883720930228</v>
      </c>
    </row>
    <row r="55" spans="1:53" x14ac:dyDescent="0.25">
      <c r="A55" s="337" t="s">
        <v>153</v>
      </c>
      <c r="B55" s="337"/>
      <c r="C55" s="337"/>
      <c r="D55" s="337"/>
      <c r="E55" s="337"/>
      <c r="F55" s="337"/>
      <c r="G55" s="27">
        <v>3</v>
      </c>
      <c r="H55" s="28">
        <f>'КТЛ &lt;1'!H72/РАСЧ!H$56*100</f>
        <v>0</v>
      </c>
      <c r="I55" s="28">
        <f>'КТЛ &lt;1'!I72/РАСЧ!I$56*100</f>
        <v>0.46082949308755761</v>
      </c>
      <c r="J55" s="28">
        <f>'КТЛ &lt;1'!J72/РАСЧ!J$56*100</f>
        <v>0</v>
      </c>
      <c r="K55" s="28">
        <f>'КТЛ &lt;1'!K72/РАСЧ!K$56*100</f>
        <v>0</v>
      </c>
      <c r="M55" t="s">
        <v>167</v>
      </c>
      <c r="N55" s="27">
        <v>3</v>
      </c>
      <c r="O55" s="28">
        <f>'КТЛ&gt;1,5'!H72/РАСЧ!O$56*100</f>
        <v>0</v>
      </c>
      <c r="P55" s="28">
        <f>'КТЛ&gt;1,5'!I72/РАСЧ!P$56*100</f>
        <v>0</v>
      </c>
      <c r="Q55" s="28">
        <f>'КТЛ&gt;1,5'!J72/РАСЧ!Q$56*100</f>
        <v>0</v>
      </c>
      <c r="R55" s="28">
        <f>'КТЛ&gt;1,5'!K72/РАСЧ!R$56*100</f>
        <v>0</v>
      </c>
      <c r="T55" t="s">
        <v>170</v>
      </c>
      <c r="U55" s="27">
        <v>3</v>
      </c>
      <c r="V55" s="28">
        <f>'УС&gt;0,5'!H72/РАСЧ!V$56*100</f>
        <v>0</v>
      </c>
      <c r="W55" s="28">
        <f>'УС&gt;0,5'!I72/РАСЧ!W$56*100</f>
        <v>0.44444444444444442</v>
      </c>
      <c r="X55" s="28">
        <f>'УС&gt;0,5'!J72/РАСЧ!X$56*100</f>
        <v>0</v>
      </c>
      <c r="Y55" s="28">
        <f>'УС&gt;0,5'!K72/РАСЧ!Y$56*100</f>
        <v>0</v>
      </c>
      <c r="AA55" t="s">
        <v>182</v>
      </c>
      <c r="AB55" s="27">
        <v>3</v>
      </c>
      <c r="AC55" s="28">
        <f>РСК20!H72/РАСЧ!AC$56*100</f>
        <v>0</v>
      </c>
      <c r="AD55" s="28">
        <f>РСК20!I72/РАСЧ!AD$56*100</f>
        <v>0</v>
      </c>
      <c r="AE55" s="28">
        <f>РСК20!J72/РАСЧ!AE$56*100</f>
        <v>0</v>
      </c>
      <c r="AF55" s="28">
        <f>РСК20!K72/РАСЧ!AF$56*100</f>
        <v>0</v>
      </c>
      <c r="AH55" t="s">
        <v>185</v>
      </c>
      <c r="AI55" s="27">
        <v>3</v>
      </c>
      <c r="AJ55" s="28">
        <f>РСК5!H72/РАСЧ!AJ$56*100</f>
        <v>0.46948356807511732</v>
      </c>
      <c r="AK55" s="28">
        <f>РСК5!I72/РАСЧ!AK$56*100</f>
        <v>0</v>
      </c>
      <c r="AL55" s="28">
        <f>РСК5!J72/РАСЧ!AL$56*100</f>
        <v>0</v>
      </c>
      <c r="AM55" s="28">
        <f>РСК5!K72/РАСЧ!AM$56*100</f>
        <v>0.90497737556561098</v>
      </c>
      <c r="AO55" t="s">
        <v>194</v>
      </c>
      <c r="AP55" s="27">
        <v>3</v>
      </c>
      <c r="AQ55" s="28">
        <f>РП30!H72/РАСЧ!AQ$56*100</f>
        <v>0</v>
      </c>
      <c r="AR55" s="28">
        <f>РП30!I72/РАСЧ!AR$56*100</f>
        <v>0</v>
      </c>
      <c r="AS55" s="28">
        <f>РП30!J72/РАСЧ!AS$56*100</f>
        <v>0</v>
      </c>
      <c r="AT55" s="28">
        <f>РП30!K72/РАСЧ!AT$56*100</f>
        <v>0</v>
      </c>
      <c r="AV55" t="s">
        <v>185</v>
      </c>
      <c r="AW55" s="27">
        <v>3</v>
      </c>
      <c r="AX55" s="28">
        <f>РП5!H72/РАСЧ!AX$56*100</f>
        <v>0.93896713615023475</v>
      </c>
      <c r="AY55" s="28">
        <f>РП5!I72/РАСЧ!AY$56*100</f>
        <v>0</v>
      </c>
      <c r="AZ55" s="28">
        <f>РП5!J72/РАСЧ!AZ$56*100</f>
        <v>0.46511627906976744</v>
      </c>
      <c r="BA55" s="28">
        <f>РП5!K72/РАСЧ!BA$56*100</f>
        <v>0</v>
      </c>
    </row>
    <row r="56" spans="1:53" x14ac:dyDescent="0.25">
      <c r="A56" s="38" t="s">
        <v>164</v>
      </c>
      <c r="B56" s="39"/>
      <c r="C56" s="39"/>
      <c r="D56" s="39"/>
      <c r="E56" s="39"/>
      <c r="F56" s="39"/>
      <c r="G56" s="40"/>
      <c r="H56" s="41">
        <f>SUM('КТЛ &lt;1'!H70:H72)</f>
        <v>9.3569844789356988</v>
      </c>
      <c r="I56" s="41">
        <f>SUM('КТЛ &lt;1'!I70:I72)</f>
        <v>9.5342706502636201</v>
      </c>
      <c r="J56" s="41">
        <f>SUM('КТЛ &lt;1'!J70:J72)</f>
        <v>9.2761161681837869</v>
      </c>
      <c r="K56" s="41">
        <f>SUM('КТЛ &lt;1'!K70:K72)</f>
        <v>9.1261300043047786</v>
      </c>
      <c r="N56" s="40"/>
      <c r="O56" s="41">
        <f>SUM('КТЛ&gt;1,5'!H70:H72)</f>
        <v>9.3569844789356971</v>
      </c>
      <c r="P56" s="41">
        <f>SUM('КТЛ&gt;1,5'!I70:I72)</f>
        <v>9.5342706502636201</v>
      </c>
      <c r="Q56" s="41">
        <f>SUM('КТЛ&gt;1,5'!J70:J72)</f>
        <v>9.2761161681837887</v>
      </c>
      <c r="R56" s="41">
        <f>SUM('КТЛ&gt;1,5'!K70:K72)</f>
        <v>9.1261300043047786</v>
      </c>
      <c r="U56" s="40"/>
      <c r="V56" s="41">
        <f>SUM('УС&gt;0,5'!H70:H72)</f>
        <v>9.2333756882676834</v>
      </c>
      <c r="W56" s="41">
        <f>SUM('УС&gt;0,5'!I70:I72)</f>
        <v>9.4260578131545874</v>
      </c>
      <c r="X56" s="41">
        <f>SUM('УС&gt;0,5'!J70:J72)</f>
        <v>9.2946058091286314</v>
      </c>
      <c r="Y56" s="41">
        <f>SUM('УС&gt;0,5'!K70:K72)</f>
        <v>9.180732811856732</v>
      </c>
      <c r="AB56" s="40"/>
      <c r="AC56" s="41">
        <f>SUM(РСК20!H70:H72)</f>
        <v>9.1770788453252905</v>
      </c>
      <c r="AD56" s="41">
        <f>SUM(РСК20!I70:I72)</f>
        <v>9.4122657580919942</v>
      </c>
      <c r="AE56" s="41">
        <f>SUM(РСК20!J70:J72)</f>
        <v>9.3829247675401533</v>
      </c>
      <c r="AF56" s="41">
        <f>SUM(РСК20!K70:K72)</f>
        <v>9.2507325240686473</v>
      </c>
      <c r="AI56" s="40"/>
      <c r="AJ56" s="41">
        <f>SUM(РСК5!H70:H72)</f>
        <v>9.1770788453252923</v>
      </c>
      <c r="AK56" s="41">
        <f>SUM(РСК5!I70:I72)</f>
        <v>9.4122657580919942</v>
      </c>
      <c r="AL56" s="41">
        <f>SUM(РСК5!J70:J72)</f>
        <v>9.3829247675401533</v>
      </c>
      <c r="AM56" s="41">
        <f>SUM(РСК5!K70:K72)</f>
        <v>9.2507325240686473</v>
      </c>
      <c r="AP56" s="40"/>
      <c r="AQ56" s="41">
        <f>SUM(РП30!H70:H72)</f>
        <v>9.366754617414248</v>
      </c>
      <c r="AR56" s="41">
        <f>SUM(РП30!I70:I72)</f>
        <v>9.4823836450630701</v>
      </c>
      <c r="AS56" s="41">
        <f>SUM(РП30!J70:J72)</f>
        <v>9.4547053649956023</v>
      </c>
      <c r="AT56" s="41">
        <f>SUM(РП30!K70:K72)</f>
        <v>9.2872570194384441</v>
      </c>
      <c r="AW56" s="40"/>
      <c r="AX56" s="41">
        <f>SUM(РП5!H70:H72)</f>
        <v>9.366754617414248</v>
      </c>
      <c r="AY56" s="41">
        <f>SUM(РП5!I70:I72)</f>
        <v>9.4823836450630701</v>
      </c>
      <c r="AZ56" s="41">
        <f>SUM(РП5!J70:J72)</f>
        <v>9.4547053649956023</v>
      </c>
      <c r="BA56" s="41">
        <f>SUM(РП5!K70:K72)</f>
        <v>9.2872570194384458</v>
      </c>
    </row>
    <row r="57" spans="1:53" x14ac:dyDescent="0.25">
      <c r="A57" s="18" t="s">
        <v>42</v>
      </c>
      <c r="B57" s="19"/>
      <c r="C57" s="19"/>
      <c r="D57" s="19"/>
      <c r="E57" s="19"/>
      <c r="F57" s="19"/>
      <c r="G57" s="25"/>
      <c r="H57" s="43">
        <f>SUM(H58:H60)</f>
        <v>100.00000000000003</v>
      </c>
      <c r="I57" s="43">
        <f>SUM(I58:I60)</f>
        <v>100</v>
      </c>
      <c r="J57" s="43">
        <f>SUM(J58:J60)</f>
        <v>100</v>
      </c>
      <c r="K57" s="43">
        <f>SUM(K58:K60)</f>
        <v>100.00000000000003</v>
      </c>
      <c r="N57" s="25"/>
      <c r="O57" s="43">
        <f>SUM(O58:O60)</f>
        <v>100</v>
      </c>
      <c r="P57" s="43">
        <f>SUM(P58:P60)</f>
        <v>100</v>
      </c>
      <c r="Q57" s="43">
        <f>SUM(Q58:Q60)</f>
        <v>100.00000000000001</v>
      </c>
      <c r="R57" s="43">
        <f>SUM(R58:R60)</f>
        <v>100</v>
      </c>
      <c r="U57" s="25"/>
      <c r="V57" s="43">
        <f>SUM(V58:V60)</f>
        <v>100</v>
      </c>
      <c r="W57" s="43">
        <f>SUM(W58:W60)</f>
        <v>100</v>
      </c>
      <c r="X57" s="43">
        <f>SUM(X58:X60)</f>
        <v>100</v>
      </c>
      <c r="Y57" s="43">
        <f>SUM(Y58:Y60)</f>
        <v>100</v>
      </c>
      <c r="AB57" s="25"/>
      <c r="AC57" s="43">
        <f>SUM(AC58:AC60)</f>
        <v>100</v>
      </c>
      <c r="AD57" s="43">
        <f>SUM(AD58:AD60)</f>
        <v>100</v>
      </c>
      <c r="AE57" s="43">
        <f>SUM(AE58:AE60)</f>
        <v>100</v>
      </c>
      <c r="AF57" s="43">
        <f>SUM(AF58:AF60)</f>
        <v>100</v>
      </c>
      <c r="AI57" s="25"/>
      <c r="AJ57" s="43">
        <f>SUM(AJ58:AJ60)</f>
        <v>100</v>
      </c>
      <c r="AK57" s="43">
        <f>SUM(AK58:AK60)</f>
        <v>100.00000000000001</v>
      </c>
      <c r="AL57" s="43">
        <f>SUM(AL58:AL60)</f>
        <v>100</v>
      </c>
      <c r="AM57" s="43">
        <f>SUM(AM58:AM60)</f>
        <v>100</v>
      </c>
      <c r="AP57" s="25"/>
      <c r="AQ57" s="43">
        <f>SUM(AQ58:AQ60)</f>
        <v>99.999999999999986</v>
      </c>
      <c r="AR57" s="43">
        <f>SUM(AR58:AR60)</f>
        <v>99.999999999999986</v>
      </c>
      <c r="AS57" s="43">
        <f>SUM(AS58:AS60)</f>
        <v>100</v>
      </c>
      <c r="AT57" s="43">
        <f>SUM(AT58:AT60)</f>
        <v>100</v>
      </c>
      <c r="AW57" s="25"/>
      <c r="AX57" s="43">
        <f>SUM(AX58:AX60)</f>
        <v>100</v>
      </c>
      <c r="AY57" s="43">
        <f>SUM(AY58:AY60)</f>
        <v>99.999999999999986</v>
      </c>
      <c r="AZ57" s="43">
        <f>SUM(AZ58:AZ60)</f>
        <v>100</v>
      </c>
      <c r="BA57" s="43">
        <f>SUM(BA58:BA60)</f>
        <v>100</v>
      </c>
    </row>
    <row r="58" spans="1:53" x14ac:dyDescent="0.25">
      <c r="A58" s="337" t="s">
        <v>151</v>
      </c>
      <c r="B58" s="337"/>
      <c r="C58" s="337"/>
      <c r="D58" s="337"/>
      <c r="E58" s="337"/>
      <c r="F58" s="337"/>
      <c r="G58" s="27">
        <v>1</v>
      </c>
      <c r="H58" s="28">
        <f>'КТЛ &lt;1'!H74/РАСЧ!H$61*100</f>
        <v>58.33333333333335</v>
      </c>
      <c r="I58" s="28">
        <f>'КТЛ &lt;1'!I74/РАСЧ!I$61*100</f>
        <v>60.679611650485434</v>
      </c>
      <c r="J58" s="28">
        <f>'КТЛ &lt;1'!J74/РАСЧ!J$61*100</f>
        <v>59.633027522935777</v>
      </c>
      <c r="K58" s="28">
        <f>'КТЛ &lt;1'!K74/РАСЧ!K$61*100</f>
        <v>61.926605504587165</v>
      </c>
      <c r="M58" t="s">
        <v>165</v>
      </c>
      <c r="N58" s="27">
        <v>1</v>
      </c>
      <c r="O58" s="28">
        <f>'КТЛ&gt;1,5'!H74/РАСЧ!O$61*100</f>
        <v>38.725490196078432</v>
      </c>
      <c r="P58" s="28">
        <f>'КТЛ&gt;1,5'!I74/РАСЧ!P$61*100</f>
        <v>39.805825242718448</v>
      </c>
      <c r="Q58" s="28">
        <f>'КТЛ&gt;1,5'!J74/РАСЧ!Q$61*100</f>
        <v>41.743119266055054</v>
      </c>
      <c r="R58" s="28">
        <f>'КТЛ&gt;1,5'!K74/РАСЧ!R$61*100</f>
        <v>42.660550458715598</v>
      </c>
      <c r="T58" t="s">
        <v>169</v>
      </c>
      <c r="U58" s="27">
        <v>1</v>
      </c>
      <c r="V58" s="28">
        <f>'УС&gt;0,5'!H74/РАСЧ!V$61*100</f>
        <v>35.185185185185183</v>
      </c>
      <c r="W58" s="28">
        <f>'УС&gt;0,5'!I74/РАСЧ!W$61*100</f>
        <v>38.181818181818187</v>
      </c>
      <c r="X58" s="28">
        <f>'УС&gt;0,5'!J74/РАСЧ!X$61*100</f>
        <v>38.695652173913047</v>
      </c>
      <c r="Y58" s="28">
        <f>'УС&gt;0,5'!K74/РАСЧ!Y$61*100</f>
        <v>40</v>
      </c>
      <c r="AA58" t="s">
        <v>180</v>
      </c>
      <c r="AB58" s="27">
        <v>1</v>
      </c>
      <c r="AC58" s="28">
        <f>РСК20!H74/РАСЧ!AC$61*100</f>
        <v>31.100478468899524</v>
      </c>
      <c r="AD58" s="28">
        <f>РСК20!I74/РАСЧ!AD$61*100</f>
        <v>37.264150943396231</v>
      </c>
      <c r="AE58" s="28">
        <f>РСК20!J74/РАСЧ!AE$61*100</f>
        <v>27.477477477477478</v>
      </c>
      <c r="AF58" s="28">
        <f>РСК20!K74/РАСЧ!AF$61*100</f>
        <v>31.531531531531531</v>
      </c>
      <c r="AH58" t="s">
        <v>183</v>
      </c>
      <c r="AI58" s="27">
        <v>1</v>
      </c>
      <c r="AJ58" s="28">
        <f>РСК5!H74/РАСЧ!AJ$61*100</f>
        <v>51.674641148325364</v>
      </c>
      <c r="AK58" s="28">
        <f>РСК5!I74/РАСЧ!AK$61*100</f>
        <v>55.188679245283026</v>
      </c>
      <c r="AL58" s="28">
        <f>РСК5!J74/РАСЧ!AL$61*100</f>
        <v>45.495495495495497</v>
      </c>
      <c r="AM58" s="28">
        <f>РСК5!K74/РАСЧ!AM$61*100</f>
        <v>49.099099099099099</v>
      </c>
      <c r="AO58" t="s">
        <v>192</v>
      </c>
      <c r="AP58" s="27">
        <v>1</v>
      </c>
      <c r="AQ58" s="28">
        <f>РП30!H74/РАСЧ!AQ$61*100</f>
        <v>47.474747474747467</v>
      </c>
      <c r="AR58" s="28">
        <f>РП30!I74/РАСЧ!AR$61*100</f>
        <v>51.960784313725483</v>
      </c>
      <c r="AS58" s="28">
        <f>РП30!J74/РАСЧ!AS$61*100</f>
        <v>44.285714285714285</v>
      </c>
      <c r="AT58" s="28">
        <f>РП30!K74/РАСЧ!AT$61*100</f>
        <v>47.887323943661976</v>
      </c>
      <c r="AV58" t="s">
        <v>183</v>
      </c>
      <c r="AW58" s="27">
        <v>1</v>
      </c>
      <c r="AX58" s="28">
        <f>РП5!H74/РАСЧ!AX$61*100</f>
        <v>81.818181818181813</v>
      </c>
      <c r="AY58" s="28">
        <f>РП5!I74/РАСЧ!AY$61*100</f>
        <v>81.372549019607831</v>
      </c>
      <c r="AZ58" s="28">
        <f>РП5!J74/РАСЧ!AZ$61*100</f>
        <v>73.80952380952381</v>
      </c>
      <c r="BA58" s="28">
        <f>РП5!K74/РАСЧ!BA$61*100</f>
        <v>81.220657276995311</v>
      </c>
    </row>
    <row r="59" spans="1:53" x14ac:dyDescent="0.25">
      <c r="A59" s="337" t="s">
        <v>152</v>
      </c>
      <c r="B59" s="337"/>
      <c r="C59" s="337"/>
      <c r="D59" s="337"/>
      <c r="E59" s="337"/>
      <c r="F59" s="337"/>
      <c r="G59" s="27">
        <v>2</v>
      </c>
      <c r="H59" s="28">
        <f>'КТЛ &lt;1'!H75/РАСЧ!H$61*100</f>
        <v>40.68627450980393</v>
      </c>
      <c r="I59" s="28">
        <f>'КТЛ &lt;1'!I75/РАСЧ!I$61*100</f>
        <v>38.834951456310677</v>
      </c>
      <c r="J59" s="28">
        <f>'КТЛ &lt;1'!J75/РАСЧ!J$61*100</f>
        <v>39.908256880733944</v>
      </c>
      <c r="K59" s="28">
        <f>'КТЛ &lt;1'!K75/РАСЧ!K$61*100</f>
        <v>37.614678899082577</v>
      </c>
      <c r="M59" t="s">
        <v>166</v>
      </c>
      <c r="N59" s="27">
        <v>2</v>
      </c>
      <c r="O59" s="28">
        <f>'КТЛ&gt;1,5'!H75/РАСЧ!O$61*100</f>
        <v>61.274509803921561</v>
      </c>
      <c r="P59" s="28">
        <f>'КТЛ&gt;1,5'!I75/РАСЧ!P$61*100</f>
        <v>60.194174757281559</v>
      </c>
      <c r="Q59" s="28">
        <f>'КТЛ&gt;1,5'!J75/РАСЧ!Q$61*100</f>
        <v>58.256880733944961</v>
      </c>
      <c r="R59" s="28">
        <f>'КТЛ&gt;1,5'!K75/РАСЧ!R$61*100</f>
        <v>57.339449541284395</v>
      </c>
      <c r="T59" t="s">
        <v>168</v>
      </c>
      <c r="U59" s="27">
        <v>2</v>
      </c>
      <c r="V59" s="28">
        <f>'УС&gt;0,5'!H75/РАСЧ!V$61*100</f>
        <v>64.351851851851848</v>
      </c>
      <c r="W59" s="28">
        <f>'УС&gt;0,5'!I75/РАСЧ!W$61*100</f>
        <v>61.818181818181813</v>
      </c>
      <c r="X59" s="28">
        <f>'УС&gt;0,5'!J75/РАСЧ!X$61*100</f>
        <v>61.304347826086961</v>
      </c>
      <c r="Y59" s="28">
        <f>'УС&gt;0,5'!K75/РАСЧ!Y$61*100</f>
        <v>60</v>
      </c>
      <c r="AA59" t="s">
        <v>181</v>
      </c>
      <c r="AB59" s="27">
        <v>2</v>
      </c>
      <c r="AC59" s="28">
        <f>РСК20!H75/РАСЧ!AC$61*100</f>
        <v>68.899521531100476</v>
      </c>
      <c r="AD59" s="28">
        <f>РСК20!I75/РАСЧ!AD$61*100</f>
        <v>62.735849056603776</v>
      </c>
      <c r="AE59" s="28">
        <f>РСК20!J75/РАСЧ!AE$61*100</f>
        <v>72.522522522522522</v>
      </c>
      <c r="AF59" s="28">
        <f>РСК20!K75/РАСЧ!AF$61*100</f>
        <v>68.468468468468473</v>
      </c>
      <c r="AH59" t="s">
        <v>184</v>
      </c>
      <c r="AI59" s="27">
        <v>2</v>
      </c>
      <c r="AJ59" s="28">
        <f>РСК5!H75/РАСЧ!AJ$61*100</f>
        <v>48.325358851674636</v>
      </c>
      <c r="AK59" s="28">
        <f>РСК5!I75/РАСЧ!AK$61*100</f>
        <v>44.811320754716988</v>
      </c>
      <c r="AL59" s="28">
        <f>РСК5!J75/РАСЧ!AL$61*100</f>
        <v>54.054054054054056</v>
      </c>
      <c r="AM59" s="28">
        <f>РСК5!K75/РАСЧ!AM$61*100</f>
        <v>50.900900900900901</v>
      </c>
      <c r="AO59" t="s">
        <v>193</v>
      </c>
      <c r="AP59" s="27">
        <v>2</v>
      </c>
      <c r="AQ59" s="28">
        <f>РП30!H75/РАСЧ!AQ$61*100</f>
        <v>52.020202020202014</v>
      </c>
      <c r="AR59" s="28">
        <f>РП30!I75/РАСЧ!AR$61*100</f>
        <v>48.039215686274503</v>
      </c>
      <c r="AS59" s="28">
        <f>РП30!J75/РАСЧ!AS$61*100</f>
        <v>55.238095238095234</v>
      </c>
      <c r="AT59" s="28">
        <f>РП30!K75/РАСЧ!AT$61*100</f>
        <v>51.173708920187785</v>
      </c>
      <c r="AV59" t="s">
        <v>184</v>
      </c>
      <c r="AW59" s="27">
        <v>2</v>
      </c>
      <c r="AX59" s="28">
        <f>РП5!H75/РАСЧ!AX$61*100</f>
        <v>18.181818181818183</v>
      </c>
      <c r="AY59" s="28">
        <f>РП5!I75/РАСЧ!AY$61*100</f>
        <v>18.627450980392155</v>
      </c>
      <c r="AZ59" s="28">
        <f>РП5!J75/РАСЧ!AZ$61*100</f>
        <v>26.190476190476193</v>
      </c>
      <c r="BA59" s="28">
        <f>РП5!K75/РАСЧ!BA$61*100</f>
        <v>18.779342723004696</v>
      </c>
    </row>
    <row r="60" spans="1:53" x14ac:dyDescent="0.25">
      <c r="A60" s="337" t="s">
        <v>153</v>
      </c>
      <c r="B60" s="337"/>
      <c r="C60" s="337"/>
      <c r="D60" s="337"/>
      <c r="E60" s="337"/>
      <c r="F60" s="337"/>
      <c r="G60" s="27">
        <v>3</v>
      </c>
      <c r="H60" s="28">
        <f>'КТЛ &lt;1'!H76/РАСЧ!H$61*100</f>
        <v>0.98039215686274528</v>
      </c>
      <c r="I60" s="28">
        <f>'КТЛ &lt;1'!I76/РАСЧ!I$61*100</f>
        <v>0.48543689320388356</v>
      </c>
      <c r="J60" s="28">
        <f>'КТЛ &lt;1'!J76/РАСЧ!J$61*100</f>
        <v>0.45871559633027525</v>
      </c>
      <c r="K60" s="28">
        <f>'КТЛ &lt;1'!K76/РАСЧ!K$61*100</f>
        <v>0.45871559633027525</v>
      </c>
      <c r="M60" t="s">
        <v>167</v>
      </c>
      <c r="N60" s="27">
        <v>3</v>
      </c>
      <c r="O60" s="28">
        <f>'КТЛ&gt;1,5'!H76/РАСЧ!O$61*100</f>
        <v>0</v>
      </c>
      <c r="P60" s="28">
        <f>'КТЛ&gt;1,5'!I76/РАСЧ!P$61*100</f>
        <v>0</v>
      </c>
      <c r="Q60" s="28">
        <f>'КТЛ&gt;1,5'!J76/РАСЧ!Q$61*100</f>
        <v>0</v>
      </c>
      <c r="R60" s="28">
        <f>'КТЛ&gt;1,5'!K76/РАСЧ!R$61*100</f>
        <v>0</v>
      </c>
      <c r="T60" t="s">
        <v>170</v>
      </c>
      <c r="U60" s="27">
        <v>3</v>
      </c>
      <c r="V60" s="28">
        <f>'УС&gt;0,5'!H76/РАСЧ!V$61*100</f>
        <v>0.46296296296296291</v>
      </c>
      <c r="W60" s="28">
        <f>'УС&gt;0,5'!I76/РАСЧ!W$61*100</f>
        <v>0</v>
      </c>
      <c r="X60" s="28">
        <f>'УС&gt;0,5'!J76/РАСЧ!X$61*100</f>
        <v>0</v>
      </c>
      <c r="Y60" s="28">
        <f>'УС&gt;0,5'!K76/РАСЧ!Y$61*100</f>
        <v>0</v>
      </c>
      <c r="AA60" t="s">
        <v>182</v>
      </c>
      <c r="AB60" s="27">
        <v>3</v>
      </c>
      <c r="AC60" s="28">
        <f>РСК20!H76/РАСЧ!AC$61*100</f>
        <v>0</v>
      </c>
      <c r="AD60" s="28">
        <f>РСК20!I76/РАСЧ!AD$61*100</f>
        <v>0</v>
      </c>
      <c r="AE60" s="28">
        <f>РСК20!J76/РАСЧ!AE$61*100</f>
        <v>0</v>
      </c>
      <c r="AF60" s="28">
        <f>РСК20!K76/РАСЧ!AF$61*100</f>
        <v>0</v>
      </c>
      <c r="AH60" t="s">
        <v>185</v>
      </c>
      <c r="AI60" s="27">
        <v>3</v>
      </c>
      <c r="AJ60" s="28">
        <f>РСК5!H76/РАСЧ!AJ$61*100</f>
        <v>0</v>
      </c>
      <c r="AK60" s="28">
        <f>РСК5!I76/РАСЧ!AK$61*100</f>
        <v>0</v>
      </c>
      <c r="AL60" s="28">
        <f>РСК5!J76/РАСЧ!AL$61*100</f>
        <v>0.45045045045045046</v>
      </c>
      <c r="AM60" s="28">
        <f>РСК5!K76/РАСЧ!AM$61*100</f>
        <v>0</v>
      </c>
      <c r="AO60" t="s">
        <v>194</v>
      </c>
      <c r="AP60" s="27">
        <v>3</v>
      </c>
      <c r="AQ60" s="28">
        <f>РП30!H76/РАСЧ!AQ$61*100</f>
        <v>0.50505050505050497</v>
      </c>
      <c r="AR60" s="28">
        <f>РП30!I76/РАСЧ!AR$61*100</f>
        <v>0</v>
      </c>
      <c r="AS60" s="28">
        <f>РП30!J76/РАСЧ!AS$61*100</f>
        <v>0.47619047619047616</v>
      </c>
      <c r="AT60" s="28">
        <f>РП30!K76/РАСЧ!AT$61*100</f>
        <v>0.93896713615023475</v>
      </c>
      <c r="AV60" t="s">
        <v>185</v>
      </c>
      <c r="AW60" s="27">
        <v>3</v>
      </c>
      <c r="AX60" s="28">
        <f>РП5!H76/РАСЧ!AX$61*100</f>
        <v>0</v>
      </c>
      <c r="AY60" s="28">
        <f>РП5!I76/РАСЧ!AY$61*100</f>
        <v>0</v>
      </c>
      <c r="AZ60" s="28">
        <f>РП5!J76/РАСЧ!AZ$61*100</f>
        <v>0</v>
      </c>
      <c r="BA60" s="28">
        <f>РП5!K76/РАСЧ!BA$61*100</f>
        <v>0</v>
      </c>
    </row>
    <row r="61" spans="1:53" x14ac:dyDescent="0.25">
      <c r="A61" s="38" t="s">
        <v>164</v>
      </c>
      <c r="B61" s="39"/>
      <c r="C61" s="39"/>
      <c r="D61" s="39"/>
      <c r="E61" s="39"/>
      <c r="F61" s="39"/>
      <c r="G61" s="40"/>
      <c r="H61" s="41">
        <f>SUM('КТЛ &lt;1'!H74:H76)</f>
        <v>9.0465631929046548</v>
      </c>
      <c r="I61" s="41">
        <f>SUM('КТЛ &lt;1'!I74:I76)</f>
        <v>9.0509666080843587</v>
      </c>
      <c r="J61" s="41">
        <f>SUM('КТЛ &lt;1'!J74:J76)</f>
        <v>9.4495015171218029</v>
      </c>
      <c r="K61" s="41">
        <f>SUM('КТЛ &lt;1'!K74:K76)</f>
        <v>9.3844167025398182</v>
      </c>
      <c r="N61" s="40"/>
      <c r="O61" s="41">
        <f>SUM('КТЛ&gt;1,5'!H74:H76)</f>
        <v>9.0465631929046566</v>
      </c>
      <c r="P61" s="41">
        <f>SUM('КТЛ&gt;1,5'!I74:I76)</f>
        <v>9.0509666080843587</v>
      </c>
      <c r="Q61" s="41">
        <f>SUM('КТЛ&gt;1,5'!J74:J76)</f>
        <v>9.4495015171218029</v>
      </c>
      <c r="R61" s="41">
        <f>SUM('КТЛ&gt;1,5'!K74:K76)</f>
        <v>9.38441670253982</v>
      </c>
      <c r="U61" s="40"/>
      <c r="V61" s="41">
        <f>SUM('УС&gt;0,5'!H74:H76)</f>
        <v>9.1486658195679791</v>
      </c>
      <c r="W61" s="41">
        <f>SUM('УС&gt;0,5'!I74:I76)</f>
        <v>9.2165898617511512</v>
      </c>
      <c r="X61" s="41">
        <f>SUM('УС&gt;0,5'!J74:J76)</f>
        <v>9.5435684647302903</v>
      </c>
      <c r="Y61" s="41">
        <f>SUM('УС&gt;0,5'!K74:K76)</f>
        <v>9.4689172498970784</v>
      </c>
      <c r="AB61" s="40"/>
      <c r="AC61" s="41">
        <f>SUM(РСК20!H74:H76)</f>
        <v>9.0047393364928912</v>
      </c>
      <c r="AD61" s="41">
        <f>SUM(РСК20!I74:I76)</f>
        <v>9.0289608177172056</v>
      </c>
      <c r="AE61" s="41">
        <f>SUM(РСК20!J74:J76)</f>
        <v>9.3829247675401515</v>
      </c>
      <c r="AF61" s="41">
        <f>SUM(РСК20!K74:K76)</f>
        <v>9.2925910422771025</v>
      </c>
      <c r="AI61" s="40"/>
      <c r="AJ61" s="41">
        <f>SUM(РСК5!H74:H76)</f>
        <v>9.0047393364928912</v>
      </c>
      <c r="AK61" s="41">
        <f>SUM(РСК5!I74:I76)</f>
        <v>9.0289608177172056</v>
      </c>
      <c r="AL61" s="41">
        <f>SUM(РСК5!J74:J76)</f>
        <v>9.3829247675401515</v>
      </c>
      <c r="AM61" s="41">
        <f>SUM(РСК5!K74:K76)</f>
        <v>9.2925910422771025</v>
      </c>
      <c r="AP61" s="40"/>
      <c r="AQ61" s="41">
        <f>SUM(РП30!H74:H76)</f>
        <v>8.7071240105540912</v>
      </c>
      <c r="AR61" s="41">
        <f>SUM(РП30!I74:I76)</f>
        <v>8.8734232274902141</v>
      </c>
      <c r="AS61" s="41">
        <f>SUM(РП30!J74:J76)</f>
        <v>9.2348284960422173</v>
      </c>
      <c r="AT61" s="41">
        <f>SUM(РП30!K74:K76)</f>
        <v>9.2008639308855287</v>
      </c>
      <c r="AW61" s="40"/>
      <c r="AX61" s="41">
        <f>SUM(РП5!H74:H76)</f>
        <v>8.7071240105540895</v>
      </c>
      <c r="AY61" s="41">
        <f>SUM(РП5!I74:I76)</f>
        <v>8.8734232274902141</v>
      </c>
      <c r="AZ61" s="41">
        <f>SUM(РП5!J74:J76)</f>
        <v>9.2348284960422156</v>
      </c>
      <c r="BA61" s="41">
        <f>SUM(РП5!K74:K76)</f>
        <v>9.2008639308855287</v>
      </c>
    </row>
    <row r="62" spans="1:53" x14ac:dyDescent="0.25">
      <c r="A62" s="18" t="s">
        <v>43</v>
      </c>
      <c r="B62" s="19"/>
      <c r="C62" s="19"/>
      <c r="D62" s="19"/>
      <c r="E62" s="19"/>
      <c r="F62" s="19"/>
      <c r="G62" s="25"/>
      <c r="H62" s="43">
        <f>SUM(H63:H65)</f>
        <v>100</v>
      </c>
      <c r="I62" s="43">
        <f>SUM(I63:I65)</f>
        <v>100</v>
      </c>
      <c r="J62" s="43">
        <f>SUM(J63:J65)</f>
        <v>100</v>
      </c>
      <c r="K62" s="43">
        <f>SUM(K63:K65)</f>
        <v>99.999999999999986</v>
      </c>
      <c r="N62" s="25"/>
      <c r="O62" s="43">
        <f>SUM(O63:O65)</f>
        <v>100</v>
      </c>
      <c r="P62" s="43">
        <f>SUM(P63:P65)</f>
        <v>100</v>
      </c>
      <c r="Q62" s="43">
        <f>SUM(Q63:Q65)</f>
        <v>99.999999999999986</v>
      </c>
      <c r="R62" s="43">
        <f>SUM(R63:R65)</f>
        <v>99.999999999999986</v>
      </c>
      <c r="U62" s="25"/>
      <c r="V62" s="43">
        <f>SUM(V63:V65)</f>
        <v>100</v>
      </c>
      <c r="W62" s="43">
        <f>SUM(W63:W65)</f>
        <v>100</v>
      </c>
      <c r="X62" s="43">
        <f>SUM(X63:X65)</f>
        <v>100</v>
      </c>
      <c r="Y62" s="43">
        <f>SUM(Y63:Y65)</f>
        <v>100</v>
      </c>
      <c r="AB62" s="25"/>
      <c r="AC62" s="43">
        <f>SUM(AC63:AC65)</f>
        <v>100</v>
      </c>
      <c r="AD62" s="43">
        <f>SUM(AD63:AD65)</f>
        <v>100</v>
      </c>
      <c r="AE62" s="43">
        <f>SUM(AE63:AE65)</f>
        <v>100</v>
      </c>
      <c r="AF62" s="43">
        <f>SUM(AF63:AF65)</f>
        <v>100</v>
      </c>
      <c r="AI62" s="25"/>
      <c r="AJ62" s="43">
        <f>SUM(AJ63:AJ65)</f>
        <v>100</v>
      </c>
      <c r="AK62" s="43">
        <f>SUM(AK63:AK65)</f>
        <v>100</v>
      </c>
      <c r="AL62" s="43">
        <f>SUM(AL63:AL65)</f>
        <v>100</v>
      </c>
      <c r="AM62" s="43">
        <f>SUM(AM63:AM65)</f>
        <v>100</v>
      </c>
      <c r="AP62" s="25"/>
      <c r="AQ62" s="43">
        <f>SUM(AQ63:AQ65)</f>
        <v>100</v>
      </c>
      <c r="AR62" s="43">
        <f>SUM(AR63:AR65)</f>
        <v>100</v>
      </c>
      <c r="AS62" s="43">
        <f>SUM(AS63:AS65)</f>
        <v>100</v>
      </c>
      <c r="AT62" s="43">
        <f>SUM(AT63:AT65)</f>
        <v>100</v>
      </c>
      <c r="AW62" s="25"/>
      <c r="AX62" s="43">
        <f>SUM(AX63:AX65)</f>
        <v>100</v>
      </c>
      <c r="AY62" s="43">
        <f>SUM(AY63:AY65)</f>
        <v>100</v>
      </c>
      <c r="AZ62" s="43">
        <f>SUM(AZ63:AZ65)</f>
        <v>100</v>
      </c>
      <c r="BA62" s="43">
        <f>SUM(BA63:BA65)</f>
        <v>100</v>
      </c>
    </row>
    <row r="63" spans="1:53" x14ac:dyDescent="0.25">
      <c r="A63" s="337" t="s">
        <v>151</v>
      </c>
      <c r="B63" s="337"/>
      <c r="C63" s="337"/>
      <c r="D63" s="337"/>
      <c r="E63" s="337"/>
      <c r="F63" s="337"/>
      <c r="G63" s="27">
        <v>1</v>
      </c>
      <c r="H63" s="28">
        <f>'КТЛ &lt;1'!H78/РАСЧ!H$66*100</f>
        <v>75</v>
      </c>
      <c r="I63" s="28">
        <f>'КТЛ &lt;1'!I78/РАСЧ!I$66*100</f>
        <v>40</v>
      </c>
      <c r="J63" s="28">
        <f>'КТЛ &lt;1'!J78/РАСЧ!J$66*100</f>
        <v>50</v>
      </c>
      <c r="K63" s="28">
        <f>'КТЛ &lt;1'!K78/РАСЧ!K$66*100</f>
        <v>66.666666666666657</v>
      </c>
      <c r="M63" t="s">
        <v>165</v>
      </c>
      <c r="N63" s="27">
        <v>1</v>
      </c>
      <c r="O63" s="28">
        <f>'КТЛ&gt;1,5'!H78/РАСЧ!O$66*100</f>
        <v>75</v>
      </c>
      <c r="P63" s="28">
        <f>'КТЛ&gt;1,5'!I78/РАСЧ!P$66*100</f>
        <v>40</v>
      </c>
      <c r="Q63" s="28">
        <f>'КТЛ&gt;1,5'!J78/РАСЧ!Q$66*100</f>
        <v>33.333333333333329</v>
      </c>
      <c r="R63" s="28">
        <f>'КТЛ&gt;1,5'!K78/РАСЧ!R$66*100</f>
        <v>66.666666666666657</v>
      </c>
      <c r="T63" t="s">
        <v>169</v>
      </c>
      <c r="U63" s="27">
        <v>1</v>
      </c>
      <c r="V63" s="28">
        <f>'УС&gt;0,5'!H78/РАСЧ!V$66*100</f>
        <v>50</v>
      </c>
      <c r="W63" s="28">
        <f>'УС&gt;0,5'!I78/РАСЧ!W$66*100</f>
        <v>25</v>
      </c>
      <c r="X63" s="28">
        <f>'УС&gt;0,5'!J78/РАСЧ!X$66*100</f>
        <v>22.222222222222221</v>
      </c>
      <c r="Y63" s="28">
        <f>'УС&gt;0,5'!K78/РАСЧ!Y$66*100</f>
        <v>30</v>
      </c>
      <c r="AA63" t="s">
        <v>180</v>
      </c>
      <c r="AB63" s="27">
        <v>1</v>
      </c>
      <c r="AC63" s="28">
        <f>РСК20!H78/РАСЧ!AC$66*100</f>
        <v>20</v>
      </c>
      <c r="AD63" s="28">
        <f>РСК20!I78/РАСЧ!AD$66*100</f>
        <v>37.5</v>
      </c>
      <c r="AE63" s="28">
        <f>РСК20!J78/РАСЧ!AE$66*100</f>
        <v>22.222222222222221</v>
      </c>
      <c r="AF63" s="28">
        <f>РСК20!K78/РАСЧ!AF$66*100</f>
        <v>30</v>
      </c>
      <c r="AH63" t="s">
        <v>183</v>
      </c>
      <c r="AI63" s="27">
        <v>1</v>
      </c>
      <c r="AJ63" s="28">
        <f>РСК5!H78/РАСЧ!AJ$66*100</f>
        <v>50</v>
      </c>
      <c r="AK63" s="28">
        <f>РСК5!I78/РАСЧ!AK$66*100</f>
        <v>62.5</v>
      </c>
      <c r="AL63" s="28">
        <f>РСК5!J78/РАСЧ!AL$66*100</f>
        <v>55.55555555555555</v>
      </c>
      <c r="AM63" s="28">
        <f>РСК5!K78/РАСЧ!AM$66*100</f>
        <v>50</v>
      </c>
      <c r="AO63" t="s">
        <v>192</v>
      </c>
      <c r="AP63" s="27">
        <v>1</v>
      </c>
      <c r="AQ63" s="28">
        <f>РП30!H78/РАСЧ!AQ$66*100</f>
        <v>30</v>
      </c>
      <c r="AR63" s="28">
        <f>РП30!I78/РАСЧ!AR$66*100</f>
        <v>25</v>
      </c>
      <c r="AS63" s="28">
        <f>РП30!J78/РАСЧ!AS$66*100</f>
        <v>44.444444444444443</v>
      </c>
      <c r="AT63" s="28">
        <f>РП30!K78/РАСЧ!AT$66*100</f>
        <v>30.000000000000004</v>
      </c>
      <c r="AV63" t="s">
        <v>183</v>
      </c>
      <c r="AW63" s="27">
        <v>1</v>
      </c>
      <c r="AX63" s="28">
        <f>РП5!H78/РАСЧ!AX$66*100</f>
        <v>70</v>
      </c>
      <c r="AY63" s="28">
        <f>РП5!I78/РАСЧ!AY$66*100</f>
        <v>87.5</v>
      </c>
      <c r="AZ63" s="28">
        <f>РП5!J78/РАСЧ!AZ$66*100</f>
        <v>77.777777777777786</v>
      </c>
      <c r="BA63" s="28">
        <f>РП5!K78/РАСЧ!BA$66*100</f>
        <v>70</v>
      </c>
    </row>
    <row r="64" spans="1:53" x14ac:dyDescent="0.25">
      <c r="A64" s="337" t="s">
        <v>152</v>
      </c>
      <c r="B64" s="337"/>
      <c r="C64" s="337"/>
      <c r="D64" s="337"/>
      <c r="E64" s="337"/>
      <c r="F64" s="337"/>
      <c r="G64" s="27">
        <v>2</v>
      </c>
      <c r="H64" s="28">
        <f>'КТЛ &lt;1'!H79/РАСЧ!H$66*100</f>
        <v>25.000000000000007</v>
      </c>
      <c r="I64" s="28">
        <f>'КТЛ &lt;1'!I79/РАСЧ!I$66*100</f>
        <v>60</v>
      </c>
      <c r="J64" s="28">
        <f>'КТЛ &lt;1'!J79/РАСЧ!J$66*100</f>
        <v>50</v>
      </c>
      <c r="K64" s="28">
        <f>'КТЛ &lt;1'!K79/РАСЧ!K$66*100</f>
        <v>33.333333333333329</v>
      </c>
      <c r="M64" t="s">
        <v>166</v>
      </c>
      <c r="N64" s="27">
        <v>2</v>
      </c>
      <c r="O64" s="28">
        <f>'КТЛ&gt;1,5'!H79/РАСЧ!O$66*100</f>
        <v>25.000000000000007</v>
      </c>
      <c r="P64" s="28">
        <f>'КТЛ&gt;1,5'!I79/РАСЧ!P$66*100</f>
        <v>60</v>
      </c>
      <c r="Q64" s="28">
        <f>'КТЛ&gt;1,5'!J79/РАСЧ!Q$66*100</f>
        <v>66.666666666666657</v>
      </c>
      <c r="R64" s="28">
        <f>'КТЛ&gt;1,5'!K79/РАСЧ!R$66*100</f>
        <v>33.333333333333329</v>
      </c>
      <c r="T64" t="s">
        <v>168</v>
      </c>
      <c r="U64" s="27">
        <v>2</v>
      </c>
      <c r="V64" s="28">
        <f>'УС&gt;0,5'!H79/РАСЧ!V$66*100</f>
        <v>50</v>
      </c>
      <c r="W64" s="28">
        <f>'УС&gt;0,5'!I79/РАСЧ!W$66*100</f>
        <v>75</v>
      </c>
      <c r="X64" s="28">
        <f>'УС&gt;0,5'!J79/РАСЧ!X$66*100</f>
        <v>77.777777777777786</v>
      </c>
      <c r="Y64" s="28">
        <f>'УС&gt;0,5'!K79/РАСЧ!Y$66*100</f>
        <v>70</v>
      </c>
      <c r="AA64" t="s">
        <v>181</v>
      </c>
      <c r="AB64" s="27">
        <v>2</v>
      </c>
      <c r="AC64" s="28">
        <f>РСК20!H79/РАСЧ!AC$66*100</f>
        <v>80</v>
      </c>
      <c r="AD64" s="28">
        <f>РСК20!I79/РАСЧ!AD$66*100</f>
        <v>62.5</v>
      </c>
      <c r="AE64" s="28">
        <f>РСК20!J79/РАСЧ!AE$66*100</f>
        <v>77.777777777777786</v>
      </c>
      <c r="AF64" s="28">
        <f>РСК20!K79/РАСЧ!AF$66*100</f>
        <v>70</v>
      </c>
      <c r="AH64" t="s">
        <v>184</v>
      </c>
      <c r="AI64" s="27">
        <v>2</v>
      </c>
      <c r="AJ64" s="28">
        <f>РСК5!H79/РАСЧ!AJ$66*100</f>
        <v>50</v>
      </c>
      <c r="AK64" s="28">
        <f>РСК5!I79/РАСЧ!AK$66*100</f>
        <v>37.5</v>
      </c>
      <c r="AL64" s="28">
        <f>РСК5!J79/РАСЧ!AL$66*100</f>
        <v>44.444444444444443</v>
      </c>
      <c r="AM64" s="28">
        <f>РСК5!K79/РАСЧ!AM$66*100</f>
        <v>50</v>
      </c>
      <c r="AO64" t="s">
        <v>193</v>
      </c>
      <c r="AP64" s="27">
        <v>2</v>
      </c>
      <c r="AQ64" s="28">
        <f>РП30!H79/РАСЧ!AQ$66*100</f>
        <v>70</v>
      </c>
      <c r="AR64" s="28">
        <f>РП30!I79/РАСЧ!AR$66*100</f>
        <v>75</v>
      </c>
      <c r="AS64" s="28">
        <f>РП30!J79/РАСЧ!AS$66*100</f>
        <v>55.55555555555555</v>
      </c>
      <c r="AT64" s="28">
        <f>РП30!K79/РАСЧ!AT$66*100</f>
        <v>70</v>
      </c>
      <c r="AV64" t="s">
        <v>184</v>
      </c>
      <c r="AW64" s="27">
        <v>2</v>
      </c>
      <c r="AX64" s="28">
        <f>РП5!H79/РАСЧ!AX$66*100</f>
        <v>30</v>
      </c>
      <c r="AY64" s="28">
        <f>РП5!I79/РАСЧ!AY$66*100</f>
        <v>12.5</v>
      </c>
      <c r="AZ64" s="28">
        <f>РП5!J79/РАСЧ!AZ$66*100</f>
        <v>22.222222222222221</v>
      </c>
      <c r="BA64" s="28">
        <f>РП5!K79/РАСЧ!BA$66*100</f>
        <v>30.000000000000004</v>
      </c>
    </row>
    <row r="65" spans="1:53" x14ac:dyDescent="0.25">
      <c r="A65" s="337" t="s">
        <v>153</v>
      </c>
      <c r="B65" s="337"/>
      <c r="C65" s="337"/>
      <c r="D65" s="337"/>
      <c r="E65" s="337"/>
      <c r="F65" s="337"/>
      <c r="G65" s="27">
        <v>3</v>
      </c>
      <c r="H65" s="28">
        <f>'КТЛ &lt;1'!H80/РАСЧ!H$66*100</f>
        <v>0</v>
      </c>
      <c r="I65" s="28">
        <f>'КТЛ &lt;1'!I80/РАСЧ!I$66*100</f>
        <v>0</v>
      </c>
      <c r="J65" s="28">
        <f>'КТЛ &lt;1'!J80/РАСЧ!J$66*100</f>
        <v>0</v>
      </c>
      <c r="K65" s="28">
        <f>'КТЛ &lt;1'!K80/РАСЧ!K$66*100</f>
        <v>0</v>
      </c>
      <c r="M65" t="s">
        <v>167</v>
      </c>
      <c r="N65" s="27">
        <v>3</v>
      </c>
      <c r="O65" s="28">
        <f>'КТЛ&gt;1,5'!H80/РАСЧ!O$66*100</f>
        <v>0</v>
      </c>
      <c r="P65" s="28">
        <f>'КТЛ&gt;1,5'!I80/РАСЧ!P$66*100</f>
        <v>0</v>
      </c>
      <c r="Q65" s="28">
        <f>'КТЛ&gt;1,5'!J80/РАСЧ!Q$66*100</f>
        <v>0</v>
      </c>
      <c r="R65" s="28">
        <f>'КТЛ&gt;1,5'!K80/РАСЧ!R$66*100</f>
        <v>0</v>
      </c>
      <c r="T65" t="s">
        <v>170</v>
      </c>
      <c r="U65" s="27">
        <v>3</v>
      </c>
      <c r="V65" s="28">
        <f>'УС&gt;0,5'!H80/РАСЧ!V$66*100</f>
        <v>0</v>
      </c>
      <c r="W65" s="28">
        <f>'УС&gt;0,5'!I80/РАСЧ!W$66*100</f>
        <v>0</v>
      </c>
      <c r="X65" s="28">
        <f>'УС&gt;0,5'!J80/РАСЧ!X$66*100</f>
        <v>0</v>
      </c>
      <c r="Y65" s="28">
        <f>'УС&gt;0,5'!K80/РАСЧ!Y$66*100</f>
        <v>0</v>
      </c>
      <c r="AA65" t="s">
        <v>182</v>
      </c>
      <c r="AB65" s="27">
        <v>3</v>
      </c>
      <c r="AC65" s="28">
        <f>РСК20!H80/РАСЧ!AC$66*100</f>
        <v>0</v>
      </c>
      <c r="AD65" s="28">
        <f>РСК20!I80/РАСЧ!AD$66*100</f>
        <v>0</v>
      </c>
      <c r="AE65" s="28">
        <f>РСК20!J80/РАСЧ!AE$66*100</f>
        <v>0</v>
      </c>
      <c r="AF65" s="28">
        <f>РСК20!K80/РАСЧ!AF$66*100</f>
        <v>0</v>
      </c>
      <c r="AH65" t="s">
        <v>185</v>
      </c>
      <c r="AI65" s="27">
        <v>3</v>
      </c>
      <c r="AJ65" s="28">
        <f>РСК5!H80/РАСЧ!AJ$66*100</f>
        <v>0</v>
      </c>
      <c r="AK65" s="28">
        <f>РСК5!I80/РАСЧ!AK$66*100</f>
        <v>0</v>
      </c>
      <c r="AL65" s="28">
        <f>РСК5!J80/РАСЧ!AL$66*100</f>
        <v>0</v>
      </c>
      <c r="AM65" s="28">
        <f>РСК5!K80/РАСЧ!AM$66*100</f>
        <v>0</v>
      </c>
      <c r="AO65" t="s">
        <v>194</v>
      </c>
      <c r="AP65" s="27">
        <v>3</v>
      </c>
      <c r="AQ65" s="28">
        <f>РП30!H80/РАСЧ!AQ$66*100</f>
        <v>0</v>
      </c>
      <c r="AR65" s="28">
        <f>РП30!I80/РАСЧ!AR$66*100</f>
        <v>0</v>
      </c>
      <c r="AS65" s="28">
        <f>РП30!J80/РАСЧ!AS$66*100</f>
        <v>0</v>
      </c>
      <c r="AT65" s="28">
        <f>РП30!K80/РАСЧ!AT$66*100</f>
        <v>0</v>
      </c>
      <c r="AV65" t="s">
        <v>185</v>
      </c>
      <c r="AW65" s="27">
        <v>3</v>
      </c>
      <c r="AX65" s="28">
        <f>РП5!H80/РАСЧ!AX$66*100</f>
        <v>0</v>
      </c>
      <c r="AY65" s="28">
        <f>РП5!I80/РАСЧ!AY$66*100</f>
        <v>0</v>
      </c>
      <c r="AZ65" s="28">
        <f>РП5!J80/РАСЧ!AZ$66*100</f>
        <v>0</v>
      </c>
      <c r="BA65" s="28">
        <f>РП5!K80/РАСЧ!BA$66*100</f>
        <v>0</v>
      </c>
    </row>
    <row r="66" spans="1:53" x14ac:dyDescent="0.25">
      <c r="A66" s="38" t="s">
        <v>164</v>
      </c>
      <c r="B66" s="39"/>
      <c r="C66" s="39"/>
      <c r="D66" s="39"/>
      <c r="E66" s="39"/>
      <c r="F66" s="39"/>
      <c r="G66" s="40"/>
      <c r="H66" s="41">
        <f>SUM('КТЛ &lt;1'!H78:H80)</f>
        <v>0.35476718403547669</v>
      </c>
      <c r="I66" s="41">
        <f>SUM('КТЛ &lt;1'!I78:I80)</f>
        <v>0.21968365553602812</v>
      </c>
      <c r="J66" s="41">
        <f>SUM('КТЛ &lt;1'!J78:J80)</f>
        <v>0.26007802340702213</v>
      </c>
      <c r="K66" s="41">
        <f>SUM('КТЛ &lt;1'!K78:K80)</f>
        <v>0.38743004735256137</v>
      </c>
      <c r="N66" s="40"/>
      <c r="O66" s="41">
        <f>SUM('КТЛ&gt;1,5'!H78:H80)</f>
        <v>0.35476718403547669</v>
      </c>
      <c r="P66" s="41">
        <f>SUM('КТЛ&gt;1,5'!I78:I80)</f>
        <v>0.21968365553602812</v>
      </c>
      <c r="Q66" s="41">
        <f>SUM('КТЛ&gt;1,5'!J78:J80)</f>
        <v>0.26007802340702213</v>
      </c>
      <c r="R66" s="41">
        <f>SUM('КТЛ&gt;1,5'!K78:K80)</f>
        <v>0.38743004735256137</v>
      </c>
      <c r="U66" s="40"/>
      <c r="V66" s="41">
        <f>SUM('УС&gt;0,5'!H78:H80)</f>
        <v>0.42354934349851758</v>
      </c>
      <c r="W66" s="41">
        <f>SUM('УС&gt;0,5'!I78:I80)</f>
        <v>0.33514872224549647</v>
      </c>
      <c r="X66" s="41">
        <f>SUM('УС&gt;0,5'!J78:J80)</f>
        <v>0.37344398340248963</v>
      </c>
      <c r="Y66" s="41">
        <f>SUM('УС&gt;0,5'!K78:K80)</f>
        <v>0.41169205434335121</v>
      </c>
      <c r="AB66" s="40"/>
      <c r="AC66" s="41">
        <f>SUM(РСК20!H78:H80)</f>
        <v>0.43084877208099953</v>
      </c>
      <c r="AD66" s="41">
        <f>SUM(РСК20!I78:I80)</f>
        <v>0.34071550255536626</v>
      </c>
      <c r="AE66" s="41">
        <f>SUM(РСК20!J78:J80)</f>
        <v>0.38038884192730349</v>
      </c>
      <c r="AF66" s="41">
        <f>SUM(РСК20!K78:K80)</f>
        <v>0.4185851820845542</v>
      </c>
      <c r="AI66" s="40"/>
      <c r="AJ66" s="41">
        <f>SUM(РСК5!H78:H80)</f>
        <v>0.43084877208099959</v>
      </c>
      <c r="AK66" s="41">
        <f>SUM(РСК5!I78:I80)</f>
        <v>0.34071550255536626</v>
      </c>
      <c r="AL66" s="41">
        <f>SUM(РСК5!J78:J80)</f>
        <v>0.38038884192730349</v>
      </c>
      <c r="AM66" s="41">
        <f>SUM(РСК5!K78:K80)</f>
        <v>0.4185851820845542</v>
      </c>
      <c r="AP66" s="40"/>
      <c r="AQ66" s="41">
        <f>SUM(РП30!H78:H80)</f>
        <v>0.43975373790677219</v>
      </c>
      <c r="AR66" s="41">
        <f>SUM(РП30!I78:I80)</f>
        <v>0.34797738147020446</v>
      </c>
      <c r="AS66" s="41">
        <f>SUM(РП30!J78:J80)</f>
        <v>0.39577836411609502</v>
      </c>
      <c r="AT66" s="41">
        <f>SUM(РП30!K78:K80)</f>
        <v>0.43196544276457882</v>
      </c>
      <c r="AW66" s="40"/>
      <c r="AX66" s="41">
        <f>SUM(РП5!H78:H80)</f>
        <v>0.43975373790677219</v>
      </c>
      <c r="AY66" s="41">
        <f>SUM(РП5!I78:I80)</f>
        <v>0.34797738147020446</v>
      </c>
      <c r="AZ66" s="41">
        <f>SUM(РП5!J78:J80)</f>
        <v>0.39577836411609502</v>
      </c>
      <c r="BA66" s="41">
        <f>SUM(РП5!K78:K80)</f>
        <v>0.43196544276457882</v>
      </c>
    </row>
    <row r="67" spans="1:53" x14ac:dyDescent="0.25">
      <c r="A67" s="18" t="s">
        <v>38</v>
      </c>
      <c r="B67" s="19"/>
      <c r="C67" s="19"/>
      <c r="D67" s="19"/>
      <c r="E67" s="19"/>
      <c r="F67" s="19"/>
      <c r="G67" s="25"/>
      <c r="H67" s="43">
        <f>SUM(H68:H70)</f>
        <v>100</v>
      </c>
      <c r="I67" s="43">
        <f>SUM(I68:I70)</f>
        <v>100</v>
      </c>
      <c r="J67" s="43">
        <f>SUM(J68:J70)</f>
        <v>100</v>
      </c>
      <c r="K67" s="43">
        <f>SUM(K68:K70)</f>
        <v>100</v>
      </c>
      <c r="N67" s="25"/>
      <c r="O67" s="43">
        <f>SUM(O68:O70)</f>
        <v>100</v>
      </c>
      <c r="P67" s="43">
        <f>SUM(P68:P70)</f>
        <v>100</v>
      </c>
      <c r="Q67" s="43">
        <f>SUM(Q68:Q70)</f>
        <v>100</v>
      </c>
      <c r="R67" s="43">
        <f>SUM(R68:R70)</f>
        <v>100</v>
      </c>
      <c r="U67" s="25"/>
      <c r="V67" s="43">
        <f>SUM(V68:V70)</f>
        <v>100.00000000000001</v>
      </c>
      <c r="W67" s="43">
        <f>SUM(W68:W70)</f>
        <v>100</v>
      </c>
      <c r="X67" s="43">
        <f>SUM(X68:X70)</f>
        <v>100</v>
      </c>
      <c r="Y67" s="43">
        <f>SUM(Y68:Y70)</f>
        <v>100</v>
      </c>
      <c r="AB67" s="25"/>
      <c r="AC67" s="43">
        <f>SUM(AC68:AC70)</f>
        <v>100</v>
      </c>
      <c r="AD67" s="43">
        <f>SUM(AD68:AD70)</f>
        <v>100</v>
      </c>
      <c r="AE67" s="43">
        <f>SUM(AE68:AE70)</f>
        <v>100</v>
      </c>
      <c r="AF67" s="43">
        <f>SUM(AF68:AF70)</f>
        <v>100</v>
      </c>
      <c r="AI67" s="25"/>
      <c r="AJ67" s="43">
        <f>SUM(AJ68:AJ70)</f>
        <v>100</v>
      </c>
      <c r="AK67" s="43">
        <f>SUM(AK68:AK70)</f>
        <v>100</v>
      </c>
      <c r="AL67" s="43">
        <f>SUM(AL68:AL70)</f>
        <v>100</v>
      </c>
      <c r="AM67" s="43">
        <f>SUM(AM68:AM70)</f>
        <v>100</v>
      </c>
      <c r="AP67" s="25"/>
      <c r="AQ67" s="43">
        <f>SUM(AQ68:AQ70)</f>
        <v>100</v>
      </c>
      <c r="AR67" s="43">
        <f>SUM(AR68:AR70)</f>
        <v>100</v>
      </c>
      <c r="AS67" s="43">
        <f>SUM(AS68:AS70)</f>
        <v>100</v>
      </c>
      <c r="AT67" s="43">
        <f>SUM(AT68:AT70)</f>
        <v>100</v>
      </c>
      <c r="AW67" s="25"/>
      <c r="AX67" s="43">
        <f>SUM(AX68:AX70)</f>
        <v>100</v>
      </c>
      <c r="AY67" s="43">
        <f>SUM(AY68:AY70)</f>
        <v>99.999999999999986</v>
      </c>
      <c r="AZ67" s="43">
        <f>SUM(AZ68:AZ70)</f>
        <v>100</v>
      </c>
      <c r="BA67" s="43">
        <f>SUM(BA68:BA70)</f>
        <v>100</v>
      </c>
    </row>
    <row r="68" spans="1:53" x14ac:dyDescent="0.25">
      <c r="A68" s="337" t="s">
        <v>151</v>
      </c>
      <c r="B68" s="337"/>
      <c r="C68" s="337"/>
      <c r="D68" s="337"/>
      <c r="E68" s="337"/>
      <c r="F68" s="337"/>
      <c r="G68" s="27">
        <v>1</v>
      </c>
      <c r="H68" s="28">
        <f>'КТЛ &lt;1'!H82/РАСЧ!H$71*100</f>
        <v>43.750000000000007</v>
      </c>
      <c r="I68" s="28">
        <f>'КТЛ &lt;1'!I82/РАСЧ!I$71*100</f>
        <v>35.714285714285715</v>
      </c>
      <c r="J68" s="28">
        <f>'КТЛ &lt;1'!J82/РАСЧ!J$71*100</f>
        <v>37.5</v>
      </c>
      <c r="K68" s="28">
        <f>'КТЛ &lt;1'!K82/РАСЧ!K$71*100</f>
        <v>40</v>
      </c>
      <c r="M68" t="s">
        <v>165</v>
      </c>
      <c r="N68" s="27">
        <v>1</v>
      </c>
      <c r="O68" s="28">
        <f>'КТЛ&gt;1,5'!H82/РАСЧ!O$71*100</f>
        <v>25</v>
      </c>
      <c r="P68" s="28">
        <f>'КТЛ&gt;1,5'!I82/РАСЧ!P$71*100</f>
        <v>21.428571428571427</v>
      </c>
      <c r="Q68" s="28">
        <f>'КТЛ&gt;1,5'!J82/РАСЧ!Q$71*100</f>
        <v>25</v>
      </c>
      <c r="R68" s="28">
        <f>'КТЛ&gt;1,5'!K82/РАСЧ!R$71*100</f>
        <v>26.666666666666668</v>
      </c>
      <c r="T68" t="s">
        <v>169</v>
      </c>
      <c r="U68" s="27">
        <v>1</v>
      </c>
      <c r="V68" s="28">
        <f>'УС&gt;0,5'!H82/РАСЧ!V$71*100</f>
        <v>57.142857142857153</v>
      </c>
      <c r="W68" s="28">
        <f>'УС&gt;0,5'!I82/РАСЧ!W$71*100</f>
        <v>55.555555555555557</v>
      </c>
      <c r="X68" s="28">
        <f>'УС&gt;0,5'!J82/РАСЧ!X$71*100</f>
        <v>50</v>
      </c>
      <c r="Y68" s="28">
        <f>'УС&gt;0,5'!K82/РАСЧ!Y$71*100</f>
        <v>47.368421052631582</v>
      </c>
      <c r="AA68" t="s">
        <v>180</v>
      </c>
      <c r="AB68" s="27">
        <v>1</v>
      </c>
      <c r="AC68" s="28">
        <f>РСК20!H82/РАСЧ!AC$71*100</f>
        <v>40</v>
      </c>
      <c r="AD68" s="28">
        <f>РСК20!I82/РАСЧ!AD$71*100</f>
        <v>44.44444444444445</v>
      </c>
      <c r="AE68" s="28">
        <f>РСК20!J82/РАСЧ!AE$71*100</f>
        <v>35</v>
      </c>
      <c r="AF68" s="28">
        <f>РСК20!K82/РАСЧ!AF$71*100</f>
        <v>26.315789473684209</v>
      </c>
      <c r="AH68" t="s">
        <v>183</v>
      </c>
      <c r="AI68" s="27">
        <v>1</v>
      </c>
      <c r="AJ68" s="28">
        <f>РСК5!H82/РАСЧ!AJ$71*100</f>
        <v>60</v>
      </c>
      <c r="AK68" s="28">
        <f>РСК5!I82/РАСЧ!AK$71*100</f>
        <v>61.111111111111114</v>
      </c>
      <c r="AL68" s="28">
        <f>РСК5!J82/РАСЧ!AL$71*100</f>
        <v>50</v>
      </c>
      <c r="AM68" s="28">
        <f>РСК5!K82/РАСЧ!AM$71*100</f>
        <v>42.10526315789474</v>
      </c>
      <c r="AO68" t="s">
        <v>192</v>
      </c>
      <c r="AP68" s="27">
        <v>1</v>
      </c>
      <c r="AQ68" s="28">
        <f>РП30!H82/РАСЧ!AQ$71*100</f>
        <v>40</v>
      </c>
      <c r="AR68" s="28">
        <f>РП30!I82/РАСЧ!AR$71*100</f>
        <v>38.888888888888893</v>
      </c>
      <c r="AS68" s="28">
        <f>РП30!J82/РАСЧ!AS$71*100</f>
        <v>36.84210526315789</v>
      </c>
      <c r="AT68" s="28">
        <f>РП30!K82/РАСЧ!AT$71*100</f>
        <v>36.84210526315789</v>
      </c>
      <c r="AV68" t="s">
        <v>183</v>
      </c>
      <c r="AW68" s="27">
        <v>1</v>
      </c>
      <c r="AX68" s="28">
        <f>РП5!H82/РАСЧ!AX$71*100</f>
        <v>60</v>
      </c>
      <c r="AY68" s="28">
        <f>РП5!I82/РАСЧ!AY$71*100</f>
        <v>66.666666666666657</v>
      </c>
      <c r="AZ68" s="28">
        <f>РП5!J82/РАСЧ!AZ$71*100</f>
        <v>42.10526315789474</v>
      </c>
      <c r="BA68" s="28">
        <f>РП5!K82/РАСЧ!BA$71*100</f>
        <v>57.894736842105267</v>
      </c>
    </row>
    <row r="69" spans="1:53" x14ac:dyDescent="0.25">
      <c r="A69" s="337" t="s">
        <v>152</v>
      </c>
      <c r="B69" s="337"/>
      <c r="C69" s="337"/>
      <c r="D69" s="337"/>
      <c r="E69" s="337"/>
      <c r="F69" s="337"/>
      <c r="G69" s="27">
        <v>2</v>
      </c>
      <c r="H69" s="28">
        <f>'КТЛ &lt;1'!H83/РАСЧ!H$71*100</f>
        <v>50</v>
      </c>
      <c r="I69" s="28">
        <f>'КТЛ &lt;1'!I83/РАСЧ!I$71*100</f>
        <v>57.142857142857153</v>
      </c>
      <c r="J69" s="28">
        <f>'КТЛ &lt;1'!J83/РАСЧ!J$71*100</f>
        <v>56.25</v>
      </c>
      <c r="K69" s="28">
        <f>'КТЛ &lt;1'!K83/РАСЧ!K$71*100</f>
        <v>60</v>
      </c>
      <c r="M69" t="s">
        <v>166</v>
      </c>
      <c r="N69" s="27">
        <v>2</v>
      </c>
      <c r="O69" s="28">
        <f>'КТЛ&gt;1,5'!H83/РАСЧ!O$71*100</f>
        <v>75</v>
      </c>
      <c r="P69" s="28">
        <f>'КТЛ&gt;1,5'!I83/РАСЧ!P$71*100</f>
        <v>78.571428571428569</v>
      </c>
      <c r="Q69" s="28">
        <f>'КТЛ&gt;1,5'!J83/РАСЧ!Q$71*100</f>
        <v>75</v>
      </c>
      <c r="R69" s="28">
        <f>'КТЛ&gt;1,5'!K83/РАСЧ!R$71*100</f>
        <v>73.333333333333329</v>
      </c>
      <c r="T69" t="s">
        <v>168</v>
      </c>
      <c r="U69" s="27">
        <v>2</v>
      </c>
      <c r="V69" s="28">
        <f>'УС&gt;0,5'!H83/РАСЧ!V$71*100</f>
        <v>42.857142857142861</v>
      </c>
      <c r="W69" s="28">
        <f>'УС&gt;0,5'!I83/РАСЧ!W$71*100</f>
        <v>44.44444444444445</v>
      </c>
      <c r="X69" s="28">
        <f>'УС&gt;0,5'!J83/РАСЧ!X$71*100</f>
        <v>50</v>
      </c>
      <c r="Y69" s="28">
        <f>'УС&gt;0,5'!K83/РАСЧ!Y$71*100</f>
        <v>52.631578947368418</v>
      </c>
      <c r="AA69" t="s">
        <v>181</v>
      </c>
      <c r="AB69" s="27">
        <v>2</v>
      </c>
      <c r="AC69" s="28">
        <f>РСК20!H83/РАСЧ!AC$71*100</f>
        <v>60</v>
      </c>
      <c r="AD69" s="28">
        <f>РСК20!I83/РАСЧ!AD$71*100</f>
        <v>55.555555555555557</v>
      </c>
      <c r="AE69" s="28">
        <f>РСК20!J83/РАСЧ!AE$71*100</f>
        <v>65</v>
      </c>
      <c r="AF69" s="28">
        <f>РСК20!K83/РАСЧ!AF$71*100</f>
        <v>73.684210526315795</v>
      </c>
      <c r="AH69" t="s">
        <v>184</v>
      </c>
      <c r="AI69" s="27">
        <v>2</v>
      </c>
      <c r="AJ69" s="28">
        <f>РСК5!H83/РАСЧ!AJ$71*100</f>
        <v>40</v>
      </c>
      <c r="AK69" s="28">
        <f>РСК5!I83/РАСЧ!AK$71*100</f>
        <v>38.888888888888893</v>
      </c>
      <c r="AL69" s="28">
        <f>РСК5!J83/РАСЧ!AL$71*100</f>
        <v>50</v>
      </c>
      <c r="AM69" s="28">
        <f>РСК5!K83/РАСЧ!AM$71*100</f>
        <v>57.894736842105267</v>
      </c>
      <c r="AO69" t="s">
        <v>193</v>
      </c>
      <c r="AP69" s="27">
        <v>2</v>
      </c>
      <c r="AQ69" s="28">
        <f>РП30!H83/РАСЧ!AQ$71*100</f>
        <v>60</v>
      </c>
      <c r="AR69" s="28">
        <f>РП30!I83/РАСЧ!AR$71*100</f>
        <v>61.111111111111107</v>
      </c>
      <c r="AS69" s="28">
        <f>РП30!J83/РАСЧ!AS$71*100</f>
        <v>63.157894736842103</v>
      </c>
      <c r="AT69" s="28">
        <f>РП30!K83/РАСЧ!AT$71*100</f>
        <v>63.15789473684211</v>
      </c>
      <c r="AV69" t="s">
        <v>184</v>
      </c>
      <c r="AW69" s="27">
        <v>2</v>
      </c>
      <c r="AX69" s="28">
        <f>РП5!H83/РАСЧ!AX$71*100</f>
        <v>40</v>
      </c>
      <c r="AY69" s="28">
        <f>РП5!I83/РАСЧ!AY$71*100</f>
        <v>33.333333333333329</v>
      </c>
      <c r="AZ69" s="28">
        <f>РП5!J83/РАСЧ!AZ$71*100</f>
        <v>57.894736842105267</v>
      </c>
      <c r="BA69" s="28">
        <f>РП5!K83/РАСЧ!BA$71*100</f>
        <v>42.105263157894733</v>
      </c>
    </row>
    <row r="70" spans="1:53" x14ac:dyDescent="0.25">
      <c r="A70" s="337" t="s">
        <v>153</v>
      </c>
      <c r="B70" s="337"/>
      <c r="C70" s="337"/>
      <c r="D70" s="337"/>
      <c r="E70" s="337"/>
      <c r="F70" s="337"/>
      <c r="G70" s="27">
        <v>3</v>
      </c>
      <c r="H70" s="28">
        <f>'КТЛ &lt;1'!H84/РАСЧ!H$71*100</f>
        <v>6.2500000000000018</v>
      </c>
      <c r="I70" s="28">
        <f>'КТЛ &lt;1'!I84/РАСЧ!I$71*100</f>
        <v>7.1428571428571441</v>
      </c>
      <c r="J70" s="28">
        <f>'КТЛ &lt;1'!J84/РАСЧ!J$71*100</f>
        <v>6.25</v>
      </c>
      <c r="K70" s="28">
        <f>'КТЛ &lt;1'!K84/РАСЧ!K$71*100</f>
        <v>0</v>
      </c>
      <c r="M70" t="s">
        <v>167</v>
      </c>
      <c r="N70" s="27">
        <v>3</v>
      </c>
      <c r="O70" s="28">
        <f>'КТЛ&gt;1,5'!H84/РАСЧ!O$71*100</f>
        <v>0</v>
      </c>
      <c r="P70" s="28">
        <f>'КТЛ&gt;1,5'!I84/РАСЧ!P$71*100</f>
        <v>0</v>
      </c>
      <c r="Q70" s="28">
        <f>'КТЛ&gt;1,5'!J84/РАСЧ!Q$71*100</f>
        <v>0</v>
      </c>
      <c r="R70" s="28">
        <f>'КТЛ&gt;1,5'!K84/РАСЧ!R$71*100</f>
        <v>0</v>
      </c>
      <c r="T70" t="s">
        <v>170</v>
      </c>
      <c r="U70" s="27">
        <v>3</v>
      </c>
      <c r="V70" s="28">
        <f>'УС&gt;0,5'!H84/РАСЧ!V$71*100</f>
        <v>0</v>
      </c>
      <c r="W70" s="28">
        <f>'УС&gt;0,5'!I84/РАСЧ!W$71*100</f>
        <v>0</v>
      </c>
      <c r="X70" s="28">
        <f>'УС&gt;0,5'!J84/РАСЧ!X$71*100</f>
        <v>0</v>
      </c>
      <c r="Y70" s="28">
        <f>'УС&gt;0,5'!K84/РАСЧ!Y$71*100</f>
        <v>0</v>
      </c>
      <c r="AA70" t="s">
        <v>182</v>
      </c>
      <c r="AB70" s="27">
        <v>3</v>
      </c>
      <c r="AC70" s="28">
        <f>РСК20!H84/РАСЧ!AC$71*100</f>
        <v>0</v>
      </c>
      <c r="AD70" s="28">
        <f>РСК20!I84/РАСЧ!AD$71*100</f>
        <v>0</v>
      </c>
      <c r="AE70" s="28">
        <f>РСК20!J84/РАСЧ!AE$71*100</f>
        <v>0</v>
      </c>
      <c r="AF70" s="28">
        <f>РСК20!K84/РАСЧ!AF$71*100</f>
        <v>0</v>
      </c>
      <c r="AH70" t="s">
        <v>185</v>
      </c>
      <c r="AI70" s="27">
        <v>3</v>
      </c>
      <c r="AJ70" s="28">
        <f>РСК5!H84/РАСЧ!AJ$71*100</f>
        <v>0</v>
      </c>
      <c r="AK70" s="28">
        <f>РСК5!I84/РАСЧ!AK$71*100</f>
        <v>0</v>
      </c>
      <c r="AL70" s="28">
        <f>РСК5!J84/РАСЧ!AL$71*100</f>
        <v>0</v>
      </c>
      <c r="AM70" s="28">
        <f>РСК5!K84/РАСЧ!AM$71*100</f>
        <v>0</v>
      </c>
      <c r="AO70" t="s">
        <v>194</v>
      </c>
      <c r="AP70" s="27">
        <v>3</v>
      </c>
      <c r="AQ70" s="28">
        <f>РП30!H84/РАСЧ!AQ$71*100</f>
        <v>0</v>
      </c>
      <c r="AR70" s="28">
        <f>РП30!I84/РАСЧ!AR$71*100</f>
        <v>0</v>
      </c>
      <c r="AS70" s="28">
        <f>РП30!J84/РАСЧ!AS$71*100</f>
        <v>0</v>
      </c>
      <c r="AT70" s="28">
        <f>РП30!K84/РАСЧ!AT$71*100</f>
        <v>0</v>
      </c>
      <c r="AV70" t="s">
        <v>185</v>
      </c>
      <c r="AW70" s="27">
        <v>3</v>
      </c>
      <c r="AX70" s="28">
        <f>РП5!H84/РАСЧ!AX$71*100</f>
        <v>0</v>
      </c>
      <c r="AY70" s="28">
        <f>РП5!I84/РАСЧ!AY$71*100</f>
        <v>0</v>
      </c>
      <c r="AZ70" s="28">
        <f>РП5!J84/РАСЧ!AZ$71*100</f>
        <v>0</v>
      </c>
      <c r="BA70" s="28">
        <f>РП5!K84/РАСЧ!BA$71*100</f>
        <v>0</v>
      </c>
    </row>
    <row r="71" spans="1:53" x14ac:dyDescent="0.25">
      <c r="A71" s="38" t="s">
        <v>164</v>
      </c>
      <c r="B71" s="39"/>
      <c r="C71" s="39"/>
      <c r="D71" s="39"/>
      <c r="E71" s="39"/>
      <c r="F71" s="39"/>
      <c r="G71" s="40"/>
      <c r="H71" s="41">
        <f>SUM('КТЛ &lt;1'!H82:H84)</f>
        <v>0.70953436807095338</v>
      </c>
      <c r="I71" s="41">
        <f>SUM('КТЛ &lt;1'!I82:I84)</f>
        <v>0.61511423550087874</v>
      </c>
      <c r="J71" s="41">
        <f>SUM('КТЛ &lt;1'!J82:J84)</f>
        <v>0.69354139575205898</v>
      </c>
      <c r="K71" s="41">
        <f>SUM('КТЛ &lt;1'!K82:K84)</f>
        <v>0.64571674558760228</v>
      </c>
      <c r="N71" s="40"/>
      <c r="O71" s="41">
        <f>SUM('КТЛ&gt;1,5'!H82:H84)</f>
        <v>0.70953436807095338</v>
      </c>
      <c r="P71" s="41">
        <f>SUM('КТЛ&gt;1,5'!I82:I84)</f>
        <v>0.61511423550087874</v>
      </c>
      <c r="Q71" s="41">
        <f>SUM('КТЛ&gt;1,5'!J82:J84)</f>
        <v>0.69354139575205898</v>
      </c>
      <c r="R71" s="41">
        <f>SUM('КТЛ&gt;1,5'!K82:K84)</f>
        <v>0.64571674558760228</v>
      </c>
      <c r="U71" s="40"/>
      <c r="V71" s="41">
        <f>SUM('УС&gt;0,5'!H82:H84)</f>
        <v>0.88945362134688688</v>
      </c>
      <c r="W71" s="41">
        <f>SUM('УС&gt;0,5'!I82:I84)</f>
        <v>0.75408462505236695</v>
      </c>
      <c r="X71" s="41">
        <f>SUM('УС&gt;0,5'!J82:J84)</f>
        <v>0.82987551867219922</v>
      </c>
      <c r="Y71" s="41">
        <f>SUM('УС&gt;0,5'!K82:K84)</f>
        <v>0.7822149032523672</v>
      </c>
      <c r="AB71" s="40"/>
      <c r="AC71" s="41">
        <f>SUM(РСК20!H82:H84)</f>
        <v>0.86169754416199917</v>
      </c>
      <c r="AD71" s="41">
        <f>SUM(РСК20!I82:I84)</f>
        <v>0.76660988074957404</v>
      </c>
      <c r="AE71" s="41">
        <f>SUM(РСК20!J82:J84)</f>
        <v>0.84530853761622993</v>
      </c>
      <c r="AF71" s="41">
        <f>SUM(РСК20!K82:K84)</f>
        <v>0.79531184596065296</v>
      </c>
      <c r="AI71" s="40"/>
      <c r="AJ71" s="41">
        <f>SUM(РСК5!H82:H84)</f>
        <v>0.86169754416199917</v>
      </c>
      <c r="AK71" s="41">
        <f>SUM(РСК5!I82:I84)</f>
        <v>0.76660988074957404</v>
      </c>
      <c r="AL71" s="41">
        <f>SUM(РСК5!J82:J84)</f>
        <v>0.84530853761622993</v>
      </c>
      <c r="AM71" s="41">
        <f>SUM(РСК5!K82:K84)</f>
        <v>0.79531184596065296</v>
      </c>
      <c r="AP71" s="40"/>
      <c r="AQ71" s="41">
        <f>SUM(РП30!H82:H84)</f>
        <v>0.87950747581354438</v>
      </c>
      <c r="AR71" s="41">
        <f>SUM(РП30!I82:I84)</f>
        <v>0.78294910830796005</v>
      </c>
      <c r="AS71" s="41">
        <f>SUM(РП30!J82:J84)</f>
        <v>0.83553210202286721</v>
      </c>
      <c r="AT71" s="41">
        <f>SUM(РП30!K82:K84)</f>
        <v>0.82073434125269984</v>
      </c>
      <c r="AW71" s="40"/>
      <c r="AX71" s="41">
        <f>SUM(РП5!H82:H84)</f>
        <v>0.87950747581354438</v>
      </c>
      <c r="AY71" s="41">
        <f>SUM(РП5!I82:I84)</f>
        <v>0.78294910830796005</v>
      </c>
      <c r="AZ71" s="41">
        <f>SUM(РП5!J82:J84)</f>
        <v>0.83553210202286721</v>
      </c>
      <c r="BA71" s="41">
        <f>SUM(РП5!K82:K84)</f>
        <v>0.82073434125269973</v>
      </c>
    </row>
    <row r="72" spans="1:53" ht="13.8" x14ac:dyDescent="0.3">
      <c r="A72" s="338" t="s">
        <v>137</v>
      </c>
      <c r="B72" s="339"/>
      <c r="C72" s="339"/>
      <c r="D72" s="339"/>
      <c r="E72" s="339"/>
      <c r="F72" s="340"/>
      <c r="G72" s="29"/>
      <c r="H72" s="30"/>
      <c r="I72" s="30"/>
      <c r="J72" s="30"/>
      <c r="K72" s="30"/>
      <c r="N72" s="29"/>
      <c r="O72" s="30"/>
      <c r="P72" s="30"/>
      <c r="Q72" s="30"/>
      <c r="R72" s="30"/>
      <c r="U72" s="29"/>
      <c r="V72" s="30"/>
      <c r="W72" s="30"/>
      <c r="X72" s="30"/>
      <c r="Y72" s="30"/>
      <c r="AB72" s="29"/>
      <c r="AC72" s="30"/>
      <c r="AD72" s="30"/>
      <c r="AE72" s="30"/>
      <c r="AF72" s="30"/>
      <c r="AI72" s="29"/>
      <c r="AJ72" s="30"/>
      <c r="AK72" s="30"/>
      <c r="AL72" s="30"/>
      <c r="AM72" s="30"/>
      <c r="AP72" s="29"/>
      <c r="AQ72" s="30"/>
      <c r="AR72" s="30"/>
      <c r="AS72" s="30"/>
      <c r="AT72" s="30"/>
      <c r="AW72" s="29"/>
      <c r="AX72" s="30"/>
      <c r="AY72" s="30"/>
      <c r="AZ72" s="30"/>
      <c r="BA72" s="30"/>
    </row>
    <row r="73" spans="1:53" x14ac:dyDescent="0.25">
      <c r="A73" s="335" t="s">
        <v>151</v>
      </c>
      <c r="B73" s="335"/>
      <c r="C73" s="335"/>
      <c r="D73" s="335"/>
      <c r="E73" s="335"/>
      <c r="F73" s="335"/>
      <c r="G73" s="31">
        <v>1</v>
      </c>
      <c r="H73" s="32">
        <v>61.427780852241284</v>
      </c>
      <c r="I73" s="32">
        <v>61.945031712473572</v>
      </c>
      <c r="J73" s="32">
        <v>61.630321910695741</v>
      </c>
      <c r="K73" s="32">
        <v>61.066398390342052</v>
      </c>
      <c r="N73" s="31">
        <v>1</v>
      </c>
      <c r="O73" s="32">
        <v>61.427780852241284</v>
      </c>
      <c r="P73" s="32">
        <v>61.945031712473572</v>
      </c>
      <c r="Q73" s="32">
        <v>61.630321910695741</v>
      </c>
      <c r="R73" s="32">
        <v>61.066398390342052</v>
      </c>
      <c r="U73" s="31">
        <v>1</v>
      </c>
      <c r="V73" s="32">
        <v>61.427780852241284</v>
      </c>
      <c r="W73" s="32">
        <v>61.945031712473572</v>
      </c>
      <c r="X73" s="32">
        <v>61.630321910695741</v>
      </c>
      <c r="Y73" s="32">
        <v>61.066398390342052</v>
      </c>
      <c r="AB73" s="31">
        <v>1</v>
      </c>
      <c r="AC73" s="32">
        <v>61.427780852241284</v>
      </c>
      <c r="AD73" s="32">
        <v>61.945031712473572</v>
      </c>
      <c r="AE73" s="32">
        <v>61.630321910695741</v>
      </c>
      <c r="AF73" s="32">
        <v>61.066398390342052</v>
      </c>
      <c r="AI73" s="31">
        <v>1</v>
      </c>
      <c r="AJ73" s="32">
        <v>61.427780852241284</v>
      </c>
      <c r="AK73" s="32">
        <v>61.945031712473572</v>
      </c>
      <c r="AL73" s="32">
        <v>61.630321910695741</v>
      </c>
      <c r="AM73" s="32">
        <v>61.066398390342052</v>
      </c>
      <c r="AP73" s="31">
        <v>1</v>
      </c>
      <c r="AQ73" s="32">
        <v>61.427780852241284</v>
      </c>
      <c r="AR73" s="32">
        <v>61.945031712473572</v>
      </c>
      <c r="AS73" s="32">
        <v>61.630321910695741</v>
      </c>
      <c r="AT73" s="32">
        <v>61.066398390342052</v>
      </c>
      <c r="AW73" s="31">
        <v>1</v>
      </c>
      <c r="AX73" s="32">
        <v>61.427780852241284</v>
      </c>
      <c r="AY73" s="32">
        <v>61.945031712473572</v>
      </c>
      <c r="AZ73" s="32">
        <v>61.630321910695741</v>
      </c>
      <c r="BA73" s="32">
        <v>61.066398390342052</v>
      </c>
    </row>
    <row r="74" spans="1:53" x14ac:dyDescent="0.25">
      <c r="A74" s="335" t="s">
        <v>152</v>
      </c>
      <c r="B74" s="335"/>
      <c r="C74" s="335"/>
      <c r="D74" s="335"/>
      <c r="E74" s="335"/>
      <c r="F74" s="335"/>
      <c r="G74" s="31">
        <v>2</v>
      </c>
      <c r="H74" s="32">
        <v>37.299391256225789</v>
      </c>
      <c r="I74" s="32">
        <v>36.839323467230443</v>
      </c>
      <c r="J74" s="32">
        <v>37.590861889927311</v>
      </c>
      <c r="K74" s="32">
        <v>37.676056338028168</v>
      </c>
      <c r="N74" s="31">
        <v>2</v>
      </c>
      <c r="O74" s="32">
        <v>37.299391256225789</v>
      </c>
      <c r="P74" s="32">
        <v>36.839323467230443</v>
      </c>
      <c r="Q74" s="32">
        <v>37.590861889927311</v>
      </c>
      <c r="R74" s="32">
        <v>37.676056338028168</v>
      </c>
      <c r="U74" s="31">
        <v>2</v>
      </c>
      <c r="V74" s="32">
        <v>37.299391256225789</v>
      </c>
      <c r="W74" s="32">
        <v>36.839323467230443</v>
      </c>
      <c r="X74" s="32">
        <v>37.590861889927311</v>
      </c>
      <c r="Y74" s="32">
        <v>37.676056338028168</v>
      </c>
      <c r="AB74" s="31">
        <v>2</v>
      </c>
      <c r="AC74" s="32">
        <v>37.299391256225789</v>
      </c>
      <c r="AD74" s="32">
        <v>36.839323467230443</v>
      </c>
      <c r="AE74" s="32">
        <v>37.590861889927311</v>
      </c>
      <c r="AF74" s="32">
        <v>37.676056338028168</v>
      </c>
      <c r="AI74" s="31">
        <v>2</v>
      </c>
      <c r="AJ74" s="32">
        <v>37.299391256225789</v>
      </c>
      <c r="AK74" s="32">
        <v>36.839323467230443</v>
      </c>
      <c r="AL74" s="32">
        <v>37.590861889927311</v>
      </c>
      <c r="AM74" s="32">
        <v>37.676056338028168</v>
      </c>
      <c r="AP74" s="31">
        <v>2</v>
      </c>
      <c r="AQ74" s="32">
        <v>37.299391256225789</v>
      </c>
      <c r="AR74" s="32">
        <v>36.839323467230443</v>
      </c>
      <c r="AS74" s="32">
        <v>37.590861889927311</v>
      </c>
      <c r="AT74" s="32">
        <v>37.676056338028168</v>
      </c>
      <c r="AW74" s="31">
        <v>2</v>
      </c>
      <c r="AX74" s="32">
        <v>37.299391256225789</v>
      </c>
      <c r="AY74" s="32">
        <v>36.839323467230443</v>
      </c>
      <c r="AZ74" s="32">
        <v>37.590861889927311</v>
      </c>
      <c r="BA74" s="32">
        <v>37.676056338028168</v>
      </c>
    </row>
    <row r="75" spans="1:53" x14ac:dyDescent="0.25">
      <c r="A75" s="335" t="s">
        <v>153</v>
      </c>
      <c r="B75" s="335"/>
      <c r="C75" s="335"/>
      <c r="D75" s="335"/>
      <c r="E75" s="335"/>
      <c r="F75" s="335"/>
      <c r="G75" s="31">
        <v>3</v>
      </c>
      <c r="H75" s="32">
        <v>1.2174875484228003</v>
      </c>
      <c r="I75" s="32">
        <v>1.2156448202959831</v>
      </c>
      <c r="J75" s="32">
        <v>0.77881619937694702</v>
      </c>
      <c r="K75" s="32">
        <v>1.2575452716297786</v>
      </c>
      <c r="N75" s="31">
        <v>3</v>
      </c>
      <c r="O75" s="32">
        <v>1.2174875484228003</v>
      </c>
      <c r="P75" s="32">
        <v>1.2156448202959831</v>
      </c>
      <c r="Q75" s="32">
        <v>0.77881619937694702</v>
      </c>
      <c r="R75" s="32">
        <v>1.2575452716297786</v>
      </c>
      <c r="U75" s="31">
        <v>3</v>
      </c>
      <c r="V75" s="32">
        <v>1.2174875484228003</v>
      </c>
      <c r="W75" s="32">
        <v>1.2156448202959831</v>
      </c>
      <c r="X75" s="32">
        <v>0.77881619937694702</v>
      </c>
      <c r="Y75" s="32">
        <v>1.2575452716297786</v>
      </c>
      <c r="AB75" s="31">
        <v>3</v>
      </c>
      <c r="AC75" s="32">
        <v>1.2174875484228003</v>
      </c>
      <c r="AD75" s="32">
        <v>1.2156448202959831</v>
      </c>
      <c r="AE75" s="32">
        <v>0.77881619937694702</v>
      </c>
      <c r="AF75" s="32">
        <v>1.2575452716297786</v>
      </c>
      <c r="AI75" s="31">
        <v>3</v>
      </c>
      <c r="AJ75" s="32">
        <v>1.2174875484228003</v>
      </c>
      <c r="AK75" s="32">
        <v>1.2156448202959831</v>
      </c>
      <c r="AL75" s="32">
        <v>0.77881619937694702</v>
      </c>
      <c r="AM75" s="32">
        <v>1.2575452716297786</v>
      </c>
      <c r="AP75" s="31">
        <v>3</v>
      </c>
      <c r="AQ75" s="32">
        <v>1.2174875484228003</v>
      </c>
      <c r="AR75" s="32">
        <v>1.2156448202959831</v>
      </c>
      <c r="AS75" s="32">
        <v>0.77881619937694702</v>
      </c>
      <c r="AT75" s="32">
        <v>1.2575452716297786</v>
      </c>
      <c r="AW75" s="31">
        <v>3</v>
      </c>
      <c r="AX75" s="32">
        <v>1.2174875484228003</v>
      </c>
      <c r="AY75" s="32">
        <v>1.2156448202959831</v>
      </c>
      <c r="AZ75" s="32">
        <v>0.77881619937694702</v>
      </c>
      <c r="BA75" s="32">
        <v>1.2575452716297786</v>
      </c>
    </row>
    <row r="76" spans="1:53" ht="13.8" x14ac:dyDescent="0.3">
      <c r="A76" s="336" t="s">
        <v>138</v>
      </c>
      <c r="B76" s="336"/>
      <c r="C76" s="336"/>
      <c r="D76" s="336"/>
      <c r="E76" s="336"/>
      <c r="F76" s="336"/>
      <c r="G76" s="31"/>
      <c r="H76" s="42">
        <f>H21+H26+H31+H36+H41+H46+H51+H56+H61+H66+H71</f>
        <v>100</v>
      </c>
      <c r="I76" s="42">
        <f>I21+I26+I31+I36+I41+I46+I51+I56+I61+I66+I71</f>
        <v>100</v>
      </c>
      <c r="J76" s="42">
        <f>J21+J26+J31+J36+J41+J46+J51+J56+J61+J66+J71</f>
        <v>100</v>
      </c>
      <c r="K76" s="42">
        <f>K21+K26+K31+K36+K41+K46+K51+K56+K61+K66+K71</f>
        <v>100.00000000000001</v>
      </c>
      <c r="N76" s="31"/>
      <c r="O76" s="42">
        <f>O21+O26+O31+O36+O41+O46+O51+O56+O61+O66+O71</f>
        <v>100</v>
      </c>
      <c r="P76" s="42">
        <f>P21+P26+P31+P36+P41+P46+P51+P56+P61+P66+P71</f>
        <v>100</v>
      </c>
      <c r="Q76" s="42">
        <f>Q21+Q26+Q31+Q36+Q41+Q46+Q51+Q56+Q61+Q66+Q71</f>
        <v>100.00000000000001</v>
      </c>
      <c r="R76" s="42">
        <f>R21+R26+R31+R36+R41+R46+R51+R56+R61+R66+R71</f>
        <v>100.00000000000001</v>
      </c>
      <c r="U76" s="31"/>
      <c r="V76" s="42">
        <f>V21+V26+V31+V36+V41+V46+V51+V56+V61+V66+V71</f>
        <v>100.00000000000001</v>
      </c>
      <c r="W76" s="42">
        <f>W21+W26+W31+W36+W41+W46+W51+W56+W61+W66+W71</f>
        <v>100</v>
      </c>
      <c r="X76" s="42">
        <f>X21+X26+X31+X36+X41+X46+X51+X56+X61+X66+X71</f>
        <v>99.999999999999986</v>
      </c>
      <c r="Y76" s="42">
        <f>Y21+Y26+Y31+Y36+Y41+Y46+Y51+Y56+Y61+Y66+Y71</f>
        <v>99.999999999999986</v>
      </c>
      <c r="AB76" s="31"/>
      <c r="AC76" s="42">
        <f>AC21+AC26+AC31+AC36+AC41+AC46+AC51+AC56+AC61+AC66+AC71</f>
        <v>100</v>
      </c>
      <c r="AD76" s="42">
        <f>AD21+AD26+AD31+AD36+AD41+AD46+AD51+AD56+AD61+AD66+AD71</f>
        <v>99.999999999999986</v>
      </c>
      <c r="AE76" s="42">
        <f>AE21+AE26+AE31+AE36+AE41+AE46+AE51+AE56+AE61+AE66+AE71</f>
        <v>100</v>
      </c>
      <c r="AF76" s="42">
        <f>AF21+AF26+AF31+AF36+AF41+AF46+AF51+AF56+AF61+AF66+AF71</f>
        <v>100</v>
      </c>
      <c r="AI76" s="31"/>
      <c r="AJ76" s="42">
        <f>AJ21+AJ26+AJ31+AJ36+AJ41+AJ46+AJ51+AJ56+AJ61+AJ66+AJ71</f>
        <v>100.00000000000001</v>
      </c>
      <c r="AK76" s="42">
        <f>AK21+AK26+AK31+AK36+AK41+AK46+AK51+AK56+AK61+AK66+AK71</f>
        <v>100</v>
      </c>
      <c r="AL76" s="42">
        <f>AL21+AL26+AL31+AL36+AL41+AL46+AL51+AL56+AL61+AL66+AL71</f>
        <v>100</v>
      </c>
      <c r="AM76" s="42">
        <f>AM21+AM26+AM31+AM36+AM41+AM46+AM51+AM56+AM61+AM66+AM71</f>
        <v>100</v>
      </c>
      <c r="AP76" s="31"/>
      <c r="AQ76" s="42">
        <f>AQ21+AQ26+AQ31+AQ36+AQ41+AQ46+AQ51+AQ56+AQ61+AQ66+AQ71</f>
        <v>100</v>
      </c>
      <c r="AR76" s="42">
        <f>AR21+AR26+AR31+AR36+AR41+AR46+AR51+AR56+AR61+AR66+AR71</f>
        <v>99.999999999999986</v>
      </c>
      <c r="AS76" s="42">
        <f>AS21+AS26+AS31+AS36+AS41+AS46+AS51+AS56+AS61+AS66+AS71</f>
        <v>100</v>
      </c>
      <c r="AT76" s="42">
        <f>AT21+AT26+AT31+AT36+AT41+AT46+AT51+AT56+AT61+AT66+AT71</f>
        <v>100</v>
      </c>
      <c r="AW76" s="31"/>
      <c r="AX76" s="42">
        <f>AX21+AX26+AX31+AX36+AX41+AX46+AX51+AX56+AX61+AX66+AX71</f>
        <v>99.999999999999986</v>
      </c>
      <c r="AY76" s="42">
        <f>AY21+AY26+AY31+AY36+AY41+AY46+AY51+AY56+AY61+AY66+AY71</f>
        <v>99.999999999999986</v>
      </c>
      <c r="AZ76" s="42">
        <f>AZ21+AZ26+AZ31+AZ36+AZ41+AZ46+AZ51+AZ56+AZ61+AZ66+AZ71</f>
        <v>100</v>
      </c>
      <c r="BA76" s="42">
        <f>BA21+BA26+BA31+BA36+BA41+BA46+BA51+BA56+BA61+BA66+BA71</f>
        <v>100</v>
      </c>
    </row>
    <row r="77" spans="1:53" ht="13.8" x14ac:dyDescent="0.3">
      <c r="A77" s="336"/>
      <c r="B77" s="336"/>
      <c r="C77" s="336"/>
      <c r="D77" s="336"/>
      <c r="E77" s="336"/>
      <c r="F77" s="336"/>
      <c r="G77" s="31"/>
      <c r="H77" s="33">
        <v>99.944659656889868</v>
      </c>
      <c r="I77" s="33">
        <v>100</v>
      </c>
      <c r="J77" s="33">
        <v>100</v>
      </c>
      <c r="K77" s="33">
        <v>100</v>
      </c>
      <c r="N77" s="31"/>
      <c r="O77" s="33">
        <v>99.944659656889868</v>
      </c>
      <c r="P77" s="33">
        <v>100</v>
      </c>
      <c r="Q77" s="33">
        <v>100</v>
      </c>
      <c r="R77" s="33">
        <v>100</v>
      </c>
      <c r="U77" s="31"/>
      <c r="V77" s="33">
        <v>99.944659656889868</v>
      </c>
      <c r="W77" s="33">
        <v>100</v>
      </c>
      <c r="X77" s="33">
        <v>100</v>
      </c>
      <c r="Y77" s="33">
        <v>100</v>
      </c>
      <c r="AB77" s="31"/>
      <c r="AC77" s="33">
        <v>99.944659656889868</v>
      </c>
      <c r="AD77" s="33">
        <v>100</v>
      </c>
      <c r="AE77" s="33">
        <v>100</v>
      </c>
      <c r="AF77" s="33">
        <v>100</v>
      </c>
      <c r="AI77" s="31"/>
      <c r="AJ77" s="33">
        <v>99.944659656889868</v>
      </c>
      <c r="AK77" s="33">
        <v>100</v>
      </c>
      <c r="AL77" s="33">
        <v>100</v>
      </c>
      <c r="AM77" s="33">
        <v>100</v>
      </c>
      <c r="AP77" s="31"/>
      <c r="AQ77" s="33">
        <v>99.944659656889868</v>
      </c>
      <c r="AR77" s="33">
        <v>100</v>
      </c>
      <c r="AS77" s="33">
        <v>100</v>
      </c>
      <c r="AT77" s="33">
        <v>100</v>
      </c>
      <c r="AW77" s="31"/>
      <c r="AX77" s="33">
        <v>99.944659656889868</v>
      </c>
      <c r="AY77" s="33">
        <v>100</v>
      </c>
      <c r="AZ77" s="33">
        <v>100</v>
      </c>
      <c r="BA77" s="33">
        <v>100</v>
      </c>
    </row>
    <row r="79" spans="1:53" x14ac:dyDescent="0.25">
      <c r="AF79">
        <f>Z10</f>
        <v>0</v>
      </c>
    </row>
    <row r="80" spans="1:53" x14ac:dyDescent="0.25">
      <c r="AB80" s="45"/>
      <c r="AC80" s="45"/>
      <c r="AD80" s="45"/>
      <c r="AE80" s="45"/>
    </row>
    <row r="81" spans="28:31" x14ac:dyDescent="0.25">
      <c r="AB81" s="45"/>
      <c r="AC81" s="45"/>
      <c r="AD81" s="45"/>
      <c r="AE81" s="45"/>
    </row>
    <row r="82" spans="28:31" x14ac:dyDescent="0.25">
      <c r="AB82" s="45"/>
      <c r="AC82" s="45"/>
      <c r="AD82" s="45"/>
      <c r="AE82" s="45"/>
    </row>
    <row r="83" spans="28:31" x14ac:dyDescent="0.25">
      <c r="AB83" s="45"/>
      <c r="AC83" s="45"/>
      <c r="AD83" s="45"/>
      <c r="AE83" s="45"/>
    </row>
    <row r="84" spans="28:31" x14ac:dyDescent="0.25">
      <c r="AB84" s="45"/>
      <c r="AC84" s="45"/>
      <c r="AD84" s="45"/>
      <c r="AE84" s="45"/>
    </row>
    <row r="85" spans="28:31" x14ac:dyDescent="0.25">
      <c r="AB85" s="45"/>
      <c r="AC85" s="45"/>
      <c r="AD85" s="45"/>
      <c r="AE85" s="45"/>
    </row>
  </sheetData>
  <mergeCells count="44">
    <mergeCell ref="A10:F10"/>
    <mergeCell ref="A11:F11"/>
    <mergeCell ref="A13:F13"/>
    <mergeCell ref="A14:F14"/>
    <mergeCell ref="A23:F23"/>
    <mergeCell ref="A25:F25"/>
    <mergeCell ref="A28:F28"/>
    <mergeCell ref="A15:F15"/>
    <mergeCell ref="A18:F18"/>
    <mergeCell ref="A19:F19"/>
    <mergeCell ref="A20:F20"/>
    <mergeCell ref="A24:F24"/>
    <mergeCell ref="A35:F35"/>
    <mergeCell ref="A38:F38"/>
    <mergeCell ref="A39:F39"/>
    <mergeCell ref="A40:F40"/>
    <mergeCell ref="A29:F29"/>
    <mergeCell ref="A30:F30"/>
    <mergeCell ref="A33:F33"/>
    <mergeCell ref="A34:F34"/>
    <mergeCell ref="A49:F49"/>
    <mergeCell ref="A50:F50"/>
    <mergeCell ref="A53:F53"/>
    <mergeCell ref="A54:F54"/>
    <mergeCell ref="A43:F43"/>
    <mergeCell ref="A44:F44"/>
    <mergeCell ref="A45:F45"/>
    <mergeCell ref="A48:F48"/>
    <mergeCell ref="A63:F63"/>
    <mergeCell ref="A64:F64"/>
    <mergeCell ref="A65:F65"/>
    <mergeCell ref="A68:F68"/>
    <mergeCell ref="A55:F55"/>
    <mergeCell ref="A58:F58"/>
    <mergeCell ref="A59:F59"/>
    <mergeCell ref="A60:F60"/>
    <mergeCell ref="A74:F74"/>
    <mergeCell ref="A75:F75"/>
    <mergeCell ref="A76:F76"/>
    <mergeCell ref="A77:F77"/>
    <mergeCell ref="A69:F69"/>
    <mergeCell ref="A70:F70"/>
    <mergeCell ref="A72:F72"/>
    <mergeCell ref="A73:F7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5" tint="0.39997558519241921"/>
  </sheetPr>
  <dimension ref="A1:S43"/>
  <sheetViews>
    <sheetView view="pageBreakPreview" topLeftCell="A2" zoomScale="75" zoomScaleNormal="100" zoomScaleSheetLayoutView="75" workbookViewId="0">
      <selection activeCell="E48" sqref="E48"/>
    </sheetView>
  </sheetViews>
  <sheetFormatPr defaultColWidth="9.33203125" defaultRowHeight="13.2" x14ac:dyDescent="0.25"/>
  <cols>
    <col min="1" max="1" width="41.109375" style="4" customWidth="1"/>
    <col min="2" max="2" width="16.33203125" style="4" customWidth="1"/>
    <col min="3" max="3" width="10.6640625" style="4" customWidth="1"/>
    <col min="4" max="4" width="10.109375" style="4" customWidth="1"/>
    <col min="5" max="5" width="16" style="4" customWidth="1"/>
    <col min="6" max="6" width="11" style="4" customWidth="1"/>
    <col min="7" max="7" width="15.77734375" style="4" customWidth="1"/>
    <col min="8" max="8" width="12.109375" style="4" customWidth="1"/>
    <col min="9" max="10" width="23" style="4" customWidth="1"/>
    <col min="11" max="11" width="21.6640625" style="4" customWidth="1"/>
    <col min="12" max="16384" width="9.33203125" style="4"/>
  </cols>
  <sheetData>
    <row r="1" spans="1:16" ht="32.25" customHeight="1" x14ac:dyDescent="0.25">
      <c r="A1" s="355" t="s">
        <v>25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</row>
    <row r="2" spans="1:16" s="1" customFormat="1" ht="6.75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</row>
    <row r="3" spans="1:16" ht="16.5" customHeight="1" x14ac:dyDescent="0.35">
      <c r="A3" s="91"/>
      <c r="B3" s="91"/>
      <c r="C3" s="91"/>
      <c r="D3" s="91"/>
      <c r="E3" s="91"/>
      <c r="H3" s="91"/>
      <c r="I3" s="120"/>
      <c r="J3" s="120"/>
      <c r="K3" s="148" t="s">
        <v>248</v>
      </c>
    </row>
    <row r="4" spans="1:16" ht="18" customHeight="1" x14ac:dyDescent="0.35">
      <c r="B4" s="91"/>
      <c r="C4" s="91"/>
      <c r="D4" s="91"/>
      <c r="E4" s="91"/>
      <c r="F4" s="91"/>
      <c r="H4" s="91"/>
      <c r="I4" s="120"/>
      <c r="J4" s="120"/>
      <c r="K4" s="148" t="s">
        <v>249</v>
      </c>
    </row>
    <row r="5" spans="1:16" ht="1.5" hidden="1" customHeight="1" x14ac:dyDescent="0.25">
      <c r="B5" s="91"/>
      <c r="C5" s="91"/>
      <c r="D5" s="91"/>
      <c r="E5" s="91"/>
      <c r="F5" s="91"/>
      <c r="G5" s="92"/>
      <c r="H5" s="91"/>
      <c r="I5" s="91"/>
    </row>
    <row r="6" spans="1:16" s="1" customFormat="1" ht="18" customHeight="1" x14ac:dyDescent="0.25">
      <c r="A6" s="359" t="s">
        <v>121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4"/>
      <c r="M6" s="4"/>
      <c r="N6" s="4"/>
      <c r="O6" s="4"/>
      <c r="P6" s="4"/>
    </row>
    <row r="7" spans="1:16" s="1" customFormat="1" ht="16.5" customHeight="1" x14ac:dyDescent="0.4">
      <c r="A7" s="360" t="s">
        <v>270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"/>
      <c r="M7" s="3"/>
      <c r="N7" s="3"/>
      <c r="O7" s="3"/>
      <c r="P7" s="3"/>
    </row>
    <row r="8" spans="1:16" s="1" customFormat="1" ht="4.5" customHeight="1" x14ac:dyDescent="0.4">
      <c r="A8" s="5"/>
      <c r="B8" s="104"/>
      <c r="C8" s="104"/>
      <c r="D8" s="104"/>
      <c r="E8" s="104"/>
      <c r="F8" s="5"/>
      <c r="G8" s="5"/>
      <c r="H8" s="5"/>
      <c r="I8" s="5"/>
      <c r="J8" s="3"/>
      <c r="K8" s="3"/>
      <c r="L8" s="3"/>
      <c r="M8" s="3"/>
      <c r="N8" s="3"/>
      <c r="O8" s="3"/>
      <c r="P8" s="3"/>
    </row>
    <row r="9" spans="1:16" s="1" customFormat="1" ht="16.5" customHeight="1" x14ac:dyDescent="0.25">
      <c r="A9" s="361" t="s">
        <v>238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"/>
      <c r="M9" s="3"/>
      <c r="N9" s="3"/>
      <c r="O9" s="3"/>
      <c r="P9" s="3"/>
    </row>
    <row r="10" spans="1:16" s="1" customFormat="1" ht="12.75" customHeight="1" x14ac:dyDescent="0.25">
      <c r="A10" s="361"/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"/>
      <c r="M10" s="3"/>
      <c r="N10" s="3"/>
      <c r="O10" s="3"/>
      <c r="P10" s="3"/>
    </row>
    <row r="11" spans="1:16" ht="12.75" customHeight="1" x14ac:dyDescent="0.25"/>
    <row r="12" spans="1:16" s="1" customFormat="1" ht="18" customHeight="1" x14ac:dyDescent="0.25">
      <c r="A12" s="362" t="s">
        <v>271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</row>
    <row r="13" spans="1:16" s="1" customFormat="1" ht="44.25" customHeight="1" x14ac:dyDescent="0.25">
      <c r="A13" s="362"/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spans="1:16" s="1" customFormat="1" ht="7.5" customHeight="1" x14ac:dyDescent="0.25"/>
    <row r="15" spans="1:16" s="1" customFormat="1" ht="17.399999999999999" x14ac:dyDescent="0.25">
      <c r="A15" s="356" t="s">
        <v>31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6"/>
    </row>
    <row r="16" spans="1:16" s="1" customFormat="1" ht="5.25" customHeight="1" thickBot="1" x14ac:dyDescent="0.3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P16" s="2"/>
    </row>
    <row r="17" spans="1:19" s="1" customFormat="1" ht="18.75" customHeight="1" thickBot="1" x14ac:dyDescent="0.3">
      <c r="A17" s="366" t="s">
        <v>26</v>
      </c>
      <c r="B17" s="367"/>
      <c r="C17" s="367"/>
      <c r="D17" s="368"/>
      <c r="E17" s="363" t="s">
        <v>28</v>
      </c>
      <c r="F17" s="364"/>
      <c r="G17" s="364"/>
      <c r="H17" s="364"/>
      <c r="I17" s="364"/>
      <c r="J17" s="364"/>
      <c r="K17" s="365"/>
      <c r="L17" s="110"/>
      <c r="M17" s="110"/>
      <c r="N17" s="110"/>
      <c r="O17" s="110"/>
      <c r="P17" s="110"/>
      <c r="Q17" s="110"/>
      <c r="R17" s="110"/>
      <c r="S17" s="110"/>
    </row>
    <row r="18" spans="1:19" s="1" customFormat="1" ht="16.2" thickBot="1" x14ac:dyDescent="0.3">
      <c r="A18" s="369"/>
      <c r="B18" s="370"/>
      <c r="C18" s="370"/>
      <c r="D18" s="371"/>
      <c r="E18" s="357" t="str">
        <f>Титул!B36</f>
        <v>3 квартал 2011 года</v>
      </c>
      <c r="F18" s="358"/>
      <c r="G18" s="357" t="str">
        <f>Титул!D36</f>
        <v>4 квартал 2011 года</v>
      </c>
      <c r="H18" s="358"/>
      <c r="I18" s="111" t="s">
        <v>280</v>
      </c>
      <c r="J18" s="112" t="s">
        <v>256</v>
      </c>
      <c r="K18" s="112" t="s">
        <v>272</v>
      </c>
    </row>
    <row r="19" spans="1:19" s="1" customFormat="1" ht="35.25" customHeight="1" thickBot="1" x14ac:dyDescent="0.3">
      <c r="A19" s="366"/>
      <c r="B19" s="367"/>
      <c r="C19" s="367"/>
      <c r="D19" s="368"/>
      <c r="E19" s="153" t="s">
        <v>122</v>
      </c>
      <c r="F19" s="113" t="s">
        <v>116</v>
      </c>
      <c r="G19" s="113" t="s">
        <v>122</v>
      </c>
      <c r="H19" s="113" t="s">
        <v>116</v>
      </c>
      <c r="I19" s="113" t="s">
        <v>122</v>
      </c>
      <c r="J19" s="113" t="s">
        <v>122</v>
      </c>
      <c r="K19" s="114" t="s">
        <v>122</v>
      </c>
    </row>
    <row r="20" spans="1:19" s="6" customFormat="1" ht="18.600000000000001" thickBot="1" x14ac:dyDescent="0.3">
      <c r="A20" s="372" t="s">
        <v>27</v>
      </c>
      <c r="B20" s="373"/>
      <c r="C20" s="373"/>
      <c r="D20" s="374"/>
      <c r="E20" s="122">
        <v>2259</v>
      </c>
      <c r="F20" s="121">
        <v>49.34</v>
      </c>
      <c r="G20" s="122">
        <v>2371</v>
      </c>
      <c r="H20" s="121">
        <v>51.37</v>
      </c>
      <c r="I20" s="122">
        <v>2397</v>
      </c>
      <c r="J20" s="122">
        <v>2422</v>
      </c>
      <c r="K20" s="122">
        <v>2438</v>
      </c>
    </row>
    <row r="21" spans="1:19" s="1" customFormat="1" ht="18.75" customHeight="1" x14ac:dyDescent="0.25">
      <c r="A21" s="349" t="s">
        <v>22</v>
      </c>
      <c r="B21" s="350"/>
      <c r="C21" s="350"/>
      <c r="D21" s="351"/>
      <c r="E21" s="149">
        <v>131</v>
      </c>
      <c r="F21" s="150">
        <v>84.8</v>
      </c>
      <c r="G21" s="108">
        <v>132</v>
      </c>
      <c r="H21" s="118">
        <v>87.29</v>
      </c>
      <c r="I21" s="108">
        <v>133</v>
      </c>
      <c r="J21" s="108">
        <v>135</v>
      </c>
      <c r="K21" s="109">
        <v>141</v>
      </c>
    </row>
    <row r="22" spans="1:19" s="1" customFormat="1" ht="18.75" customHeight="1" x14ac:dyDescent="0.25">
      <c r="A22" s="349" t="s">
        <v>24</v>
      </c>
      <c r="B22" s="350"/>
      <c r="C22" s="350"/>
      <c r="D22" s="351"/>
      <c r="E22" s="149">
        <v>594</v>
      </c>
      <c r="F22" s="150">
        <v>63.4</v>
      </c>
      <c r="G22" s="108">
        <v>622</v>
      </c>
      <c r="H22" s="118">
        <v>68.260000000000005</v>
      </c>
      <c r="I22" s="108">
        <v>637</v>
      </c>
      <c r="J22" s="108">
        <v>632</v>
      </c>
      <c r="K22" s="109">
        <v>632</v>
      </c>
    </row>
    <row r="23" spans="1:19" s="1" customFormat="1" ht="18" x14ac:dyDescent="0.25">
      <c r="A23" s="349" t="s">
        <v>21</v>
      </c>
      <c r="B23" s="350"/>
      <c r="C23" s="350"/>
      <c r="D23" s="351"/>
      <c r="E23" s="149">
        <v>286</v>
      </c>
      <c r="F23" s="150">
        <v>21.23</v>
      </c>
      <c r="G23" s="108">
        <v>300</v>
      </c>
      <c r="H23" s="118">
        <v>26.9</v>
      </c>
      <c r="I23" s="108">
        <v>288</v>
      </c>
      <c r="J23" s="108">
        <v>289</v>
      </c>
      <c r="K23" s="109">
        <v>295</v>
      </c>
    </row>
    <row r="24" spans="1:19" s="1" customFormat="1" ht="18.75" customHeight="1" x14ac:dyDescent="0.25">
      <c r="A24" s="349" t="s">
        <v>30</v>
      </c>
      <c r="B24" s="350"/>
      <c r="C24" s="350"/>
      <c r="D24" s="351"/>
      <c r="E24" s="149">
        <v>514</v>
      </c>
      <c r="F24" s="150">
        <v>16.149999999999999</v>
      </c>
      <c r="G24" s="108">
        <v>536</v>
      </c>
      <c r="H24" s="118">
        <v>18.760000000000002</v>
      </c>
      <c r="I24" s="108">
        <v>550</v>
      </c>
      <c r="J24" s="108">
        <v>568</v>
      </c>
      <c r="K24" s="109">
        <v>576</v>
      </c>
    </row>
    <row r="25" spans="1:19" s="1" customFormat="1" ht="18" x14ac:dyDescent="0.25">
      <c r="A25" s="349" t="s">
        <v>41</v>
      </c>
      <c r="B25" s="350"/>
      <c r="C25" s="350"/>
      <c r="D25" s="351"/>
      <c r="E25" s="149">
        <v>206</v>
      </c>
      <c r="F25" s="150">
        <v>57.5</v>
      </c>
      <c r="G25" s="108">
        <v>219</v>
      </c>
      <c r="H25" s="118">
        <v>64.77</v>
      </c>
      <c r="I25" s="108">
        <v>226</v>
      </c>
      <c r="J25" s="108">
        <v>226</v>
      </c>
      <c r="K25" s="109">
        <v>224</v>
      </c>
    </row>
    <row r="26" spans="1:19" s="1" customFormat="1" ht="41.25" customHeight="1" thickBot="1" x14ac:dyDescent="0.3">
      <c r="A26" s="352" t="s">
        <v>251</v>
      </c>
      <c r="B26" s="353"/>
      <c r="C26" s="353"/>
      <c r="D26" s="354"/>
      <c r="E26" s="151">
        <v>528</v>
      </c>
      <c r="F26" s="152">
        <v>12.52</v>
      </c>
      <c r="G26" s="151">
        <v>562</v>
      </c>
      <c r="H26" s="119">
        <v>12.09</v>
      </c>
      <c r="I26" s="151">
        <v>563</v>
      </c>
      <c r="J26" s="151">
        <v>572</v>
      </c>
      <c r="K26" s="151">
        <v>570</v>
      </c>
    </row>
    <row r="27" spans="1:19" s="1" customFormat="1" ht="6" customHeight="1" x14ac:dyDescent="0.25">
      <c r="A27"/>
      <c r="B27"/>
      <c r="C27"/>
      <c r="D27"/>
      <c r="E27"/>
      <c r="F27"/>
      <c r="G27"/>
      <c r="H27"/>
      <c r="I27"/>
      <c r="J27"/>
    </row>
    <row r="28" spans="1:19" s="7" customFormat="1" ht="41.25" customHeight="1" x14ac:dyDescent="0.25">
      <c r="A28" s="347" t="s">
        <v>281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</row>
    <row r="29" spans="1:19" s="7" customFormat="1" ht="22.5" customHeight="1" x14ac:dyDescent="0.25">
      <c r="A29" s="347" t="s">
        <v>0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</row>
    <row r="30" spans="1:19" s="7" customFormat="1" ht="3" customHeight="1" x14ac:dyDescent="0.35">
      <c r="A30" s="116"/>
      <c r="B30" s="116"/>
      <c r="C30" s="116"/>
      <c r="D30" s="116"/>
      <c r="E30" s="116"/>
      <c r="F30" s="116"/>
      <c r="G30" s="116"/>
      <c r="H30" s="116"/>
      <c r="I30" s="116"/>
      <c r="J30" s="117"/>
      <c r="K30" s="117"/>
    </row>
    <row r="31" spans="1:19" s="1" customFormat="1" ht="29.25" customHeight="1" x14ac:dyDescent="0.25">
      <c r="A31" s="348" t="s">
        <v>123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8"/>
    </row>
    <row r="32" spans="1:19" s="1" customFormat="1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</row>
    <row r="33" spans="1:11" s="1" customFormat="1" x14ac:dyDescent="0.25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</row>
    <row r="34" spans="1:11" s="1" customFormat="1" ht="14.25" customHeight="1" x14ac:dyDescent="0.25">
      <c r="A34" s="348"/>
      <c r="B34" s="348"/>
      <c r="C34" s="348"/>
      <c r="D34" s="348"/>
      <c r="E34" s="348"/>
      <c r="F34" s="348"/>
      <c r="G34" s="348"/>
      <c r="H34" s="348"/>
      <c r="I34" s="348"/>
      <c r="J34" s="348"/>
      <c r="K34" s="348"/>
    </row>
    <row r="35" spans="1:11" s="1" customFormat="1" ht="22.5" customHeight="1" x14ac:dyDescent="0.25">
      <c r="A35" s="348"/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 s="1" customFormat="1" ht="84" customHeight="1" x14ac:dyDescent="0.25">
      <c r="A36" s="348" t="s">
        <v>252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48"/>
    </row>
    <row r="37" spans="1:11" ht="18.75" customHeight="1" x14ac:dyDescent="0.25">
      <c r="A37" s="105"/>
      <c r="B37" s="105"/>
      <c r="C37" s="105"/>
      <c r="D37" s="105"/>
      <c r="E37" s="105"/>
      <c r="F37" s="105"/>
      <c r="G37" s="105"/>
      <c r="H37" s="115"/>
      <c r="I37" s="123"/>
      <c r="J37" s="115"/>
      <c r="K37" s="115"/>
    </row>
    <row r="38" spans="1:11" ht="3" hidden="1" customHeight="1" x14ac:dyDescent="0.25">
      <c r="A38" s="106"/>
      <c r="B38" s="106"/>
      <c r="C38" s="106"/>
      <c r="D38" s="106"/>
      <c r="E38" s="106"/>
      <c r="F38" s="106"/>
      <c r="G38" s="106"/>
      <c r="H38" s="106"/>
      <c r="I38" s="106"/>
    </row>
    <row r="39" spans="1:11" ht="12.75" hidden="1" customHeight="1" x14ac:dyDescent="0.25">
      <c r="A39" s="106"/>
      <c r="B39" s="106"/>
      <c r="C39" s="106"/>
      <c r="D39" s="106"/>
      <c r="E39" s="106"/>
      <c r="F39" s="106"/>
      <c r="G39" s="106"/>
      <c r="H39" s="106"/>
      <c r="I39" s="106"/>
    </row>
    <row r="40" spans="1:11" ht="12.75" hidden="1" customHeight="1" x14ac:dyDescent="0.25">
      <c r="A40" s="106"/>
      <c r="B40" s="106"/>
      <c r="C40" s="106"/>
      <c r="D40" s="106"/>
      <c r="E40" s="106"/>
      <c r="F40" s="106"/>
      <c r="G40" s="106"/>
      <c r="H40" s="106"/>
      <c r="I40" s="106"/>
    </row>
    <row r="41" spans="1:11" ht="12.75" hidden="1" customHeight="1" x14ac:dyDescent="0.25">
      <c r="A41" s="106"/>
      <c r="B41" s="106"/>
      <c r="C41" s="106"/>
      <c r="D41" s="106"/>
      <c r="E41" s="106"/>
      <c r="F41" s="106"/>
      <c r="G41" s="106"/>
      <c r="H41" s="106"/>
      <c r="I41" s="106"/>
    </row>
    <row r="42" spans="1:11" ht="12.75" hidden="1" customHeight="1" x14ac:dyDescent="0.25">
      <c r="A42" s="106"/>
      <c r="B42" s="106"/>
      <c r="C42" s="106"/>
      <c r="D42" s="106"/>
      <c r="E42" s="106"/>
      <c r="F42" s="106"/>
      <c r="G42" s="106"/>
      <c r="H42" s="106"/>
      <c r="I42" s="106"/>
    </row>
    <row r="43" spans="1:11" ht="6" customHeight="1" x14ac:dyDescent="0.25">
      <c r="A43" s="106"/>
      <c r="B43" s="106"/>
      <c r="C43" s="106"/>
      <c r="D43" s="106"/>
      <c r="E43" s="106"/>
      <c r="F43" s="106"/>
      <c r="G43" s="106"/>
      <c r="H43" s="106"/>
      <c r="I43" s="106"/>
    </row>
  </sheetData>
  <mergeCells count="22">
    <mergeCell ref="A22:D22"/>
    <mergeCell ref="E17:K17"/>
    <mergeCell ref="A17:D18"/>
    <mergeCell ref="A19:D19"/>
    <mergeCell ref="A20:D20"/>
    <mergeCell ref="A28:K28"/>
    <mergeCell ref="A1:K1"/>
    <mergeCell ref="A15:K15"/>
    <mergeCell ref="A36:K36"/>
    <mergeCell ref="E18:F18"/>
    <mergeCell ref="G18:H18"/>
    <mergeCell ref="A6:K6"/>
    <mergeCell ref="A7:K7"/>
    <mergeCell ref="A9:K10"/>
    <mergeCell ref="A12:K13"/>
    <mergeCell ref="A21:D21"/>
    <mergeCell ref="A29:K29"/>
    <mergeCell ref="A31:K35"/>
    <mergeCell ref="A23:D23"/>
    <mergeCell ref="A24:D24"/>
    <mergeCell ref="A25:D25"/>
    <mergeCell ref="A26:D26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3" orientation="landscape" r:id="rId1"/>
  <headerFooter alignWithMargins="0"/>
  <rowBreaks count="2" manualBreakCount="2">
    <brk id="37" max="11" man="1"/>
    <brk id="4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tabSelected="1"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6" workbookViewId="0">
      <selection activeCell="C41" sqref="C41"/>
    </sheetView>
  </sheetViews>
  <sheetFormatPr defaultColWidth="9.33203125" defaultRowHeight="13.2" x14ac:dyDescent="0.25"/>
  <cols>
    <col min="1" max="1" width="40.77734375" style="126" customWidth="1"/>
    <col min="2" max="9" width="9.77734375" style="126" customWidth="1"/>
    <col min="10" max="16384" width="9.33203125" style="126"/>
  </cols>
  <sheetData>
    <row r="1" spans="1:11" s="10" customFormat="1" ht="12.75" customHeight="1" x14ac:dyDescent="0.25"/>
    <row r="2" spans="1:11" s="10" customFormat="1" ht="15.6" x14ac:dyDescent="0.2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s="10" customFormat="1" ht="15.6" x14ac:dyDescent="0.25">
      <c r="A3" s="249" t="s">
        <v>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11" customFormat="1" ht="15.6" x14ac:dyDescent="0.25">
      <c r="A4" s="124"/>
      <c r="B4" s="124"/>
      <c r="C4" s="124"/>
      <c r="D4" s="124"/>
      <c r="E4" s="124"/>
      <c r="F4" s="124"/>
      <c r="G4" s="124"/>
      <c r="H4" s="124"/>
      <c r="I4" s="124"/>
    </row>
    <row r="5" spans="1:11" s="10" customFormat="1" ht="12.75" customHeight="1" x14ac:dyDescent="0.25">
      <c r="A5" s="124"/>
      <c r="B5" s="124"/>
      <c r="C5" s="124"/>
      <c r="D5" s="124"/>
      <c r="E5" s="124"/>
      <c r="F5" s="124"/>
      <c r="G5" s="124"/>
      <c r="H5" s="124"/>
      <c r="I5" s="124"/>
    </row>
    <row r="6" spans="1:11" s="10" customFormat="1" ht="15.6" x14ac:dyDescent="0.25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</row>
    <row r="7" spans="1:11" s="10" customFormat="1" ht="12.75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11" s="10" customFormat="1" ht="12.75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1" s="10" customFormat="1" ht="17.25" customHeight="1" x14ac:dyDescent="0.25">
      <c r="A9" s="250" t="s">
        <v>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 s="10" customFormat="1" ht="17.25" customHeight="1" x14ac:dyDescent="0.25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spans="1:11" s="10" customFormat="1" ht="12.7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s="10" customFormat="1" ht="12.75" customHeight="1" x14ac:dyDescent="0.2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spans="1:11" s="10" customFormat="1" ht="12.75" customHeight="1" x14ac:dyDescent="0.25">
      <c r="A13" s="13" t="s">
        <v>2</v>
      </c>
      <c r="B13" s="243" t="s">
        <v>22</v>
      </c>
      <c r="C13" s="244"/>
      <c r="D13" s="244"/>
      <c r="E13" s="244"/>
      <c r="F13" s="244"/>
      <c r="G13" s="244"/>
      <c r="H13" s="244"/>
      <c r="I13" s="244"/>
      <c r="J13" s="244"/>
      <c r="K13" s="245"/>
    </row>
    <row r="14" spans="1:11" s="10" customFormat="1" ht="12.75" customHeight="1" x14ac:dyDescent="0.25">
      <c r="A14" s="14" t="s">
        <v>3</v>
      </c>
      <c r="B14" s="246" t="s">
        <v>18</v>
      </c>
      <c r="C14" s="247"/>
      <c r="D14" s="247"/>
      <c r="E14" s="247"/>
      <c r="F14" s="247"/>
      <c r="G14" s="247"/>
      <c r="H14" s="247"/>
      <c r="I14" s="247"/>
      <c r="J14" s="247"/>
      <c r="K14" s="248"/>
    </row>
    <row r="15" spans="1:11" s="10" customFormat="1" ht="12.75" customHeight="1" x14ac:dyDescent="0.25">
      <c r="A15" s="13" t="s">
        <v>2</v>
      </c>
      <c r="B15" s="243" t="s">
        <v>24</v>
      </c>
      <c r="C15" s="244"/>
      <c r="D15" s="244"/>
      <c r="E15" s="244"/>
      <c r="F15" s="244"/>
      <c r="G15" s="244"/>
      <c r="H15" s="244"/>
      <c r="I15" s="244"/>
      <c r="J15" s="244"/>
      <c r="K15" s="245"/>
    </row>
    <row r="16" spans="1:11" s="10" customFormat="1" ht="12.75" customHeight="1" x14ac:dyDescent="0.25">
      <c r="A16" s="14" t="s">
        <v>3</v>
      </c>
      <c r="B16" s="246" t="s">
        <v>18</v>
      </c>
      <c r="C16" s="247"/>
      <c r="D16" s="247"/>
      <c r="E16" s="247"/>
      <c r="F16" s="247"/>
      <c r="G16" s="247"/>
      <c r="H16" s="247"/>
      <c r="I16" s="247"/>
      <c r="J16" s="247"/>
      <c r="K16" s="248"/>
    </row>
    <row r="17" spans="1:11" s="11" customFormat="1" ht="12.75" customHeight="1" x14ac:dyDescent="0.25">
      <c r="A17" s="13" t="s">
        <v>2</v>
      </c>
      <c r="B17" s="243" t="s">
        <v>21</v>
      </c>
      <c r="C17" s="244"/>
      <c r="D17" s="244"/>
      <c r="E17" s="244"/>
      <c r="F17" s="244"/>
      <c r="G17" s="244"/>
      <c r="H17" s="244"/>
      <c r="I17" s="244"/>
      <c r="J17" s="244"/>
      <c r="K17" s="245"/>
    </row>
    <row r="18" spans="1:11" s="11" customFormat="1" ht="12.75" customHeight="1" x14ac:dyDescent="0.25">
      <c r="A18" s="14" t="s">
        <v>3</v>
      </c>
      <c r="B18" s="246" t="s">
        <v>18</v>
      </c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11" s="10" customFormat="1" ht="12.75" customHeight="1" x14ac:dyDescent="0.25">
      <c r="A19" s="13" t="s">
        <v>2</v>
      </c>
      <c r="B19" s="243" t="s">
        <v>83</v>
      </c>
      <c r="C19" s="244"/>
      <c r="D19" s="244"/>
      <c r="E19" s="244"/>
      <c r="F19" s="244"/>
      <c r="G19" s="244"/>
      <c r="H19" s="244"/>
      <c r="I19" s="244"/>
      <c r="J19" s="244"/>
      <c r="K19" s="245"/>
    </row>
    <row r="20" spans="1:11" s="125" customFormat="1" ht="15.6" x14ac:dyDescent="0.25">
      <c r="A20" s="14" t="s">
        <v>3</v>
      </c>
      <c r="B20" s="246" t="s">
        <v>18</v>
      </c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11" s="125" customFormat="1" ht="15.6" x14ac:dyDescent="0.25">
      <c r="A21" s="13" t="s">
        <v>2</v>
      </c>
      <c r="B21" s="243" t="s">
        <v>41</v>
      </c>
      <c r="C21" s="244"/>
      <c r="D21" s="244"/>
      <c r="E21" s="244"/>
      <c r="F21" s="244"/>
      <c r="G21" s="244"/>
      <c r="H21" s="244"/>
      <c r="I21" s="244"/>
      <c r="J21" s="244"/>
      <c r="K21" s="245"/>
    </row>
    <row r="22" spans="1:11" s="125" customFormat="1" ht="12.75" customHeight="1" x14ac:dyDescent="0.25">
      <c r="A22" s="14" t="s">
        <v>3</v>
      </c>
      <c r="B22" s="246" t="s">
        <v>18</v>
      </c>
      <c r="C22" s="247"/>
      <c r="D22" s="247"/>
      <c r="E22" s="247"/>
      <c r="F22" s="247"/>
      <c r="G22" s="247"/>
      <c r="H22" s="247"/>
      <c r="I22" s="247"/>
      <c r="J22" s="247"/>
      <c r="K22" s="248"/>
    </row>
    <row r="23" spans="1:11" s="125" customFormat="1" ht="12.7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0"/>
      <c r="K23" s="10"/>
    </row>
    <row r="24" spans="1:11" s="125" customFormat="1" ht="12.7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0"/>
      <c r="K24" s="10"/>
    </row>
    <row r="25" spans="1:11" ht="12.75" customHeight="1" x14ac:dyDescent="0.25">
      <c r="A25" s="259" t="s">
        <v>7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  <row r="26" spans="1:11" ht="12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1"/>
      <c r="K26" s="11"/>
    </row>
    <row r="27" spans="1:11" ht="15.6" x14ac:dyDescent="0.25">
      <c r="A27" s="127">
        <v>190501601</v>
      </c>
      <c r="B27" s="260" t="s">
        <v>127</v>
      </c>
      <c r="C27" s="261"/>
      <c r="D27" s="261"/>
      <c r="E27" s="261"/>
      <c r="F27" s="261"/>
      <c r="G27" s="261"/>
      <c r="H27" s="261"/>
      <c r="I27" s="261"/>
      <c r="J27" s="261"/>
      <c r="K27" s="262"/>
    </row>
    <row r="28" spans="1:11" ht="12.75" customHeight="1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ht="12.75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</row>
    <row r="30" spans="1:11" ht="12.75" customHeight="1" x14ac:dyDescent="0.25">
      <c r="A30" s="16" t="s">
        <v>8</v>
      </c>
      <c r="B30" s="254" t="s">
        <v>222</v>
      </c>
      <c r="C30" s="254"/>
      <c r="D30" s="254"/>
      <c r="E30" s="254"/>
      <c r="F30" s="254"/>
      <c r="G30" s="254"/>
      <c r="H30" s="254"/>
      <c r="I30" s="254"/>
      <c r="J30" s="254"/>
      <c r="K30" s="254"/>
    </row>
    <row r="31" spans="1:11" ht="12.75" customHeight="1" x14ac:dyDescent="0.25">
      <c r="A31" s="16" t="s">
        <v>9</v>
      </c>
      <c r="B31" s="254" t="s">
        <v>272</v>
      </c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2.75" customHeight="1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1" ht="12.75" customHeight="1" x14ac:dyDescent="0.25">
      <c r="A33" s="125"/>
      <c r="B33" s="125"/>
      <c r="C33" s="125"/>
      <c r="D33" s="125"/>
      <c r="E33" s="125"/>
      <c r="F33" s="125"/>
      <c r="G33" s="125"/>
      <c r="H33" s="125"/>
      <c r="I33" s="125"/>
    </row>
    <row r="34" spans="1:11" ht="12.75" customHeight="1" x14ac:dyDescent="0.25">
      <c r="A34" s="255" t="s">
        <v>10</v>
      </c>
      <c r="B34" s="255"/>
      <c r="C34" s="255"/>
      <c r="D34" s="255"/>
      <c r="E34" s="255"/>
      <c r="F34" s="255"/>
      <c r="G34" s="255"/>
      <c r="H34" s="255"/>
      <c r="I34" s="255"/>
    </row>
    <row r="35" spans="1:11" ht="12.75" customHeight="1" x14ac:dyDescent="0.25"/>
    <row r="36" spans="1:11" ht="12.75" customHeight="1" x14ac:dyDescent="0.25">
      <c r="A36" s="256" t="s">
        <v>26</v>
      </c>
      <c r="B36" s="251" t="s">
        <v>222</v>
      </c>
      <c r="C36" s="252"/>
      <c r="D36" s="251" t="s">
        <v>239</v>
      </c>
      <c r="E36" s="252"/>
      <c r="F36" s="251" t="s">
        <v>257</v>
      </c>
      <c r="G36" s="252"/>
      <c r="H36" s="251" t="s">
        <v>256</v>
      </c>
      <c r="I36" s="252"/>
      <c r="J36" s="251" t="s">
        <v>272</v>
      </c>
      <c r="K36" s="252"/>
    </row>
    <row r="37" spans="1:11" ht="12.75" customHeight="1" x14ac:dyDescent="0.25">
      <c r="A37" s="257"/>
      <c r="B37" s="93" t="s">
        <v>11</v>
      </c>
      <c r="C37" s="93" t="s">
        <v>124</v>
      </c>
      <c r="D37" s="93" t="s">
        <v>11</v>
      </c>
      <c r="E37" s="93" t="s">
        <v>124</v>
      </c>
      <c r="F37" s="93" t="s">
        <v>11</v>
      </c>
      <c r="G37" s="93" t="s">
        <v>124</v>
      </c>
      <c r="H37" s="93" t="s">
        <v>11</v>
      </c>
      <c r="I37" s="93" t="s">
        <v>124</v>
      </c>
      <c r="J37" s="93" t="s">
        <v>11</v>
      </c>
      <c r="K37" s="93" t="s">
        <v>124</v>
      </c>
    </row>
    <row r="38" spans="1:11" ht="12.75" customHeight="1" x14ac:dyDescent="0.25">
      <c r="A38" s="258"/>
      <c r="B38" s="94" t="s">
        <v>12</v>
      </c>
      <c r="C38" s="94" t="s">
        <v>13</v>
      </c>
      <c r="D38" s="94" t="s">
        <v>12</v>
      </c>
      <c r="E38" s="94" t="s">
        <v>13</v>
      </c>
      <c r="F38" s="94" t="s">
        <v>12</v>
      </c>
      <c r="G38" s="94" t="s">
        <v>13</v>
      </c>
      <c r="H38" s="94" t="s">
        <v>12</v>
      </c>
      <c r="I38" s="94" t="s">
        <v>13</v>
      </c>
      <c r="J38" s="94" t="s">
        <v>12</v>
      </c>
      <c r="K38" s="94" t="s">
        <v>13</v>
      </c>
    </row>
    <row r="39" spans="1:11" ht="12.75" customHeight="1" x14ac:dyDescent="0.25">
      <c r="A39" s="128" t="s">
        <v>27</v>
      </c>
      <c r="B39" s="94">
        <v>2259</v>
      </c>
      <c r="C39" s="94">
        <v>49.34</v>
      </c>
      <c r="D39" s="94">
        <v>2371</v>
      </c>
      <c r="E39" s="94">
        <v>51.37</v>
      </c>
      <c r="F39" s="94">
        <v>2397</v>
      </c>
      <c r="G39" s="94"/>
      <c r="H39" s="94">
        <v>2422</v>
      </c>
      <c r="I39" s="94"/>
      <c r="J39" s="94">
        <v>2438</v>
      </c>
      <c r="K39" s="94"/>
    </row>
    <row r="40" spans="1:11" ht="12.75" customHeight="1" x14ac:dyDescent="0.25">
      <c r="A40" s="128" t="s">
        <v>23</v>
      </c>
      <c r="B40" s="94">
        <v>138</v>
      </c>
      <c r="C40" s="94">
        <v>43.58</v>
      </c>
      <c r="D40" s="94">
        <v>160</v>
      </c>
      <c r="E40" s="94">
        <v>65.39</v>
      </c>
      <c r="F40" s="94">
        <v>159</v>
      </c>
      <c r="G40" s="94"/>
      <c r="H40" s="94">
        <v>157</v>
      </c>
      <c r="I40" s="94"/>
      <c r="J40" s="94">
        <v>156</v>
      </c>
      <c r="K40" s="94"/>
    </row>
    <row r="41" spans="1:11" ht="12.75" customHeight="1" x14ac:dyDescent="0.25">
      <c r="A41" s="128" t="s">
        <v>22</v>
      </c>
      <c r="B41" s="94">
        <v>131</v>
      </c>
      <c r="C41" s="94">
        <v>84.8</v>
      </c>
      <c r="D41" s="94">
        <v>132</v>
      </c>
      <c r="E41" s="94">
        <v>87.29</v>
      </c>
      <c r="F41" s="94">
        <v>133</v>
      </c>
      <c r="G41" s="94"/>
      <c r="H41" s="94">
        <v>135</v>
      </c>
      <c r="I41" s="94"/>
      <c r="J41" s="94">
        <v>141</v>
      </c>
      <c r="K41" s="94"/>
    </row>
    <row r="42" spans="1:11" ht="12.75" customHeight="1" x14ac:dyDescent="0.25">
      <c r="A42" s="128" t="s">
        <v>24</v>
      </c>
      <c r="B42" s="94">
        <v>594</v>
      </c>
      <c r="C42" s="94">
        <v>63.4</v>
      </c>
      <c r="D42" s="94">
        <v>622</v>
      </c>
      <c r="E42" s="94">
        <v>68.260000000000005</v>
      </c>
      <c r="F42" s="94">
        <v>637</v>
      </c>
      <c r="G42" s="94"/>
      <c r="H42" s="94">
        <v>632</v>
      </c>
      <c r="I42" s="94"/>
      <c r="J42" s="94">
        <v>632</v>
      </c>
      <c r="K42" s="94"/>
    </row>
    <row r="43" spans="1:11" ht="12.75" customHeight="1" x14ac:dyDescent="0.25">
      <c r="A43" s="128" t="s">
        <v>44</v>
      </c>
      <c r="B43" s="94">
        <v>95</v>
      </c>
      <c r="C43" s="94">
        <v>46.67</v>
      </c>
      <c r="D43" s="94">
        <v>95</v>
      </c>
      <c r="E43" s="94">
        <v>49.75</v>
      </c>
      <c r="F43" s="94">
        <v>97</v>
      </c>
      <c r="G43" s="94"/>
      <c r="H43" s="94">
        <v>98</v>
      </c>
      <c r="I43" s="94"/>
      <c r="J43" s="94">
        <v>97</v>
      </c>
      <c r="K43" s="94"/>
    </row>
    <row r="44" spans="1:11" ht="12.75" customHeight="1" x14ac:dyDescent="0.25">
      <c r="A44" s="128" t="s">
        <v>21</v>
      </c>
      <c r="B44" s="94">
        <v>286</v>
      </c>
      <c r="C44" s="94">
        <v>21.23</v>
      </c>
      <c r="D44" s="94">
        <v>300</v>
      </c>
      <c r="E44" s="94">
        <v>26.9</v>
      </c>
      <c r="F44" s="94">
        <v>288</v>
      </c>
      <c r="G44" s="94"/>
      <c r="H44" s="94">
        <v>289</v>
      </c>
      <c r="I44" s="94"/>
      <c r="J44" s="94">
        <v>295</v>
      </c>
      <c r="K44" s="94"/>
    </row>
    <row r="45" spans="1:11" ht="12.75" customHeight="1" x14ac:dyDescent="0.25">
      <c r="A45" s="128" t="s">
        <v>83</v>
      </c>
      <c r="B45" s="94">
        <v>514</v>
      </c>
      <c r="C45" s="94">
        <v>16.149999999999999</v>
      </c>
      <c r="D45" s="94">
        <v>536</v>
      </c>
      <c r="E45" s="94">
        <v>18.760000000000002</v>
      </c>
      <c r="F45" s="94">
        <v>550</v>
      </c>
      <c r="G45" s="94"/>
      <c r="H45" s="94">
        <v>568</v>
      </c>
      <c r="I45" s="94"/>
      <c r="J45" s="94">
        <v>576</v>
      </c>
      <c r="K45" s="94"/>
    </row>
    <row r="46" spans="1:11" ht="12.75" customHeight="1" x14ac:dyDescent="0.25">
      <c r="A46" s="128" t="s">
        <v>40</v>
      </c>
      <c r="B46" s="94">
        <v>59</v>
      </c>
      <c r="C46" s="94">
        <v>35.119999999999997</v>
      </c>
      <c r="D46" s="94">
        <v>60</v>
      </c>
      <c r="E46" s="94">
        <v>29.51</v>
      </c>
      <c r="F46" s="94">
        <v>60</v>
      </c>
      <c r="G46" s="94"/>
      <c r="H46" s="94">
        <v>58</v>
      </c>
      <c r="I46" s="94"/>
      <c r="J46" s="94">
        <v>58</v>
      </c>
      <c r="K46" s="94"/>
    </row>
    <row r="47" spans="1:11" ht="12.75" customHeight="1" x14ac:dyDescent="0.25">
      <c r="A47" s="128" t="s">
        <v>41</v>
      </c>
      <c r="B47" s="94">
        <v>206</v>
      </c>
      <c r="C47" s="94">
        <v>57.5</v>
      </c>
      <c r="D47" s="94">
        <v>219</v>
      </c>
      <c r="E47" s="94">
        <v>64.77</v>
      </c>
      <c r="F47" s="94">
        <v>226</v>
      </c>
      <c r="G47" s="94"/>
      <c r="H47" s="94">
        <v>226</v>
      </c>
      <c r="I47" s="94"/>
      <c r="J47" s="94">
        <v>224</v>
      </c>
      <c r="K47" s="94"/>
    </row>
    <row r="48" spans="1:11" ht="12.75" customHeight="1" x14ac:dyDescent="0.25">
      <c r="A48" s="128" t="s">
        <v>42</v>
      </c>
      <c r="B48" s="94">
        <v>210</v>
      </c>
      <c r="C48" s="94">
        <v>12.52</v>
      </c>
      <c r="D48" s="94">
        <v>216</v>
      </c>
      <c r="E48" s="94">
        <v>12.09</v>
      </c>
      <c r="F48" s="94">
        <v>221</v>
      </c>
      <c r="G48" s="94"/>
      <c r="H48" s="94">
        <v>230</v>
      </c>
      <c r="I48" s="94"/>
      <c r="J48" s="94">
        <v>230</v>
      </c>
      <c r="K48" s="94"/>
    </row>
    <row r="49" spans="1:11" ht="12.75" customHeight="1" x14ac:dyDescent="0.25">
      <c r="A49" s="128" t="s">
        <v>43</v>
      </c>
      <c r="B49" s="94">
        <v>9</v>
      </c>
      <c r="C49" s="94">
        <v>8.3000000000000007</v>
      </c>
      <c r="D49" s="94">
        <v>10</v>
      </c>
      <c r="E49" s="94">
        <v>11.83</v>
      </c>
      <c r="F49" s="94">
        <v>8</v>
      </c>
      <c r="G49" s="94"/>
      <c r="H49" s="94">
        <v>9</v>
      </c>
      <c r="I49" s="94"/>
      <c r="J49" s="94">
        <v>10</v>
      </c>
      <c r="K49" s="94"/>
    </row>
    <row r="50" spans="1:11" ht="12.75" customHeight="1" x14ac:dyDescent="0.25">
      <c r="A50" s="128" t="s">
        <v>38</v>
      </c>
      <c r="B50" s="94">
        <v>17</v>
      </c>
      <c r="C50" s="94">
        <v>1.55</v>
      </c>
      <c r="D50" s="94">
        <v>21</v>
      </c>
      <c r="E50" s="94">
        <v>1.97</v>
      </c>
      <c r="F50" s="94">
        <v>18</v>
      </c>
      <c r="G50" s="94"/>
      <c r="H50" s="94">
        <v>20</v>
      </c>
      <c r="I50" s="94"/>
      <c r="J50" s="94">
        <v>19</v>
      </c>
      <c r="K50" s="94"/>
    </row>
    <row r="51" spans="1:11" ht="12.75" customHeight="1" x14ac:dyDescent="0.25">
      <c r="A51" s="128" t="s">
        <v>15</v>
      </c>
      <c r="B51" s="94">
        <v>5437</v>
      </c>
      <c r="C51" s="94"/>
      <c r="D51" s="94">
        <v>5711</v>
      </c>
      <c r="E51" s="94"/>
      <c r="F51" s="94"/>
      <c r="G51" s="94"/>
      <c r="H51" s="94"/>
      <c r="I51" s="94"/>
      <c r="J51" s="94"/>
      <c r="K51" s="94"/>
    </row>
    <row r="52" spans="1:11" ht="12.75" customHeight="1" x14ac:dyDescent="0.25">
      <c r="A52" s="128" t="s">
        <v>16</v>
      </c>
      <c r="B52" s="94">
        <v>1368</v>
      </c>
      <c r="C52" s="94"/>
      <c r="D52" s="94">
        <v>1445</v>
      </c>
      <c r="E52" s="94"/>
      <c r="F52" s="94">
        <v>1461</v>
      </c>
      <c r="G52" s="94"/>
      <c r="H52" s="94">
        <v>1469</v>
      </c>
      <c r="I52" s="94"/>
      <c r="J52" s="94">
        <v>1481</v>
      </c>
      <c r="K52" s="94"/>
    </row>
    <row r="53" spans="1:11" ht="12.75" customHeight="1" x14ac:dyDescent="0.25">
      <c r="A53" s="128" t="s">
        <v>17</v>
      </c>
      <c r="B53" s="94">
        <v>25.16</v>
      </c>
      <c r="C53" s="94"/>
      <c r="D53" s="94">
        <v>25.3</v>
      </c>
      <c r="E53" s="94"/>
      <c r="F53" s="94"/>
      <c r="G53" s="94"/>
      <c r="H53" s="94"/>
      <c r="I53" s="94"/>
      <c r="J53" s="94"/>
      <c r="K53" s="94"/>
    </row>
    <row r="55" spans="1:11" x14ac:dyDescent="0.25">
      <c r="A55" s="253" t="s">
        <v>14</v>
      </c>
      <c r="B55" s="253"/>
      <c r="C55" s="253"/>
      <c r="D55" s="253"/>
      <c r="E55" s="253"/>
      <c r="F55" s="253"/>
      <c r="G55" s="253"/>
      <c r="H55" s="253"/>
      <c r="I55" s="253"/>
      <c r="J55" s="253"/>
      <c r="K55" s="253"/>
    </row>
    <row r="56" spans="1:11" x14ac:dyDescent="0.25">
      <c r="A56" s="253"/>
      <c r="B56" s="253"/>
      <c r="C56" s="253"/>
      <c r="D56" s="253"/>
      <c r="E56" s="253"/>
      <c r="F56" s="253"/>
      <c r="G56" s="253"/>
      <c r="H56" s="253"/>
      <c r="I56" s="253"/>
      <c r="J56" s="253"/>
      <c r="K56" s="253"/>
    </row>
  </sheetData>
  <mergeCells count="27">
    <mergeCell ref="B20:K20"/>
    <mergeCell ref="A55:K56"/>
    <mergeCell ref="A12:K12"/>
    <mergeCell ref="B31:K31"/>
    <mergeCell ref="A34:I34"/>
    <mergeCell ref="B36:C36"/>
    <mergeCell ref="F36:G36"/>
    <mergeCell ref="H36:I36"/>
    <mergeCell ref="A36:A38"/>
    <mergeCell ref="B21:K21"/>
    <mergeCell ref="J36:K36"/>
    <mergeCell ref="B13:K13"/>
    <mergeCell ref="A2:K2"/>
    <mergeCell ref="A3:K3"/>
    <mergeCell ref="A6:K6"/>
    <mergeCell ref="A9:K10"/>
    <mergeCell ref="D36:E36"/>
    <mergeCell ref="B22:K22"/>
    <mergeCell ref="A25:K25"/>
    <mergeCell ref="B27:K27"/>
    <mergeCell ref="B30:K30"/>
    <mergeCell ref="B19:K19"/>
    <mergeCell ref="B14:K14"/>
    <mergeCell ref="B15:K15"/>
    <mergeCell ref="B16:K16"/>
    <mergeCell ref="B17:K17"/>
    <mergeCell ref="B18:K18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D229" sqref="D229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9"/>
  <sheetViews>
    <sheetView workbookViewId="0">
      <selection activeCell="B276" sqref="B276"/>
    </sheetView>
  </sheetViews>
  <sheetFormatPr defaultColWidth="9.33203125" defaultRowHeight="13.2" x14ac:dyDescent="0.25"/>
  <cols>
    <col min="1" max="1" width="6.77734375" style="17" customWidth="1"/>
    <col min="2" max="2" width="43.33203125" style="17" customWidth="1"/>
    <col min="3" max="3" width="6.77734375" style="17" customWidth="1"/>
    <col min="4" max="13" width="10.77734375" style="17" customWidth="1"/>
    <col min="14" max="28" width="7.77734375" style="17" customWidth="1"/>
    <col min="29" max="16384" width="9.33203125" style="17"/>
  </cols>
  <sheetData>
    <row r="1" spans="1:18" x14ac:dyDescent="0.25">
      <c r="A1" s="8"/>
      <c r="B1" s="177" t="s">
        <v>55</v>
      </c>
      <c r="C1" s="177"/>
      <c r="D1" s="8"/>
      <c r="E1" s="8"/>
      <c r="F1" s="8"/>
      <c r="G1" s="8"/>
      <c r="H1" s="164"/>
      <c r="I1" s="8"/>
      <c r="J1" s="8"/>
      <c r="K1" s="8"/>
      <c r="L1" s="165"/>
      <c r="M1" s="165"/>
      <c r="N1" s="165"/>
      <c r="O1" s="8"/>
      <c r="P1" s="8"/>
      <c r="Q1" s="8"/>
      <c r="R1" s="8"/>
    </row>
    <row r="2" spans="1:18" x14ac:dyDescent="0.25">
      <c r="A2" s="8"/>
      <c r="B2" s="177"/>
      <c r="C2" s="177"/>
      <c r="D2" s="8"/>
      <c r="E2" s="8"/>
      <c r="F2" s="8"/>
      <c r="G2" s="8"/>
      <c r="H2" s="8"/>
      <c r="I2" s="8"/>
      <c r="J2" s="8"/>
      <c r="K2" s="8"/>
      <c r="L2" s="165"/>
      <c r="M2" s="165"/>
      <c r="N2" s="165"/>
      <c r="O2" s="8"/>
      <c r="P2" s="8"/>
      <c r="Q2" s="8"/>
      <c r="R2" s="8"/>
    </row>
    <row r="3" spans="1:18" x14ac:dyDescent="0.25">
      <c r="A3" s="178"/>
      <c r="B3" s="179"/>
      <c r="C3" s="179"/>
      <c r="D3" s="164"/>
      <c r="E3" s="164"/>
      <c r="F3" s="164"/>
      <c r="G3" s="164"/>
      <c r="H3" s="164"/>
      <c r="I3" s="164"/>
      <c r="J3" s="164"/>
      <c r="K3" s="164"/>
      <c r="L3" s="165"/>
      <c r="M3" s="165"/>
      <c r="N3" s="165"/>
      <c r="O3" s="8"/>
      <c r="P3" s="8"/>
      <c r="Q3" s="8"/>
      <c r="R3" s="8"/>
    </row>
    <row r="4" spans="1:18" x14ac:dyDescent="0.25">
      <c r="A4" s="180"/>
      <c r="B4" s="181"/>
      <c r="C4" s="181"/>
      <c r="D4" s="182"/>
      <c r="E4" s="182"/>
      <c r="F4" s="182"/>
      <c r="G4" s="182"/>
      <c r="H4" s="182"/>
      <c r="I4" s="164"/>
      <c r="J4" s="164"/>
      <c r="K4" s="164"/>
      <c r="L4" s="164"/>
      <c r="M4" s="164"/>
      <c r="N4" s="164"/>
      <c r="O4" s="164"/>
      <c r="P4" s="165"/>
      <c r="Q4" s="165"/>
      <c r="R4" s="165"/>
    </row>
    <row r="5" spans="1:18" x14ac:dyDescent="0.25">
      <c r="A5" s="183">
        <v>10</v>
      </c>
      <c r="B5" s="184" t="s">
        <v>56</v>
      </c>
      <c r="C5" s="185"/>
      <c r="D5" s="186"/>
      <c r="E5" s="186"/>
      <c r="F5" s="186"/>
      <c r="G5" s="186"/>
      <c r="H5" s="186"/>
      <c r="I5" s="164"/>
      <c r="J5" s="164"/>
      <c r="K5" s="164"/>
      <c r="L5" s="164"/>
      <c r="M5" s="164"/>
      <c r="N5" s="164"/>
      <c r="O5" s="164"/>
      <c r="P5" s="165"/>
      <c r="Q5" s="165"/>
      <c r="R5" s="165"/>
    </row>
    <row r="6" spans="1:18" ht="27.75" customHeight="1" x14ac:dyDescent="0.25">
      <c r="A6" s="163"/>
      <c r="B6" s="263"/>
      <c r="C6" s="265" t="s">
        <v>57</v>
      </c>
      <c r="D6" s="187" t="s">
        <v>222</v>
      </c>
      <c r="E6" s="187" t="s">
        <v>239</v>
      </c>
      <c r="F6" s="187" t="s">
        <v>257</v>
      </c>
      <c r="G6" s="187" t="s">
        <v>256</v>
      </c>
      <c r="H6" s="187" t="s">
        <v>272</v>
      </c>
      <c r="I6" s="166"/>
      <c r="J6" s="167"/>
      <c r="K6" s="167"/>
      <c r="L6" s="166"/>
      <c r="M6" s="8"/>
      <c r="N6" s="8"/>
      <c r="O6" s="8"/>
      <c r="P6" s="8"/>
      <c r="Q6" s="8"/>
      <c r="R6" s="8"/>
    </row>
    <row r="7" spans="1:18" x14ac:dyDescent="0.25">
      <c r="A7" s="163"/>
      <c r="B7" s="264"/>
      <c r="C7" s="266"/>
      <c r="D7" s="188" t="s">
        <v>29</v>
      </c>
      <c r="E7" s="188" t="s">
        <v>29</v>
      </c>
      <c r="F7" s="188" t="s">
        <v>29</v>
      </c>
      <c r="G7" s="188" t="s">
        <v>29</v>
      </c>
      <c r="H7" s="188" t="s">
        <v>29</v>
      </c>
      <c r="I7" s="8"/>
      <c r="J7" s="168"/>
      <c r="K7" s="168"/>
      <c r="L7" s="8"/>
      <c r="M7" s="8"/>
      <c r="N7" s="8"/>
      <c r="O7" s="8"/>
      <c r="P7" s="8"/>
      <c r="Q7" s="8"/>
      <c r="R7" s="8"/>
    </row>
    <row r="8" spans="1:18" x14ac:dyDescent="0.25">
      <c r="A8" s="163"/>
      <c r="B8" s="189" t="s">
        <v>58</v>
      </c>
      <c r="C8" s="183">
        <v>1</v>
      </c>
      <c r="D8" s="190">
        <v>81.19</v>
      </c>
      <c r="E8" s="190">
        <v>82.14</v>
      </c>
      <c r="F8" s="190">
        <v>81.790000000000006</v>
      </c>
      <c r="G8" s="190">
        <v>82.85</v>
      </c>
      <c r="H8" s="190"/>
      <c r="I8" s="169"/>
      <c r="J8" s="168"/>
      <c r="K8" s="168"/>
      <c r="L8" s="8"/>
      <c r="M8" s="8"/>
      <c r="N8" s="8"/>
      <c r="O8" s="8"/>
      <c r="P8" s="8"/>
      <c r="Q8" s="8"/>
      <c r="R8" s="8"/>
    </row>
    <row r="9" spans="1:18" x14ac:dyDescent="0.25">
      <c r="A9" s="163"/>
      <c r="B9" s="163"/>
      <c r="C9" s="170"/>
      <c r="D9" s="171"/>
      <c r="E9" s="171"/>
      <c r="F9" s="171"/>
      <c r="G9" s="171"/>
      <c r="H9" s="171"/>
      <c r="I9" s="169"/>
      <c r="J9" s="168"/>
      <c r="K9" s="168"/>
      <c r="L9" s="8"/>
      <c r="M9" s="8"/>
      <c r="N9" s="8"/>
      <c r="O9" s="8"/>
      <c r="P9" s="8"/>
      <c r="Q9" s="8"/>
      <c r="R9" s="8"/>
    </row>
    <row r="10" spans="1:18" x14ac:dyDescent="0.25">
      <c r="A10" s="180"/>
      <c r="B10" s="181"/>
      <c r="C10" s="181"/>
      <c r="D10" s="182"/>
      <c r="E10" s="182"/>
      <c r="F10" s="182"/>
      <c r="G10" s="182"/>
      <c r="H10" s="182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183">
        <v>11</v>
      </c>
      <c r="B11" s="184" t="s">
        <v>59</v>
      </c>
      <c r="C11" s="185"/>
      <c r="D11" s="186"/>
      <c r="E11" s="186"/>
      <c r="F11" s="186"/>
      <c r="G11" s="186"/>
      <c r="H11" s="186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7" customHeight="1" x14ac:dyDescent="0.25">
      <c r="A12" s="163"/>
      <c r="B12" s="263"/>
      <c r="C12" s="265" t="s">
        <v>57</v>
      </c>
      <c r="D12" s="187" t="s">
        <v>222</v>
      </c>
      <c r="E12" s="187" t="s">
        <v>239</v>
      </c>
      <c r="F12" s="187" t="s">
        <v>257</v>
      </c>
      <c r="G12" s="187" t="s">
        <v>256</v>
      </c>
      <c r="H12" s="187" t="s">
        <v>272</v>
      </c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163"/>
      <c r="B13" s="264"/>
      <c r="C13" s="266"/>
      <c r="D13" s="188" t="s">
        <v>29</v>
      </c>
      <c r="E13" s="188" t="s">
        <v>29</v>
      </c>
      <c r="F13" s="188" t="s">
        <v>29</v>
      </c>
      <c r="G13" s="188" t="s">
        <v>29</v>
      </c>
      <c r="H13" s="188" t="s">
        <v>29</v>
      </c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163"/>
      <c r="B14" s="189" t="s">
        <v>58</v>
      </c>
      <c r="C14" s="183">
        <v>1</v>
      </c>
      <c r="D14" s="190">
        <v>17.670000000000002</v>
      </c>
      <c r="E14" s="190">
        <v>18.36</v>
      </c>
      <c r="F14" s="190">
        <v>17.59</v>
      </c>
      <c r="G14" s="190">
        <v>17.97</v>
      </c>
      <c r="H14" s="190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163"/>
      <c r="B15" s="163"/>
      <c r="C15" s="170"/>
      <c r="D15" s="171"/>
      <c r="E15" s="171"/>
      <c r="F15" s="171"/>
      <c r="G15" s="171"/>
      <c r="H15" s="171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180"/>
      <c r="B16" s="181"/>
      <c r="C16" s="181"/>
      <c r="D16" s="182"/>
      <c r="E16" s="182"/>
      <c r="F16" s="182"/>
      <c r="G16" s="182"/>
      <c r="H16" s="182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8" x14ac:dyDescent="0.25">
      <c r="A17" s="183">
        <v>12</v>
      </c>
      <c r="B17" s="184" t="s">
        <v>60</v>
      </c>
      <c r="C17" s="185"/>
      <c r="D17" s="186"/>
      <c r="E17" s="186"/>
      <c r="F17" s="186"/>
      <c r="G17" s="186"/>
      <c r="H17" s="186"/>
    </row>
    <row r="18" spans="1:8" ht="21" x14ac:dyDescent="0.25">
      <c r="A18" s="163"/>
      <c r="B18" s="263"/>
      <c r="C18" s="265" t="s">
        <v>57</v>
      </c>
      <c r="D18" s="187" t="s">
        <v>222</v>
      </c>
      <c r="E18" s="187" t="s">
        <v>239</v>
      </c>
      <c r="F18" s="187" t="s">
        <v>257</v>
      </c>
      <c r="G18" s="187" t="s">
        <v>256</v>
      </c>
      <c r="H18" s="187" t="s">
        <v>272</v>
      </c>
    </row>
    <row r="19" spans="1:8" x14ac:dyDescent="0.25">
      <c r="A19" s="163"/>
      <c r="B19" s="264"/>
      <c r="C19" s="266"/>
      <c r="D19" s="188" t="s">
        <v>29</v>
      </c>
      <c r="E19" s="188" t="s">
        <v>29</v>
      </c>
      <c r="F19" s="188" t="s">
        <v>29</v>
      </c>
      <c r="G19" s="188" t="s">
        <v>29</v>
      </c>
      <c r="H19" s="188" t="s">
        <v>29</v>
      </c>
    </row>
    <row r="20" spans="1:8" x14ac:dyDescent="0.25">
      <c r="A20" s="163"/>
      <c r="B20" s="189" t="s">
        <v>61</v>
      </c>
      <c r="C20" s="183">
        <v>1</v>
      </c>
      <c r="D20" s="190">
        <v>6.41</v>
      </c>
      <c r="E20" s="190">
        <v>6.09</v>
      </c>
      <c r="F20" s="190">
        <v>5.24</v>
      </c>
      <c r="G20" s="190">
        <v>5.13</v>
      </c>
      <c r="H20" s="190"/>
    </row>
    <row r="21" spans="1:8" x14ac:dyDescent="0.25">
      <c r="A21" s="163"/>
      <c r="B21" s="163"/>
      <c r="C21" s="170"/>
      <c r="D21" s="171"/>
      <c r="E21" s="171"/>
      <c r="F21" s="171"/>
      <c r="G21" s="171"/>
      <c r="H21" s="171"/>
    </row>
    <row r="22" spans="1:8" x14ac:dyDescent="0.25">
      <c r="A22" s="180"/>
      <c r="B22" s="181"/>
      <c r="C22" s="181"/>
      <c r="D22" s="182"/>
      <c r="E22" s="182"/>
      <c r="F22" s="182"/>
      <c r="G22" s="182"/>
      <c r="H22" s="182"/>
    </row>
    <row r="23" spans="1:8" x14ac:dyDescent="0.25">
      <c r="A23" s="183">
        <v>13</v>
      </c>
      <c r="B23" s="184" t="s">
        <v>62</v>
      </c>
      <c r="C23" s="185"/>
      <c r="D23" s="186"/>
      <c r="E23" s="186"/>
      <c r="F23" s="186"/>
      <c r="G23" s="186"/>
      <c r="H23" s="186"/>
    </row>
    <row r="24" spans="1:8" ht="21" x14ac:dyDescent="0.25">
      <c r="A24" s="163"/>
      <c r="B24" s="263"/>
      <c r="C24" s="265" t="s">
        <v>57</v>
      </c>
      <c r="D24" s="187" t="s">
        <v>222</v>
      </c>
      <c r="E24" s="187" t="s">
        <v>239</v>
      </c>
      <c r="F24" s="187" t="s">
        <v>257</v>
      </c>
      <c r="G24" s="187" t="s">
        <v>256</v>
      </c>
      <c r="H24" s="187" t="s">
        <v>272</v>
      </c>
    </row>
    <row r="25" spans="1:8" x14ac:dyDescent="0.25">
      <c r="A25" s="163"/>
      <c r="B25" s="264"/>
      <c r="C25" s="266"/>
      <c r="D25" s="188" t="s">
        <v>29</v>
      </c>
      <c r="E25" s="188" t="s">
        <v>29</v>
      </c>
      <c r="F25" s="188" t="s">
        <v>29</v>
      </c>
      <c r="G25" s="188" t="s">
        <v>29</v>
      </c>
      <c r="H25" s="188" t="s">
        <v>29</v>
      </c>
    </row>
    <row r="26" spans="1:8" x14ac:dyDescent="0.25">
      <c r="A26" s="163"/>
      <c r="B26" s="189" t="s">
        <v>61</v>
      </c>
      <c r="C26" s="183">
        <v>1</v>
      </c>
      <c r="D26" s="190">
        <v>58.92</v>
      </c>
      <c r="E26" s="190">
        <v>59.66</v>
      </c>
      <c r="F26" s="190">
        <v>55.7</v>
      </c>
      <c r="G26" s="190">
        <v>61.69</v>
      </c>
      <c r="H26" s="190"/>
    </row>
    <row r="27" spans="1:8" x14ac:dyDescent="0.25">
      <c r="A27" s="163"/>
      <c r="B27" s="163"/>
      <c r="C27" s="170"/>
      <c r="D27" s="171"/>
      <c r="E27" s="171"/>
      <c r="F27" s="171"/>
      <c r="G27" s="171"/>
      <c r="H27" s="171"/>
    </row>
    <row r="28" spans="1:8" x14ac:dyDescent="0.25">
      <c r="A28" s="180"/>
      <c r="B28" s="181"/>
      <c r="C28" s="181"/>
      <c r="D28" s="182"/>
      <c r="E28" s="182"/>
      <c r="F28" s="182"/>
      <c r="G28" s="182"/>
      <c r="H28" s="182"/>
    </row>
    <row r="29" spans="1:8" x14ac:dyDescent="0.25">
      <c r="A29" s="183">
        <v>14</v>
      </c>
      <c r="B29" s="184" t="s">
        <v>63</v>
      </c>
      <c r="C29" s="185"/>
      <c r="D29" s="186"/>
      <c r="E29" s="186"/>
      <c r="F29" s="186"/>
      <c r="G29" s="186"/>
      <c r="H29" s="186"/>
    </row>
    <row r="30" spans="1:8" ht="21" x14ac:dyDescent="0.25">
      <c r="A30" s="163"/>
      <c r="B30" s="263"/>
      <c r="C30" s="265" t="s">
        <v>57</v>
      </c>
      <c r="D30" s="187" t="s">
        <v>222</v>
      </c>
      <c r="E30" s="187" t="s">
        <v>239</v>
      </c>
      <c r="F30" s="187" t="s">
        <v>257</v>
      </c>
      <c r="G30" s="187" t="s">
        <v>256</v>
      </c>
      <c r="H30" s="187" t="s">
        <v>272</v>
      </c>
    </row>
    <row r="31" spans="1:8" x14ac:dyDescent="0.25">
      <c r="A31" s="163"/>
      <c r="B31" s="264"/>
      <c r="C31" s="266"/>
      <c r="D31" s="188" t="s">
        <v>29</v>
      </c>
      <c r="E31" s="188" t="s">
        <v>29</v>
      </c>
      <c r="F31" s="188" t="s">
        <v>29</v>
      </c>
      <c r="G31" s="188" t="s">
        <v>29</v>
      </c>
      <c r="H31" s="188" t="s">
        <v>29</v>
      </c>
    </row>
    <row r="32" spans="1:8" x14ac:dyDescent="0.25">
      <c r="A32" s="163"/>
      <c r="B32" s="189" t="s">
        <v>61</v>
      </c>
      <c r="C32" s="183">
        <v>1</v>
      </c>
      <c r="D32" s="190">
        <v>5.0599999999999996</v>
      </c>
      <c r="E32" s="190">
        <v>5.01</v>
      </c>
      <c r="F32" s="190">
        <v>5.16</v>
      </c>
      <c r="G32" s="190">
        <v>5.58</v>
      </c>
      <c r="H32" s="190"/>
    </row>
    <row r="33" spans="1:8" x14ac:dyDescent="0.25">
      <c r="A33" s="163"/>
      <c r="B33" s="163"/>
      <c r="C33" s="170"/>
      <c r="D33" s="171"/>
      <c r="E33" s="171"/>
      <c r="F33" s="171"/>
      <c r="G33" s="171"/>
      <c r="H33" s="171"/>
    </row>
    <row r="34" spans="1:8" x14ac:dyDescent="0.25">
      <c r="A34" s="180"/>
      <c r="B34" s="181"/>
      <c r="C34" s="181"/>
      <c r="D34" s="182"/>
      <c r="E34" s="182"/>
      <c r="F34" s="182"/>
      <c r="G34" s="182"/>
      <c r="H34" s="182"/>
    </row>
    <row r="35" spans="1:8" x14ac:dyDescent="0.25">
      <c r="A35" s="183">
        <v>15</v>
      </c>
      <c r="B35" s="184" t="s">
        <v>64</v>
      </c>
      <c r="C35" s="185"/>
      <c r="D35" s="186"/>
      <c r="E35" s="186"/>
      <c r="F35" s="186"/>
      <c r="G35" s="186"/>
      <c r="H35" s="186"/>
    </row>
    <row r="36" spans="1:8" ht="21" x14ac:dyDescent="0.25">
      <c r="A36" s="163"/>
      <c r="B36" s="263"/>
      <c r="C36" s="265" t="s">
        <v>57</v>
      </c>
      <c r="D36" s="187" t="s">
        <v>222</v>
      </c>
      <c r="E36" s="187" t="s">
        <v>239</v>
      </c>
      <c r="F36" s="187" t="s">
        <v>257</v>
      </c>
      <c r="G36" s="187" t="s">
        <v>256</v>
      </c>
      <c r="H36" s="187" t="s">
        <v>272</v>
      </c>
    </row>
    <row r="37" spans="1:8" x14ac:dyDescent="0.25">
      <c r="A37" s="163"/>
      <c r="B37" s="264"/>
      <c r="C37" s="266"/>
      <c r="D37" s="188" t="s">
        <v>29</v>
      </c>
      <c r="E37" s="188" t="s">
        <v>29</v>
      </c>
      <c r="F37" s="188" t="s">
        <v>29</v>
      </c>
      <c r="G37" s="188" t="s">
        <v>29</v>
      </c>
      <c r="H37" s="188" t="s">
        <v>29</v>
      </c>
    </row>
    <row r="38" spans="1:8" x14ac:dyDescent="0.25">
      <c r="A38" s="163"/>
      <c r="B38" s="189" t="s">
        <v>61</v>
      </c>
      <c r="C38" s="183">
        <v>1</v>
      </c>
      <c r="D38" s="190">
        <v>4.43</v>
      </c>
      <c r="E38" s="190">
        <v>4.26</v>
      </c>
      <c r="F38" s="190">
        <v>3.88</v>
      </c>
      <c r="G38" s="190">
        <v>3.36</v>
      </c>
      <c r="H38" s="190"/>
    </row>
    <row r="39" spans="1:8" x14ac:dyDescent="0.25">
      <c r="A39" s="163"/>
      <c r="B39" s="163"/>
      <c r="C39" s="170"/>
      <c r="D39" s="171"/>
      <c r="E39" s="171"/>
      <c r="F39" s="171"/>
      <c r="G39" s="171"/>
      <c r="H39" s="171"/>
    </row>
    <row r="40" spans="1:8" x14ac:dyDescent="0.25">
      <c r="A40" s="180"/>
      <c r="B40" s="181"/>
      <c r="C40" s="181"/>
      <c r="D40" s="182"/>
      <c r="E40" s="182"/>
      <c r="F40" s="182"/>
      <c r="G40" s="182"/>
      <c r="H40" s="182"/>
    </row>
    <row r="41" spans="1:8" x14ac:dyDescent="0.25">
      <c r="A41" s="183">
        <v>16</v>
      </c>
      <c r="B41" s="184" t="s">
        <v>65</v>
      </c>
      <c r="C41" s="185"/>
      <c r="D41" s="186"/>
      <c r="E41" s="186"/>
      <c r="F41" s="186"/>
      <c r="G41" s="186"/>
      <c r="H41" s="186"/>
    </row>
    <row r="42" spans="1:8" ht="21" x14ac:dyDescent="0.25">
      <c r="A42" s="163"/>
      <c r="B42" s="263"/>
      <c r="C42" s="265" t="s">
        <v>57</v>
      </c>
      <c r="D42" s="187" t="s">
        <v>222</v>
      </c>
      <c r="E42" s="187" t="s">
        <v>239</v>
      </c>
      <c r="F42" s="187" t="s">
        <v>257</v>
      </c>
      <c r="G42" s="187" t="s">
        <v>256</v>
      </c>
      <c r="H42" s="187" t="s">
        <v>272</v>
      </c>
    </row>
    <row r="43" spans="1:8" x14ac:dyDescent="0.25">
      <c r="A43" s="163"/>
      <c r="B43" s="264"/>
      <c r="C43" s="266"/>
      <c r="D43" s="188" t="s">
        <v>29</v>
      </c>
      <c r="E43" s="188" t="s">
        <v>29</v>
      </c>
      <c r="F43" s="188" t="s">
        <v>29</v>
      </c>
      <c r="G43" s="188" t="s">
        <v>29</v>
      </c>
      <c r="H43" s="188" t="s">
        <v>29</v>
      </c>
    </row>
    <row r="44" spans="1:8" x14ac:dyDescent="0.25">
      <c r="A44" s="163"/>
      <c r="B44" s="189" t="s">
        <v>61</v>
      </c>
      <c r="C44" s="183">
        <v>1</v>
      </c>
      <c r="D44" s="190">
        <v>35.43</v>
      </c>
      <c r="E44" s="190">
        <v>34.380000000000003</v>
      </c>
      <c r="F44" s="190">
        <v>38.93</v>
      </c>
      <c r="G44" s="190">
        <v>32.85</v>
      </c>
      <c r="H44" s="190"/>
    </row>
    <row r="45" spans="1:8" x14ac:dyDescent="0.25">
      <c r="A45" s="163"/>
      <c r="B45" s="163"/>
      <c r="C45" s="170"/>
      <c r="D45" s="171"/>
      <c r="E45" s="171"/>
      <c r="F45" s="171"/>
      <c r="G45" s="171"/>
      <c r="H45" s="171"/>
    </row>
    <row r="46" spans="1:8" x14ac:dyDescent="0.25">
      <c r="A46" s="180"/>
      <c r="B46" s="181"/>
      <c r="C46" s="181"/>
      <c r="D46" s="182"/>
      <c r="E46" s="182"/>
      <c r="F46" s="182"/>
      <c r="G46" s="182"/>
      <c r="H46" s="182"/>
    </row>
    <row r="47" spans="1:8" x14ac:dyDescent="0.25">
      <c r="A47" s="183">
        <v>17</v>
      </c>
      <c r="B47" s="184" t="s">
        <v>66</v>
      </c>
      <c r="C47" s="185"/>
      <c r="D47" s="186"/>
      <c r="E47" s="186"/>
      <c r="F47" s="186"/>
      <c r="G47" s="186"/>
      <c r="H47" s="186"/>
    </row>
    <row r="48" spans="1:8" ht="21" x14ac:dyDescent="0.25">
      <c r="A48" s="163"/>
      <c r="B48" s="263"/>
      <c r="C48" s="265" t="s">
        <v>57</v>
      </c>
      <c r="D48" s="187" t="s">
        <v>222</v>
      </c>
      <c r="E48" s="187" t="s">
        <v>239</v>
      </c>
      <c r="F48" s="187" t="s">
        <v>257</v>
      </c>
      <c r="G48" s="187" t="s">
        <v>256</v>
      </c>
      <c r="H48" s="187" t="s">
        <v>272</v>
      </c>
    </row>
    <row r="49" spans="1:8" x14ac:dyDescent="0.25">
      <c r="A49" s="163"/>
      <c r="B49" s="264"/>
      <c r="C49" s="266"/>
      <c r="D49" s="188" t="s">
        <v>29</v>
      </c>
      <c r="E49" s="188" t="s">
        <v>29</v>
      </c>
      <c r="F49" s="188" t="s">
        <v>29</v>
      </c>
      <c r="G49" s="188" t="s">
        <v>29</v>
      </c>
      <c r="H49" s="188" t="s">
        <v>67</v>
      </c>
    </row>
    <row r="50" spans="1:8" x14ac:dyDescent="0.25">
      <c r="A50" s="163"/>
      <c r="B50" s="189" t="s">
        <v>32</v>
      </c>
      <c r="C50" s="183">
        <v>1</v>
      </c>
      <c r="D50" s="190">
        <v>4.51</v>
      </c>
      <c r="E50" s="190">
        <v>4.17</v>
      </c>
      <c r="F50" s="190">
        <v>3.59</v>
      </c>
      <c r="G50" s="190">
        <v>3.86</v>
      </c>
      <c r="H50" s="190">
        <v>2.75</v>
      </c>
    </row>
    <row r="51" spans="1:8" x14ac:dyDescent="0.25">
      <c r="A51" s="163"/>
      <c r="B51" s="189" t="s">
        <v>68</v>
      </c>
      <c r="C51" s="183">
        <v>0</v>
      </c>
      <c r="D51" s="190">
        <v>8.39</v>
      </c>
      <c r="E51" s="190">
        <v>9.01</v>
      </c>
      <c r="F51" s="190">
        <v>9.58</v>
      </c>
      <c r="G51" s="190">
        <v>9.39</v>
      </c>
      <c r="H51" s="190">
        <v>9.02</v>
      </c>
    </row>
    <row r="52" spans="1:8" x14ac:dyDescent="0.25">
      <c r="A52" s="163"/>
      <c r="B52" s="189" t="s">
        <v>69</v>
      </c>
      <c r="C52" s="183">
        <v>-1</v>
      </c>
      <c r="D52" s="190">
        <v>3.08</v>
      </c>
      <c r="E52" s="190">
        <v>3.3</v>
      </c>
      <c r="F52" s="190">
        <v>2.44</v>
      </c>
      <c r="G52" s="190">
        <v>2.58</v>
      </c>
      <c r="H52" s="190">
        <v>1.56</v>
      </c>
    </row>
    <row r="53" spans="1:8" x14ac:dyDescent="0.25">
      <c r="A53" s="163"/>
      <c r="B53" s="189" t="s">
        <v>70</v>
      </c>
      <c r="C53" s="183">
        <v>-2</v>
      </c>
      <c r="D53" s="190">
        <v>83.89</v>
      </c>
      <c r="E53" s="190">
        <v>83.31</v>
      </c>
      <c r="F53" s="190">
        <v>84.35</v>
      </c>
      <c r="G53" s="190">
        <v>84</v>
      </c>
      <c r="H53" s="190">
        <v>81.790000000000006</v>
      </c>
    </row>
    <row r="54" spans="1:8" x14ac:dyDescent="0.25">
      <c r="A54" s="163"/>
      <c r="B54" s="189" t="s">
        <v>36</v>
      </c>
      <c r="C54" s="183">
        <v>-3</v>
      </c>
      <c r="D54" s="190">
        <v>0.13</v>
      </c>
      <c r="E54" s="190">
        <v>0.21</v>
      </c>
      <c r="F54" s="190">
        <v>0.04</v>
      </c>
      <c r="G54" s="190">
        <v>0.16</v>
      </c>
      <c r="H54" s="190">
        <v>4.88</v>
      </c>
    </row>
    <row r="55" spans="1:8" x14ac:dyDescent="0.25">
      <c r="A55" s="163"/>
      <c r="B55" s="163"/>
      <c r="C55" s="170"/>
      <c r="D55" s="171"/>
      <c r="E55" s="171"/>
      <c r="F55" s="171"/>
      <c r="G55" s="171"/>
      <c r="H55" s="171"/>
    </row>
    <row r="56" spans="1:8" x14ac:dyDescent="0.25">
      <c r="A56" s="180"/>
      <c r="B56" s="181"/>
      <c r="C56" s="181"/>
      <c r="D56" s="182"/>
      <c r="E56" s="182"/>
      <c r="F56" s="182"/>
      <c r="G56" s="182"/>
      <c r="H56" s="182"/>
    </row>
    <row r="57" spans="1:8" x14ac:dyDescent="0.25">
      <c r="A57" s="183">
        <v>18</v>
      </c>
      <c r="B57" s="184" t="s">
        <v>71</v>
      </c>
      <c r="C57" s="185"/>
      <c r="D57" s="186"/>
      <c r="E57" s="186"/>
      <c r="F57" s="186"/>
      <c r="G57" s="186"/>
      <c r="H57" s="186"/>
    </row>
    <row r="58" spans="1:8" ht="21" x14ac:dyDescent="0.25">
      <c r="A58" s="163"/>
      <c r="B58" s="263"/>
      <c r="C58" s="265" t="s">
        <v>57</v>
      </c>
      <c r="D58" s="187" t="s">
        <v>222</v>
      </c>
      <c r="E58" s="187" t="s">
        <v>239</v>
      </c>
      <c r="F58" s="187" t="s">
        <v>257</v>
      </c>
      <c r="G58" s="187" t="s">
        <v>256</v>
      </c>
      <c r="H58" s="187" t="s">
        <v>272</v>
      </c>
    </row>
    <row r="59" spans="1:8" x14ac:dyDescent="0.25">
      <c r="A59" s="163"/>
      <c r="B59" s="264"/>
      <c r="C59" s="266"/>
      <c r="D59" s="188" t="s">
        <v>67</v>
      </c>
      <c r="E59" s="188" t="s">
        <v>67</v>
      </c>
      <c r="F59" s="188" t="s">
        <v>67</v>
      </c>
      <c r="G59" s="188" t="s">
        <v>67</v>
      </c>
      <c r="H59" s="188" t="s">
        <v>67</v>
      </c>
    </row>
    <row r="60" spans="1:8" x14ac:dyDescent="0.25">
      <c r="A60" s="163"/>
      <c r="B60" s="189" t="s">
        <v>72</v>
      </c>
      <c r="C60" s="183">
        <v>1</v>
      </c>
      <c r="D60" s="190">
        <v>29.75</v>
      </c>
      <c r="E60" s="190">
        <v>29.9</v>
      </c>
      <c r="F60" s="190">
        <v>31.54</v>
      </c>
      <c r="G60" s="190">
        <v>31.05</v>
      </c>
      <c r="H60" s="190">
        <v>31.71</v>
      </c>
    </row>
    <row r="61" spans="1:8" x14ac:dyDescent="0.25">
      <c r="A61" s="163"/>
      <c r="B61" s="189" t="s">
        <v>73</v>
      </c>
      <c r="C61" s="183">
        <v>0</v>
      </c>
      <c r="D61" s="190">
        <v>59.5</v>
      </c>
      <c r="E61" s="190">
        <v>59.89</v>
      </c>
      <c r="F61" s="190">
        <v>57.78</v>
      </c>
      <c r="G61" s="190">
        <v>58.92</v>
      </c>
      <c r="H61" s="190">
        <v>57.14</v>
      </c>
    </row>
    <row r="62" spans="1:8" x14ac:dyDescent="0.25">
      <c r="A62" s="163"/>
      <c r="B62" s="189" t="s">
        <v>74</v>
      </c>
      <c r="C62" s="183">
        <v>-1</v>
      </c>
      <c r="D62" s="190">
        <v>10.76</v>
      </c>
      <c r="E62" s="190">
        <v>10.210000000000001</v>
      </c>
      <c r="F62" s="190">
        <v>10.68</v>
      </c>
      <c r="G62" s="190">
        <v>10.029999999999999</v>
      </c>
      <c r="H62" s="190">
        <v>11.16</v>
      </c>
    </row>
    <row r="63" spans="1:8" x14ac:dyDescent="0.25">
      <c r="A63" s="163"/>
      <c r="B63" s="163"/>
      <c r="C63" s="170"/>
      <c r="D63" s="171"/>
      <c r="E63" s="171"/>
      <c r="F63" s="171"/>
      <c r="G63" s="171"/>
      <c r="H63" s="171"/>
    </row>
    <row r="64" spans="1:8" x14ac:dyDescent="0.25">
      <c r="A64" s="180"/>
      <c r="B64" s="181"/>
      <c r="C64" s="181"/>
      <c r="D64" s="182"/>
      <c r="E64" s="182"/>
      <c r="F64" s="182"/>
      <c r="G64" s="182"/>
      <c r="H64" s="182"/>
    </row>
    <row r="65" spans="1:8" x14ac:dyDescent="0.25">
      <c r="A65" s="183">
        <v>19</v>
      </c>
      <c r="B65" s="184" t="s">
        <v>75</v>
      </c>
      <c r="C65" s="185"/>
      <c r="D65" s="186"/>
      <c r="E65" s="186"/>
      <c r="F65" s="186"/>
      <c r="G65" s="186"/>
      <c r="H65" s="186"/>
    </row>
    <row r="66" spans="1:8" ht="21" x14ac:dyDescent="0.25">
      <c r="A66" s="163"/>
      <c r="B66" s="263"/>
      <c r="C66" s="265" t="s">
        <v>57</v>
      </c>
      <c r="D66" s="187" t="s">
        <v>222</v>
      </c>
      <c r="E66" s="187" t="s">
        <v>239</v>
      </c>
      <c r="F66" s="187" t="s">
        <v>257</v>
      </c>
      <c r="G66" s="187" t="s">
        <v>256</v>
      </c>
      <c r="H66" s="187" t="s">
        <v>272</v>
      </c>
    </row>
    <row r="67" spans="1:8" x14ac:dyDescent="0.25">
      <c r="A67" s="163"/>
      <c r="B67" s="264"/>
      <c r="C67" s="266"/>
      <c r="D67" s="188" t="s">
        <v>67</v>
      </c>
      <c r="E67" s="188" t="s">
        <v>67</v>
      </c>
      <c r="F67" s="188" t="s">
        <v>67</v>
      </c>
      <c r="G67" s="188" t="s">
        <v>67</v>
      </c>
      <c r="H67" s="188" t="s">
        <v>67</v>
      </c>
    </row>
    <row r="68" spans="1:8" x14ac:dyDescent="0.25">
      <c r="A68" s="163"/>
      <c r="B68" s="189" t="s">
        <v>72</v>
      </c>
      <c r="C68" s="183">
        <v>1</v>
      </c>
      <c r="D68" s="190">
        <v>25.14</v>
      </c>
      <c r="E68" s="190">
        <v>27.37</v>
      </c>
      <c r="F68" s="190">
        <v>28.2</v>
      </c>
      <c r="G68" s="190">
        <v>27.62</v>
      </c>
      <c r="H68" s="190">
        <v>28.3</v>
      </c>
    </row>
    <row r="69" spans="1:8" x14ac:dyDescent="0.25">
      <c r="A69" s="163"/>
      <c r="B69" s="189" t="s">
        <v>73</v>
      </c>
      <c r="C69" s="183">
        <v>0</v>
      </c>
      <c r="D69" s="190">
        <v>60.73</v>
      </c>
      <c r="E69" s="190">
        <v>60.06</v>
      </c>
      <c r="F69" s="190">
        <v>59.62</v>
      </c>
      <c r="G69" s="190">
        <v>60.94</v>
      </c>
      <c r="H69" s="190">
        <v>59.56</v>
      </c>
    </row>
    <row r="70" spans="1:8" x14ac:dyDescent="0.25">
      <c r="A70" s="163"/>
      <c r="B70" s="189" t="s">
        <v>74</v>
      </c>
      <c r="C70" s="183">
        <v>-1</v>
      </c>
      <c r="D70" s="190">
        <v>12.97</v>
      </c>
      <c r="E70" s="190">
        <v>12.02</v>
      </c>
      <c r="F70" s="190">
        <v>11.6</v>
      </c>
      <c r="G70" s="190">
        <v>11.44</v>
      </c>
      <c r="H70" s="190">
        <v>12.14</v>
      </c>
    </row>
    <row r="71" spans="1:8" x14ac:dyDescent="0.25">
      <c r="A71" s="163"/>
      <c r="B71" s="163"/>
      <c r="C71" s="170"/>
      <c r="D71" s="171"/>
      <c r="E71" s="171"/>
      <c r="F71" s="171"/>
      <c r="G71" s="171"/>
      <c r="H71" s="171"/>
    </row>
    <row r="72" spans="1:8" x14ac:dyDescent="0.25">
      <c r="A72" s="180"/>
      <c r="B72" s="181"/>
      <c r="C72" s="181"/>
      <c r="D72" s="182"/>
      <c r="E72" s="182"/>
      <c r="F72" s="182"/>
      <c r="G72" s="182"/>
      <c r="H72" s="182"/>
    </row>
    <row r="73" spans="1:8" x14ac:dyDescent="0.25">
      <c r="A73" s="183">
        <v>20</v>
      </c>
      <c r="B73" s="184" t="s">
        <v>76</v>
      </c>
      <c r="C73" s="185"/>
      <c r="D73" s="186"/>
      <c r="E73" s="186"/>
      <c r="F73" s="186"/>
      <c r="G73" s="186"/>
      <c r="H73" s="186"/>
    </row>
    <row r="74" spans="1:8" ht="21" x14ac:dyDescent="0.25">
      <c r="A74" s="163"/>
      <c r="B74" s="263"/>
      <c r="C74" s="265" t="s">
        <v>57</v>
      </c>
      <c r="D74" s="187" t="s">
        <v>222</v>
      </c>
      <c r="E74" s="187" t="s">
        <v>239</v>
      </c>
      <c r="F74" s="187" t="s">
        <v>257</v>
      </c>
      <c r="G74" s="187" t="s">
        <v>256</v>
      </c>
      <c r="H74" s="187" t="s">
        <v>272</v>
      </c>
    </row>
    <row r="75" spans="1:8" x14ac:dyDescent="0.25">
      <c r="A75" s="163"/>
      <c r="B75" s="264"/>
      <c r="C75" s="266"/>
      <c r="D75" s="188" t="s">
        <v>29</v>
      </c>
      <c r="E75" s="188" t="s">
        <v>29</v>
      </c>
      <c r="F75" s="188" t="s">
        <v>29</v>
      </c>
      <c r="G75" s="188" t="s">
        <v>29</v>
      </c>
      <c r="H75" s="188" t="s">
        <v>29</v>
      </c>
    </row>
    <row r="76" spans="1:8" x14ac:dyDescent="0.25">
      <c r="A76" s="163"/>
      <c r="B76" s="189" t="s">
        <v>77</v>
      </c>
      <c r="C76" s="183">
        <v>1</v>
      </c>
      <c r="D76" s="190">
        <v>89.08</v>
      </c>
      <c r="E76" s="190">
        <v>90.53</v>
      </c>
      <c r="F76" s="190">
        <v>90.42</v>
      </c>
      <c r="G76" s="190">
        <v>89.75</v>
      </c>
      <c r="H76" s="190"/>
    </row>
    <row r="77" spans="1:8" x14ac:dyDescent="0.25">
      <c r="A77" s="163"/>
      <c r="B77" s="189" t="s">
        <v>74</v>
      </c>
      <c r="C77" s="183">
        <v>-1</v>
      </c>
      <c r="D77" s="190">
        <v>10.5</v>
      </c>
      <c r="E77" s="190">
        <v>9.35</v>
      </c>
      <c r="F77" s="190">
        <v>9.5399999999999991</v>
      </c>
      <c r="G77" s="190">
        <v>10.25</v>
      </c>
      <c r="H77" s="190"/>
    </row>
    <row r="78" spans="1:8" x14ac:dyDescent="0.25">
      <c r="A78" s="163"/>
      <c r="B78" s="163"/>
      <c r="C78" s="170"/>
      <c r="D78" s="171"/>
      <c r="E78" s="171"/>
      <c r="F78" s="171"/>
      <c r="G78" s="171"/>
      <c r="H78" s="171"/>
    </row>
    <row r="79" spans="1:8" x14ac:dyDescent="0.25">
      <c r="A79" s="180"/>
      <c r="B79" s="181"/>
      <c r="C79" s="181"/>
      <c r="D79" s="182"/>
      <c r="E79" s="182"/>
      <c r="F79" s="182"/>
      <c r="G79" s="182"/>
      <c r="H79" s="182"/>
    </row>
    <row r="80" spans="1:8" x14ac:dyDescent="0.25">
      <c r="A80" s="183">
        <v>21</v>
      </c>
      <c r="B80" s="184" t="s">
        <v>78</v>
      </c>
      <c r="C80" s="185"/>
      <c r="D80" s="186"/>
      <c r="E80" s="186"/>
      <c r="F80" s="186"/>
      <c r="G80" s="186"/>
      <c r="H80" s="186"/>
    </row>
    <row r="81" spans="1:8" ht="21" x14ac:dyDescent="0.25">
      <c r="A81" s="163"/>
      <c r="B81" s="263"/>
      <c r="C81" s="265" t="s">
        <v>57</v>
      </c>
      <c r="D81" s="187" t="s">
        <v>222</v>
      </c>
      <c r="E81" s="187" t="s">
        <v>239</v>
      </c>
      <c r="F81" s="187" t="s">
        <v>257</v>
      </c>
      <c r="G81" s="187" t="s">
        <v>256</v>
      </c>
      <c r="H81" s="187" t="s">
        <v>272</v>
      </c>
    </row>
    <row r="82" spans="1:8" x14ac:dyDescent="0.25">
      <c r="A82" s="163"/>
      <c r="B82" s="264"/>
      <c r="C82" s="266"/>
      <c r="D82" s="188" t="s">
        <v>29</v>
      </c>
      <c r="E82" s="188" t="s">
        <v>29</v>
      </c>
      <c r="F82" s="188" t="s">
        <v>29</v>
      </c>
      <c r="G82" s="188" t="s">
        <v>29</v>
      </c>
      <c r="H82" s="188" t="s">
        <v>29</v>
      </c>
    </row>
    <row r="83" spans="1:8" x14ac:dyDescent="0.25">
      <c r="A83" s="163"/>
      <c r="B83" s="189" t="s">
        <v>79</v>
      </c>
      <c r="C83" s="183">
        <v>1</v>
      </c>
      <c r="D83" s="190">
        <v>40.49</v>
      </c>
      <c r="E83" s="190">
        <v>40.630000000000003</v>
      </c>
      <c r="F83" s="190">
        <v>38.44</v>
      </c>
      <c r="G83" s="190">
        <v>38.35</v>
      </c>
      <c r="H83" s="190"/>
    </row>
    <row r="84" spans="1:8" x14ac:dyDescent="0.25">
      <c r="A84" s="163"/>
      <c r="B84" s="189" t="s">
        <v>80</v>
      </c>
      <c r="C84" s="183">
        <v>-1</v>
      </c>
      <c r="D84" s="190">
        <v>57.19</v>
      </c>
      <c r="E84" s="190">
        <v>58.82</v>
      </c>
      <c r="F84" s="190">
        <v>61.56</v>
      </c>
      <c r="G84" s="190">
        <v>61.65</v>
      </c>
      <c r="H84" s="190"/>
    </row>
    <row r="85" spans="1:8" x14ac:dyDescent="0.25">
      <c r="A85" s="163"/>
      <c r="B85" s="163"/>
      <c r="C85" s="170"/>
      <c r="D85" s="171"/>
      <c r="E85" s="171"/>
      <c r="F85" s="171"/>
      <c r="G85" s="171"/>
      <c r="H85" s="171"/>
    </row>
    <row r="86" spans="1:8" x14ac:dyDescent="0.25">
      <c r="A86" s="180"/>
      <c r="B86" s="181"/>
      <c r="C86" s="181"/>
      <c r="D86" s="182"/>
      <c r="E86" s="182"/>
      <c r="F86" s="182"/>
      <c r="G86" s="182"/>
      <c r="H86" s="182"/>
    </row>
    <row r="87" spans="1:8" x14ac:dyDescent="0.25">
      <c r="A87" s="183">
        <v>22</v>
      </c>
      <c r="B87" s="184" t="s">
        <v>81</v>
      </c>
      <c r="C87" s="185"/>
      <c r="D87" s="186"/>
      <c r="E87" s="186"/>
      <c r="F87" s="186"/>
      <c r="G87" s="186"/>
      <c r="H87" s="186"/>
    </row>
    <row r="88" spans="1:8" ht="21" x14ac:dyDescent="0.25">
      <c r="A88" s="163"/>
      <c r="B88" s="263"/>
      <c r="C88" s="265" t="s">
        <v>57</v>
      </c>
      <c r="D88" s="187" t="s">
        <v>222</v>
      </c>
      <c r="E88" s="187" t="s">
        <v>239</v>
      </c>
      <c r="F88" s="187" t="s">
        <v>257</v>
      </c>
      <c r="G88" s="187" t="s">
        <v>256</v>
      </c>
      <c r="H88" s="187" t="s">
        <v>272</v>
      </c>
    </row>
    <row r="89" spans="1:8" x14ac:dyDescent="0.25">
      <c r="A89" s="163"/>
      <c r="B89" s="264"/>
      <c r="C89" s="266"/>
      <c r="D89" s="188" t="s">
        <v>29</v>
      </c>
      <c r="E89" s="188" t="s">
        <v>29</v>
      </c>
      <c r="F89" s="188" t="s">
        <v>29</v>
      </c>
      <c r="G89" s="188" t="s">
        <v>29</v>
      </c>
      <c r="H89" s="188" t="s">
        <v>29</v>
      </c>
    </row>
    <row r="90" spans="1:8" x14ac:dyDescent="0.25">
      <c r="A90" s="163"/>
      <c r="B90" s="189" t="s">
        <v>77</v>
      </c>
      <c r="C90" s="183">
        <v>1</v>
      </c>
      <c r="D90" s="190">
        <v>17.71</v>
      </c>
      <c r="E90" s="190">
        <v>18.649999999999999</v>
      </c>
      <c r="F90" s="190">
        <v>18.7</v>
      </c>
      <c r="G90" s="190">
        <v>20.18</v>
      </c>
      <c r="H90" s="190"/>
    </row>
    <row r="91" spans="1:8" x14ac:dyDescent="0.25">
      <c r="A91" s="163"/>
      <c r="B91" s="189" t="s">
        <v>74</v>
      </c>
      <c r="C91" s="183">
        <v>-1</v>
      </c>
      <c r="D91" s="190">
        <v>1.64</v>
      </c>
      <c r="E91" s="190">
        <v>0.96</v>
      </c>
      <c r="F91" s="190">
        <v>1.49</v>
      </c>
      <c r="G91" s="190">
        <v>1.1100000000000001</v>
      </c>
      <c r="H91" s="190"/>
    </row>
    <row r="92" spans="1:8" x14ac:dyDescent="0.25">
      <c r="A92" s="163"/>
      <c r="B92" s="163"/>
      <c r="C92" s="170"/>
      <c r="D92" s="171"/>
      <c r="E92" s="171"/>
      <c r="F92" s="171"/>
      <c r="G92" s="171"/>
      <c r="H92" s="171"/>
    </row>
    <row r="93" spans="1:8" x14ac:dyDescent="0.25">
      <c r="A93" s="180"/>
      <c r="B93" s="181"/>
      <c r="C93" s="181"/>
      <c r="D93" s="182"/>
      <c r="E93" s="182"/>
      <c r="F93" s="182"/>
      <c r="G93" s="182"/>
      <c r="H93" s="182"/>
    </row>
    <row r="94" spans="1:8" x14ac:dyDescent="0.25">
      <c r="A94" s="183">
        <v>23</v>
      </c>
      <c r="B94" s="184" t="s">
        <v>82</v>
      </c>
      <c r="C94" s="185"/>
      <c r="D94" s="186"/>
      <c r="E94" s="186"/>
      <c r="F94" s="186"/>
      <c r="G94" s="186"/>
      <c r="H94" s="186"/>
    </row>
    <row r="95" spans="1:8" ht="21" x14ac:dyDescent="0.25">
      <c r="A95" s="163"/>
      <c r="B95" s="263"/>
      <c r="C95" s="265" t="s">
        <v>57</v>
      </c>
      <c r="D95" s="187" t="s">
        <v>222</v>
      </c>
      <c r="E95" s="187" t="s">
        <v>239</v>
      </c>
      <c r="F95" s="187" t="s">
        <v>257</v>
      </c>
      <c r="G95" s="187" t="s">
        <v>256</v>
      </c>
      <c r="H95" s="187" t="s">
        <v>272</v>
      </c>
    </row>
    <row r="96" spans="1:8" x14ac:dyDescent="0.25">
      <c r="A96" s="163"/>
      <c r="B96" s="264"/>
      <c r="C96" s="266"/>
      <c r="D96" s="188" t="s">
        <v>29</v>
      </c>
      <c r="E96" s="188" t="s">
        <v>29</v>
      </c>
      <c r="F96" s="188" t="s">
        <v>29</v>
      </c>
      <c r="G96" s="188" t="s">
        <v>29</v>
      </c>
      <c r="H96" s="188" t="s">
        <v>29</v>
      </c>
    </row>
    <row r="97" spans="1:8" x14ac:dyDescent="0.25">
      <c r="A97" s="163"/>
      <c r="B97" s="189" t="s">
        <v>23</v>
      </c>
      <c r="C97" s="183" t="s">
        <v>46</v>
      </c>
      <c r="D97" s="190">
        <v>12.52</v>
      </c>
      <c r="E97" s="190">
        <v>12.48</v>
      </c>
      <c r="F97" s="190">
        <v>12.91</v>
      </c>
      <c r="G97" s="190">
        <v>11.21</v>
      </c>
      <c r="H97" s="190"/>
    </row>
    <row r="98" spans="1:8" x14ac:dyDescent="0.25">
      <c r="A98" s="163"/>
      <c r="B98" s="189" t="s">
        <v>22</v>
      </c>
      <c r="C98" s="183" t="s">
        <v>47</v>
      </c>
      <c r="D98" s="190">
        <v>11.56</v>
      </c>
      <c r="E98" s="190">
        <v>11.36</v>
      </c>
      <c r="F98" s="190">
        <v>12.85</v>
      </c>
      <c r="G98" s="190">
        <v>11.48</v>
      </c>
      <c r="H98" s="190"/>
    </row>
    <row r="99" spans="1:8" x14ac:dyDescent="0.25">
      <c r="A99" s="163"/>
      <c r="B99" s="189" t="s">
        <v>24</v>
      </c>
      <c r="C99" s="183" t="s">
        <v>48</v>
      </c>
      <c r="D99" s="190">
        <v>13.05</v>
      </c>
      <c r="E99" s="190">
        <v>12.4</v>
      </c>
      <c r="F99" s="190">
        <v>12.19</v>
      </c>
      <c r="G99" s="190">
        <v>12.19</v>
      </c>
      <c r="H99" s="190"/>
    </row>
    <row r="100" spans="1:8" ht="26.4" x14ac:dyDescent="0.25">
      <c r="A100" s="163"/>
      <c r="B100" s="189" t="s">
        <v>44</v>
      </c>
      <c r="C100" s="183" t="s">
        <v>125</v>
      </c>
      <c r="D100" s="190">
        <v>13.45</v>
      </c>
      <c r="E100" s="190">
        <v>13.02</v>
      </c>
      <c r="F100" s="190">
        <v>11.92</v>
      </c>
      <c r="G100" s="190">
        <v>13.2</v>
      </c>
      <c r="H100" s="190"/>
    </row>
    <row r="101" spans="1:8" x14ac:dyDescent="0.25">
      <c r="A101" s="163"/>
      <c r="B101" s="189" t="s">
        <v>21</v>
      </c>
      <c r="C101" s="183" t="s">
        <v>49</v>
      </c>
      <c r="D101" s="190">
        <v>13.62</v>
      </c>
      <c r="E101" s="190">
        <v>13.73</v>
      </c>
      <c r="F101" s="190">
        <v>13.62</v>
      </c>
      <c r="G101" s="190">
        <v>12.93</v>
      </c>
      <c r="H101" s="190"/>
    </row>
    <row r="102" spans="1:8" ht="26.4" x14ac:dyDescent="0.25">
      <c r="A102" s="163"/>
      <c r="B102" s="189" t="s">
        <v>83</v>
      </c>
      <c r="C102" s="183" t="s">
        <v>50</v>
      </c>
      <c r="D102" s="190">
        <v>13.57</v>
      </c>
      <c r="E102" s="190">
        <v>13.09</v>
      </c>
      <c r="F102" s="190">
        <v>12.93</v>
      </c>
      <c r="G102" s="190">
        <v>12.5</v>
      </c>
      <c r="H102" s="190"/>
    </row>
    <row r="103" spans="1:8" x14ac:dyDescent="0.25">
      <c r="A103" s="163"/>
      <c r="B103" s="189" t="s">
        <v>40</v>
      </c>
      <c r="C103" s="183" t="s">
        <v>51</v>
      </c>
      <c r="D103" s="190">
        <v>14.63</v>
      </c>
      <c r="E103" s="190">
        <v>14.62</v>
      </c>
      <c r="F103" s="190">
        <v>14.31</v>
      </c>
      <c r="G103" s="190">
        <v>14.63</v>
      </c>
      <c r="H103" s="190"/>
    </row>
    <row r="104" spans="1:8" x14ac:dyDescent="0.25">
      <c r="A104" s="163"/>
      <c r="B104" s="189" t="s">
        <v>41</v>
      </c>
      <c r="C104" s="183" t="s">
        <v>52</v>
      </c>
      <c r="D104" s="190">
        <v>12.6</v>
      </c>
      <c r="E104" s="190">
        <v>12.78</v>
      </c>
      <c r="F104" s="190">
        <v>12.14</v>
      </c>
      <c r="G104" s="190">
        <v>11.88</v>
      </c>
      <c r="H104" s="190"/>
    </row>
    <row r="105" spans="1:8" ht="26.4" x14ac:dyDescent="0.25">
      <c r="A105" s="163"/>
      <c r="B105" s="189" t="s">
        <v>42</v>
      </c>
      <c r="C105" s="183" t="s">
        <v>53</v>
      </c>
      <c r="D105" s="190">
        <v>12.46</v>
      </c>
      <c r="E105" s="190">
        <v>13.5</v>
      </c>
      <c r="F105" s="190">
        <v>13.38</v>
      </c>
      <c r="G105" s="190">
        <v>13.18</v>
      </c>
      <c r="H105" s="190"/>
    </row>
    <row r="106" spans="1:8" x14ac:dyDescent="0.25">
      <c r="A106" s="163"/>
      <c r="B106" s="189" t="s">
        <v>43</v>
      </c>
      <c r="C106" s="183" t="s">
        <v>126</v>
      </c>
      <c r="D106" s="190"/>
      <c r="E106" s="190"/>
      <c r="F106" s="190">
        <v>16</v>
      </c>
      <c r="G106" s="190"/>
      <c r="H106" s="190"/>
    </row>
    <row r="107" spans="1:8" ht="26.4" x14ac:dyDescent="0.25">
      <c r="A107" s="163"/>
      <c r="B107" s="189" t="s">
        <v>38</v>
      </c>
      <c r="C107" s="183" t="s">
        <v>54</v>
      </c>
      <c r="D107" s="190"/>
      <c r="E107" s="190"/>
      <c r="F107" s="190"/>
      <c r="G107" s="190"/>
      <c r="H107" s="190"/>
    </row>
    <row r="108" spans="1:8" x14ac:dyDescent="0.25">
      <c r="A108" s="163"/>
      <c r="B108" s="189" t="s">
        <v>45</v>
      </c>
      <c r="C108" s="183"/>
      <c r="D108" s="190">
        <v>13.18</v>
      </c>
      <c r="E108" s="190">
        <v>12.89</v>
      </c>
      <c r="F108" s="190">
        <v>12.74</v>
      </c>
      <c r="G108" s="190">
        <v>12.41</v>
      </c>
      <c r="H108" s="190"/>
    </row>
    <row r="109" spans="1:8" x14ac:dyDescent="0.25">
      <c r="A109" s="163"/>
      <c r="B109" s="189" t="s">
        <v>39</v>
      </c>
      <c r="C109" s="183"/>
      <c r="D109" s="190">
        <v>13.18</v>
      </c>
      <c r="E109" s="190">
        <v>12.89</v>
      </c>
      <c r="F109" s="190">
        <v>12.74</v>
      </c>
      <c r="G109" s="190">
        <v>12.41</v>
      </c>
      <c r="H109" s="190"/>
    </row>
    <row r="110" spans="1:8" x14ac:dyDescent="0.25">
      <c r="A110" s="163"/>
      <c r="B110" s="189" t="s">
        <v>18</v>
      </c>
      <c r="C110" s="183"/>
      <c r="D110" s="190">
        <v>13.18</v>
      </c>
      <c r="E110" s="190">
        <v>12.89</v>
      </c>
      <c r="F110" s="190">
        <v>12.74</v>
      </c>
      <c r="G110" s="190">
        <v>12.41</v>
      </c>
      <c r="H110" s="190"/>
    </row>
    <row r="111" spans="1:8" x14ac:dyDescent="0.25">
      <c r="A111" s="163"/>
      <c r="B111" s="163"/>
      <c r="C111" s="170"/>
      <c r="D111" s="171"/>
      <c r="E111" s="171"/>
      <c r="F111" s="171"/>
      <c r="G111" s="171"/>
      <c r="H111" s="171"/>
    </row>
    <row r="112" spans="1:8" x14ac:dyDescent="0.25">
      <c r="A112" s="180"/>
      <c r="B112" s="181"/>
      <c r="C112" s="181"/>
      <c r="D112" s="182"/>
      <c r="E112" s="182"/>
      <c r="F112" s="182"/>
      <c r="G112" s="182"/>
      <c r="H112" s="182"/>
    </row>
    <row r="113" spans="1:8" x14ac:dyDescent="0.25">
      <c r="A113" s="183">
        <v>24</v>
      </c>
      <c r="B113" s="184" t="s">
        <v>84</v>
      </c>
      <c r="C113" s="185"/>
      <c r="D113" s="186"/>
      <c r="E113" s="186"/>
      <c r="F113" s="186"/>
      <c r="G113" s="186"/>
      <c r="H113" s="186"/>
    </row>
    <row r="114" spans="1:8" ht="21" x14ac:dyDescent="0.25">
      <c r="A114" s="163"/>
      <c r="B114" s="263"/>
      <c r="C114" s="265" t="s">
        <v>57</v>
      </c>
      <c r="D114" s="187" t="s">
        <v>222</v>
      </c>
      <c r="E114" s="187" t="s">
        <v>239</v>
      </c>
      <c r="F114" s="187" t="s">
        <v>257</v>
      </c>
      <c r="G114" s="187" t="s">
        <v>256</v>
      </c>
      <c r="H114" s="187" t="s">
        <v>272</v>
      </c>
    </row>
    <row r="115" spans="1:8" x14ac:dyDescent="0.25">
      <c r="A115" s="163"/>
      <c r="B115" s="264"/>
      <c r="C115" s="266"/>
      <c r="D115" s="188" t="s">
        <v>29</v>
      </c>
      <c r="E115" s="188" t="s">
        <v>29</v>
      </c>
      <c r="F115" s="188" t="s">
        <v>29</v>
      </c>
      <c r="G115" s="188" t="s">
        <v>29</v>
      </c>
      <c r="H115" s="188" t="s">
        <v>29</v>
      </c>
    </row>
    <row r="116" spans="1:8" x14ac:dyDescent="0.25">
      <c r="A116" s="163"/>
      <c r="B116" s="189" t="s">
        <v>23</v>
      </c>
      <c r="C116" s="183" t="s">
        <v>46</v>
      </c>
      <c r="D116" s="190">
        <v>24.23</v>
      </c>
      <c r="E116" s="190">
        <v>15.52</v>
      </c>
      <c r="F116" s="190">
        <v>26.46</v>
      </c>
      <c r="G116" s="190">
        <v>20.89</v>
      </c>
      <c r="H116" s="190"/>
    </row>
    <row r="117" spans="1:8" x14ac:dyDescent="0.25">
      <c r="A117" s="163"/>
      <c r="B117" s="189" t="s">
        <v>22</v>
      </c>
      <c r="C117" s="183" t="s">
        <v>47</v>
      </c>
      <c r="D117" s="190">
        <v>28.62</v>
      </c>
      <c r="E117" s="190">
        <v>17.440000000000001</v>
      </c>
      <c r="F117" s="190">
        <v>20.83</v>
      </c>
      <c r="G117" s="190">
        <v>21.55</v>
      </c>
      <c r="H117" s="190"/>
    </row>
    <row r="118" spans="1:8" x14ac:dyDescent="0.25">
      <c r="A118" s="163"/>
      <c r="B118" s="189" t="s">
        <v>24</v>
      </c>
      <c r="C118" s="183" t="s">
        <v>48</v>
      </c>
      <c r="D118" s="190">
        <v>17.920000000000002</v>
      </c>
      <c r="E118" s="190">
        <v>18.170000000000002</v>
      </c>
      <c r="F118" s="190">
        <v>19.45</v>
      </c>
      <c r="G118" s="190">
        <v>18.489999999999998</v>
      </c>
      <c r="H118" s="190"/>
    </row>
    <row r="119" spans="1:8" ht="26.4" x14ac:dyDescent="0.25">
      <c r="A119" s="163"/>
      <c r="B119" s="189" t="s">
        <v>44</v>
      </c>
      <c r="C119" s="183" t="s">
        <v>125</v>
      </c>
      <c r="D119" s="190">
        <v>17.28</v>
      </c>
      <c r="E119" s="190">
        <v>10.26</v>
      </c>
      <c r="F119" s="190">
        <v>29.68</v>
      </c>
      <c r="G119" s="190">
        <v>22.35</v>
      </c>
      <c r="H119" s="190"/>
    </row>
    <row r="120" spans="1:8" x14ac:dyDescent="0.25">
      <c r="A120" s="163"/>
      <c r="B120" s="189" t="s">
        <v>21</v>
      </c>
      <c r="C120" s="183" t="s">
        <v>49</v>
      </c>
      <c r="D120" s="190">
        <v>15.26</v>
      </c>
      <c r="E120" s="190">
        <v>14.95</v>
      </c>
      <c r="F120" s="190">
        <v>15.21</v>
      </c>
      <c r="G120" s="190">
        <v>14.61</v>
      </c>
      <c r="H120" s="190"/>
    </row>
    <row r="121" spans="1:8" ht="26.4" x14ac:dyDescent="0.25">
      <c r="A121" s="163"/>
      <c r="B121" s="189" t="s">
        <v>83</v>
      </c>
      <c r="C121" s="183" t="s">
        <v>50</v>
      </c>
      <c r="D121" s="190">
        <v>14.42</v>
      </c>
      <c r="E121" s="190">
        <v>15.88</v>
      </c>
      <c r="F121" s="190">
        <v>14.54</v>
      </c>
      <c r="G121" s="190">
        <v>14.11</v>
      </c>
      <c r="H121" s="190"/>
    </row>
    <row r="122" spans="1:8" x14ac:dyDescent="0.25">
      <c r="A122" s="163"/>
      <c r="B122" s="189" t="s">
        <v>40</v>
      </c>
      <c r="C122" s="183" t="s">
        <v>51</v>
      </c>
      <c r="D122" s="190">
        <v>61.5</v>
      </c>
      <c r="E122" s="190">
        <v>61</v>
      </c>
      <c r="F122" s="190">
        <v>51.75</v>
      </c>
      <c r="G122" s="190">
        <v>43.5</v>
      </c>
      <c r="H122" s="190"/>
    </row>
    <row r="123" spans="1:8" x14ac:dyDescent="0.25">
      <c r="A123" s="163"/>
      <c r="B123" s="189" t="s">
        <v>41</v>
      </c>
      <c r="C123" s="183" t="s">
        <v>52</v>
      </c>
      <c r="D123" s="190">
        <v>29.18</v>
      </c>
      <c r="E123" s="190">
        <v>27.6</v>
      </c>
      <c r="F123" s="190">
        <v>27.67</v>
      </c>
      <c r="G123" s="190">
        <v>33.53</v>
      </c>
      <c r="H123" s="190"/>
    </row>
    <row r="124" spans="1:8" ht="26.4" x14ac:dyDescent="0.25">
      <c r="A124" s="163"/>
      <c r="B124" s="189" t="s">
        <v>42</v>
      </c>
      <c r="C124" s="183" t="s">
        <v>53</v>
      </c>
      <c r="D124" s="190">
        <v>31.85</v>
      </c>
      <c r="E124" s="190">
        <v>19.18</v>
      </c>
      <c r="F124" s="190">
        <v>27.05</v>
      </c>
      <c r="G124" s="190">
        <v>28.82</v>
      </c>
      <c r="H124" s="190"/>
    </row>
    <row r="125" spans="1:8" x14ac:dyDescent="0.25">
      <c r="A125" s="163"/>
      <c r="B125" s="189" t="s">
        <v>43</v>
      </c>
      <c r="C125" s="183" t="s">
        <v>126</v>
      </c>
      <c r="D125" s="190"/>
      <c r="E125" s="190"/>
      <c r="F125" s="190">
        <v>8</v>
      </c>
      <c r="G125" s="190"/>
      <c r="H125" s="190"/>
    </row>
    <row r="126" spans="1:8" ht="26.4" x14ac:dyDescent="0.25">
      <c r="A126" s="163"/>
      <c r="B126" s="189" t="s">
        <v>38</v>
      </c>
      <c r="C126" s="183" t="s">
        <v>54</v>
      </c>
      <c r="D126" s="190"/>
      <c r="E126" s="190"/>
      <c r="F126" s="190"/>
      <c r="G126" s="190"/>
      <c r="H126" s="190"/>
    </row>
    <row r="127" spans="1:8" x14ac:dyDescent="0.25">
      <c r="A127" s="163"/>
      <c r="B127" s="189" t="s">
        <v>45</v>
      </c>
      <c r="C127" s="183"/>
      <c r="D127" s="190">
        <v>18.5</v>
      </c>
      <c r="E127" s="190">
        <v>17.27</v>
      </c>
      <c r="F127" s="190">
        <v>19.22</v>
      </c>
      <c r="G127" s="190">
        <v>17.93</v>
      </c>
      <c r="H127" s="190"/>
    </row>
    <row r="128" spans="1:8" x14ac:dyDescent="0.25">
      <c r="A128" s="163"/>
      <c r="B128" s="189" t="s">
        <v>39</v>
      </c>
      <c r="C128" s="183"/>
      <c r="D128" s="190">
        <v>18.5</v>
      </c>
      <c r="E128" s="190">
        <v>17.27</v>
      </c>
      <c r="F128" s="190">
        <v>19.22</v>
      </c>
      <c r="G128" s="190">
        <v>17.93</v>
      </c>
      <c r="H128" s="190"/>
    </row>
    <row r="129" spans="1:8" x14ac:dyDescent="0.25">
      <c r="A129" s="163"/>
      <c r="B129" s="189" t="s">
        <v>18</v>
      </c>
      <c r="C129" s="183"/>
      <c r="D129" s="190">
        <v>18.5</v>
      </c>
      <c r="E129" s="190">
        <v>17.27</v>
      </c>
      <c r="F129" s="190">
        <v>19.22</v>
      </c>
      <c r="G129" s="190">
        <v>17.93</v>
      </c>
      <c r="H129" s="190"/>
    </row>
    <row r="130" spans="1:8" x14ac:dyDescent="0.25">
      <c r="A130" s="163"/>
      <c r="B130" s="163"/>
      <c r="C130" s="170"/>
      <c r="D130" s="171"/>
      <c r="E130" s="171"/>
      <c r="F130" s="171"/>
      <c r="G130" s="171"/>
      <c r="H130" s="171"/>
    </row>
    <row r="131" spans="1:8" x14ac:dyDescent="0.25">
      <c r="A131" s="180"/>
      <c r="B131" s="181"/>
      <c r="C131" s="181"/>
      <c r="D131" s="182"/>
      <c r="E131" s="182"/>
      <c r="F131" s="182"/>
      <c r="G131" s="182"/>
      <c r="H131" s="182"/>
    </row>
    <row r="132" spans="1:8" x14ac:dyDescent="0.25">
      <c r="A132" s="183">
        <v>25</v>
      </c>
      <c r="B132" s="184" t="s">
        <v>85</v>
      </c>
      <c r="C132" s="185"/>
      <c r="D132" s="186"/>
      <c r="E132" s="186"/>
      <c r="F132" s="186"/>
      <c r="G132" s="186"/>
      <c r="H132" s="186"/>
    </row>
    <row r="133" spans="1:8" ht="21" x14ac:dyDescent="0.25">
      <c r="A133" s="163"/>
      <c r="B133" s="263"/>
      <c r="C133" s="265" t="s">
        <v>57</v>
      </c>
      <c r="D133" s="187" t="s">
        <v>222</v>
      </c>
      <c r="E133" s="187" t="s">
        <v>239</v>
      </c>
      <c r="F133" s="187" t="s">
        <v>257</v>
      </c>
      <c r="G133" s="187" t="s">
        <v>256</v>
      </c>
      <c r="H133" s="187" t="s">
        <v>272</v>
      </c>
    </row>
    <row r="134" spans="1:8" x14ac:dyDescent="0.25">
      <c r="A134" s="163"/>
      <c r="B134" s="264"/>
      <c r="C134" s="266"/>
      <c r="D134" s="188" t="s">
        <v>29</v>
      </c>
      <c r="E134" s="188" t="s">
        <v>29</v>
      </c>
      <c r="F134" s="188" t="s">
        <v>29</v>
      </c>
      <c r="G134" s="188" t="s">
        <v>29</v>
      </c>
      <c r="H134" s="188" t="s">
        <v>29</v>
      </c>
    </row>
    <row r="135" spans="1:8" x14ac:dyDescent="0.25">
      <c r="A135" s="163"/>
      <c r="B135" s="189" t="s">
        <v>23</v>
      </c>
      <c r="C135" s="183" t="s">
        <v>46</v>
      </c>
      <c r="D135" s="190">
        <v>11.5</v>
      </c>
      <c r="E135" s="190">
        <v>13</v>
      </c>
      <c r="F135" s="190">
        <v>10</v>
      </c>
      <c r="G135" s="190">
        <v>14.15</v>
      </c>
      <c r="H135" s="190"/>
    </row>
    <row r="136" spans="1:8" x14ac:dyDescent="0.25">
      <c r="A136" s="163"/>
      <c r="B136" s="189" t="s">
        <v>22</v>
      </c>
      <c r="C136" s="183" t="s">
        <v>47</v>
      </c>
      <c r="D136" s="190">
        <v>9.7799999999999994</v>
      </c>
      <c r="E136" s="190">
        <v>9.65</v>
      </c>
      <c r="F136" s="190">
        <v>9.6300000000000008</v>
      </c>
      <c r="G136" s="190">
        <v>9.6</v>
      </c>
      <c r="H136" s="190"/>
    </row>
    <row r="137" spans="1:8" x14ac:dyDescent="0.25">
      <c r="A137" s="163"/>
      <c r="B137" s="189" t="s">
        <v>24</v>
      </c>
      <c r="C137" s="183" t="s">
        <v>48</v>
      </c>
      <c r="D137" s="190">
        <v>10.95</v>
      </c>
      <c r="E137" s="190">
        <v>10.85</v>
      </c>
      <c r="F137" s="190">
        <v>10.46</v>
      </c>
      <c r="G137" s="190">
        <v>10.28</v>
      </c>
      <c r="H137" s="190"/>
    </row>
    <row r="138" spans="1:8" ht="26.4" x14ac:dyDescent="0.25">
      <c r="A138" s="163"/>
      <c r="B138" s="189" t="s">
        <v>44</v>
      </c>
      <c r="C138" s="183" t="s">
        <v>125</v>
      </c>
      <c r="D138" s="190">
        <v>5</v>
      </c>
      <c r="E138" s="190">
        <v>2.23</v>
      </c>
      <c r="F138" s="190">
        <v>9.75</v>
      </c>
      <c r="G138" s="190">
        <v>8.5</v>
      </c>
      <c r="H138" s="190"/>
    </row>
    <row r="139" spans="1:8" x14ac:dyDescent="0.25">
      <c r="A139" s="163"/>
      <c r="B139" s="189" t="s">
        <v>21</v>
      </c>
      <c r="C139" s="183" t="s">
        <v>49</v>
      </c>
      <c r="D139" s="190">
        <v>12.25</v>
      </c>
      <c r="E139" s="190">
        <v>11.6</v>
      </c>
      <c r="F139" s="190">
        <v>12.75</v>
      </c>
      <c r="G139" s="190">
        <v>12.83</v>
      </c>
      <c r="H139" s="190"/>
    </row>
    <row r="140" spans="1:8" ht="26.4" x14ac:dyDescent="0.25">
      <c r="A140" s="163"/>
      <c r="B140" s="189" t="s">
        <v>83</v>
      </c>
      <c r="C140" s="183" t="s">
        <v>50</v>
      </c>
      <c r="D140" s="190">
        <v>12.91</v>
      </c>
      <c r="E140" s="190">
        <v>11.46</v>
      </c>
      <c r="F140" s="190">
        <v>11.03</v>
      </c>
      <c r="G140" s="190">
        <v>10.7</v>
      </c>
      <c r="H140" s="190"/>
    </row>
    <row r="141" spans="1:8" x14ac:dyDescent="0.25">
      <c r="A141" s="163"/>
      <c r="B141" s="189" t="s">
        <v>40</v>
      </c>
      <c r="C141" s="183" t="s">
        <v>51</v>
      </c>
      <c r="D141" s="190"/>
      <c r="E141" s="190"/>
      <c r="F141" s="190"/>
      <c r="G141" s="190">
        <v>8.5</v>
      </c>
      <c r="H141" s="190"/>
    </row>
    <row r="142" spans="1:8" x14ac:dyDescent="0.25">
      <c r="A142" s="163"/>
      <c r="B142" s="189" t="s">
        <v>41</v>
      </c>
      <c r="C142" s="183" t="s">
        <v>52</v>
      </c>
      <c r="D142" s="190">
        <v>9.1999999999999993</v>
      </c>
      <c r="E142" s="190">
        <v>6.3</v>
      </c>
      <c r="F142" s="190">
        <v>10.68</v>
      </c>
      <c r="G142" s="190">
        <v>7.5</v>
      </c>
      <c r="H142" s="190"/>
    </row>
    <row r="143" spans="1:8" ht="26.4" x14ac:dyDescent="0.25">
      <c r="A143" s="163"/>
      <c r="B143" s="189" t="s">
        <v>42</v>
      </c>
      <c r="C143" s="183" t="s">
        <v>53</v>
      </c>
      <c r="D143" s="190">
        <v>13.2</v>
      </c>
      <c r="E143" s="190">
        <v>11.5</v>
      </c>
      <c r="F143" s="190">
        <v>12.5</v>
      </c>
      <c r="G143" s="190">
        <v>11.2</v>
      </c>
      <c r="H143" s="190"/>
    </row>
    <row r="144" spans="1:8" x14ac:dyDescent="0.25">
      <c r="A144" s="163"/>
      <c r="B144" s="189" t="s">
        <v>43</v>
      </c>
      <c r="C144" s="183" t="s">
        <v>126</v>
      </c>
      <c r="D144" s="190"/>
      <c r="E144" s="190"/>
      <c r="F144" s="190"/>
      <c r="G144" s="190"/>
      <c r="H144" s="190"/>
    </row>
    <row r="145" spans="1:8" ht="26.4" x14ac:dyDescent="0.25">
      <c r="A145" s="163"/>
      <c r="B145" s="189" t="s">
        <v>38</v>
      </c>
      <c r="C145" s="183" t="s">
        <v>54</v>
      </c>
      <c r="D145" s="190"/>
      <c r="E145" s="190"/>
      <c r="F145" s="190"/>
      <c r="G145" s="190"/>
      <c r="H145" s="190"/>
    </row>
    <row r="146" spans="1:8" x14ac:dyDescent="0.25">
      <c r="A146" s="163"/>
      <c r="B146" s="189" t="s">
        <v>45</v>
      </c>
      <c r="C146" s="183"/>
      <c r="D146" s="190">
        <v>11.31</v>
      </c>
      <c r="E146" s="190">
        <v>10.55</v>
      </c>
      <c r="F146" s="190">
        <v>10.72</v>
      </c>
      <c r="G146" s="190">
        <v>10.48</v>
      </c>
      <c r="H146" s="190"/>
    </row>
    <row r="147" spans="1:8" x14ac:dyDescent="0.25">
      <c r="A147" s="163"/>
      <c r="B147" s="189" t="s">
        <v>39</v>
      </c>
      <c r="C147" s="183"/>
      <c r="D147" s="190">
        <v>11.31</v>
      </c>
      <c r="E147" s="190">
        <v>10.55</v>
      </c>
      <c r="F147" s="190">
        <v>10.72</v>
      </c>
      <c r="G147" s="190">
        <v>10.48</v>
      </c>
      <c r="H147" s="190"/>
    </row>
    <row r="148" spans="1:8" x14ac:dyDescent="0.25">
      <c r="A148" s="163"/>
      <c r="B148" s="189" t="s">
        <v>18</v>
      </c>
      <c r="C148" s="183"/>
      <c r="D148" s="190">
        <v>11.31</v>
      </c>
      <c r="E148" s="190">
        <v>10.55</v>
      </c>
      <c r="F148" s="190">
        <v>10.72</v>
      </c>
      <c r="G148" s="190">
        <v>10.48</v>
      </c>
      <c r="H148" s="190"/>
    </row>
    <row r="149" spans="1:8" x14ac:dyDescent="0.25">
      <c r="A149" s="163"/>
      <c r="B149" s="163"/>
      <c r="C149" s="170"/>
      <c r="D149" s="171"/>
      <c r="E149" s="171"/>
      <c r="F149" s="171"/>
      <c r="G149" s="171"/>
      <c r="H149" s="171"/>
    </row>
    <row r="150" spans="1:8" x14ac:dyDescent="0.25">
      <c r="A150" s="180"/>
      <c r="B150" s="181"/>
      <c r="C150" s="181"/>
      <c r="D150" s="182"/>
      <c r="E150" s="182"/>
      <c r="F150" s="182"/>
      <c r="G150" s="182"/>
      <c r="H150" s="182"/>
    </row>
    <row r="151" spans="1:8" x14ac:dyDescent="0.25">
      <c r="A151" s="183">
        <v>26</v>
      </c>
      <c r="B151" s="184" t="s">
        <v>86</v>
      </c>
      <c r="C151" s="185"/>
      <c r="D151" s="186"/>
      <c r="E151" s="186"/>
      <c r="F151" s="186"/>
      <c r="G151" s="186"/>
      <c r="H151" s="186"/>
    </row>
    <row r="152" spans="1:8" ht="21" x14ac:dyDescent="0.25">
      <c r="A152" s="163"/>
      <c r="B152" s="263"/>
      <c r="C152" s="265" t="s">
        <v>57</v>
      </c>
      <c r="D152" s="187" t="s">
        <v>222</v>
      </c>
      <c r="E152" s="187" t="s">
        <v>239</v>
      </c>
      <c r="F152" s="187" t="s">
        <v>257</v>
      </c>
      <c r="G152" s="187" t="s">
        <v>256</v>
      </c>
      <c r="H152" s="187" t="s">
        <v>272</v>
      </c>
    </row>
    <row r="153" spans="1:8" x14ac:dyDescent="0.25">
      <c r="A153" s="163"/>
      <c r="B153" s="264"/>
      <c r="C153" s="266"/>
      <c r="D153" s="188" t="s">
        <v>29</v>
      </c>
      <c r="E153" s="188" t="s">
        <v>29</v>
      </c>
      <c r="F153" s="188" t="s">
        <v>29</v>
      </c>
      <c r="G153" s="188" t="s">
        <v>29</v>
      </c>
      <c r="H153" s="188" t="s">
        <v>29</v>
      </c>
    </row>
    <row r="154" spans="1:8" x14ac:dyDescent="0.25">
      <c r="A154" s="163"/>
      <c r="B154" s="189" t="s">
        <v>23</v>
      </c>
      <c r="C154" s="183" t="s">
        <v>46</v>
      </c>
      <c r="D154" s="190">
        <v>30</v>
      </c>
      <c r="E154" s="190">
        <v>36</v>
      </c>
      <c r="F154" s="190">
        <v>12</v>
      </c>
      <c r="G154" s="190">
        <v>18</v>
      </c>
      <c r="H154" s="190"/>
    </row>
    <row r="155" spans="1:8" x14ac:dyDescent="0.25">
      <c r="A155" s="163"/>
      <c r="B155" s="189" t="s">
        <v>22</v>
      </c>
      <c r="C155" s="183" t="s">
        <v>47</v>
      </c>
      <c r="D155" s="190">
        <v>39.44</v>
      </c>
      <c r="E155" s="190">
        <v>28.4</v>
      </c>
      <c r="F155" s="190">
        <v>44.6</v>
      </c>
      <c r="G155" s="190">
        <v>32.909999999999997</v>
      </c>
      <c r="H155" s="190"/>
    </row>
    <row r="156" spans="1:8" x14ac:dyDescent="0.25">
      <c r="A156" s="163"/>
      <c r="B156" s="189" t="s">
        <v>24</v>
      </c>
      <c r="C156" s="183" t="s">
        <v>48</v>
      </c>
      <c r="D156" s="190">
        <v>22.33</v>
      </c>
      <c r="E156" s="190">
        <v>24.29</v>
      </c>
      <c r="F156" s="190">
        <v>12.21</v>
      </c>
      <c r="G156" s="190">
        <v>18.329999999999998</v>
      </c>
      <c r="H156" s="190"/>
    </row>
    <row r="157" spans="1:8" ht="26.4" x14ac:dyDescent="0.25">
      <c r="A157" s="163"/>
      <c r="B157" s="189" t="s">
        <v>44</v>
      </c>
      <c r="C157" s="183" t="s">
        <v>125</v>
      </c>
      <c r="D157" s="190">
        <v>36</v>
      </c>
      <c r="E157" s="190">
        <v>130</v>
      </c>
      <c r="F157" s="190">
        <v>228</v>
      </c>
      <c r="G157" s="190">
        <v>198</v>
      </c>
      <c r="H157" s="190"/>
    </row>
    <row r="158" spans="1:8" x14ac:dyDescent="0.25">
      <c r="A158" s="163"/>
      <c r="B158" s="189" t="s">
        <v>21</v>
      </c>
      <c r="C158" s="183" t="s">
        <v>49</v>
      </c>
      <c r="D158" s="190">
        <v>29.67</v>
      </c>
      <c r="E158" s="190">
        <v>12.6</v>
      </c>
      <c r="F158" s="190">
        <v>12.17</v>
      </c>
      <c r="G158" s="190">
        <v>19.78</v>
      </c>
      <c r="H158" s="190"/>
    </row>
    <row r="159" spans="1:8" ht="26.4" x14ac:dyDescent="0.25">
      <c r="A159" s="163"/>
      <c r="B159" s="189" t="s">
        <v>83</v>
      </c>
      <c r="C159" s="183" t="s">
        <v>50</v>
      </c>
      <c r="D159" s="190">
        <v>24.31</v>
      </c>
      <c r="E159" s="190">
        <v>23.11</v>
      </c>
      <c r="F159" s="190">
        <v>21.53</v>
      </c>
      <c r="G159" s="190">
        <v>13.73</v>
      </c>
      <c r="H159" s="190"/>
    </row>
    <row r="160" spans="1:8" x14ac:dyDescent="0.25">
      <c r="A160" s="163"/>
      <c r="B160" s="189" t="s">
        <v>40</v>
      </c>
      <c r="C160" s="183" t="s">
        <v>51</v>
      </c>
      <c r="D160" s="190"/>
      <c r="E160" s="190"/>
      <c r="F160" s="190"/>
      <c r="G160" s="190">
        <v>60</v>
      </c>
      <c r="H160" s="190"/>
    </row>
    <row r="161" spans="1:8" x14ac:dyDescent="0.25">
      <c r="A161" s="163"/>
      <c r="B161" s="189" t="s">
        <v>41</v>
      </c>
      <c r="C161" s="183" t="s">
        <v>52</v>
      </c>
      <c r="D161" s="190">
        <v>26.7</v>
      </c>
      <c r="E161" s="190">
        <v>75</v>
      </c>
      <c r="F161" s="190">
        <v>38</v>
      </c>
      <c r="G161" s="190">
        <v>100</v>
      </c>
      <c r="H161" s="190"/>
    </row>
    <row r="162" spans="1:8" ht="26.4" x14ac:dyDescent="0.25">
      <c r="A162" s="163"/>
      <c r="B162" s="189" t="s">
        <v>42</v>
      </c>
      <c r="C162" s="183" t="s">
        <v>53</v>
      </c>
      <c r="D162" s="190">
        <v>27.75</v>
      </c>
      <c r="E162" s="190">
        <v>6.5</v>
      </c>
      <c r="F162" s="190">
        <v>31.15</v>
      </c>
      <c r="G162" s="190">
        <v>15.26</v>
      </c>
      <c r="H162" s="190"/>
    </row>
    <row r="163" spans="1:8" x14ac:dyDescent="0.25">
      <c r="A163" s="163"/>
      <c r="B163" s="189" t="s">
        <v>43</v>
      </c>
      <c r="C163" s="183" t="s">
        <v>126</v>
      </c>
      <c r="D163" s="190"/>
      <c r="E163" s="190"/>
      <c r="F163" s="190"/>
      <c r="G163" s="190"/>
      <c r="H163" s="190"/>
    </row>
    <row r="164" spans="1:8" ht="26.4" x14ac:dyDescent="0.25">
      <c r="A164" s="163"/>
      <c r="B164" s="189" t="s">
        <v>38</v>
      </c>
      <c r="C164" s="183" t="s">
        <v>54</v>
      </c>
      <c r="D164" s="190"/>
      <c r="E164" s="190"/>
      <c r="F164" s="190"/>
      <c r="G164" s="190"/>
      <c r="H164" s="190"/>
    </row>
    <row r="165" spans="1:8" x14ac:dyDescent="0.25">
      <c r="A165" s="163"/>
      <c r="B165" s="189" t="s">
        <v>45</v>
      </c>
      <c r="C165" s="183"/>
      <c r="D165" s="190">
        <v>27.29</v>
      </c>
      <c r="E165" s="190">
        <v>28</v>
      </c>
      <c r="F165" s="190">
        <v>25.41</v>
      </c>
      <c r="G165" s="190">
        <v>31.93</v>
      </c>
      <c r="H165" s="190"/>
    </row>
    <row r="166" spans="1:8" x14ac:dyDescent="0.25">
      <c r="A166" s="163"/>
      <c r="B166" s="189" t="s">
        <v>39</v>
      </c>
      <c r="C166" s="183"/>
      <c r="D166" s="190">
        <v>27.29</v>
      </c>
      <c r="E166" s="190">
        <v>28</v>
      </c>
      <c r="F166" s="190">
        <v>25.41</v>
      </c>
      <c r="G166" s="190">
        <v>31.93</v>
      </c>
      <c r="H166" s="190"/>
    </row>
    <row r="167" spans="1:8" x14ac:dyDescent="0.25">
      <c r="A167" s="163"/>
      <c r="B167" s="189" t="s">
        <v>18</v>
      </c>
      <c r="C167" s="183"/>
      <c r="D167" s="190">
        <v>27.29</v>
      </c>
      <c r="E167" s="190">
        <v>28</v>
      </c>
      <c r="F167" s="190">
        <v>25.41</v>
      </c>
      <c r="G167" s="190">
        <v>31.93</v>
      </c>
      <c r="H167" s="190"/>
    </row>
    <row r="168" spans="1:8" x14ac:dyDescent="0.25">
      <c r="A168" s="163"/>
      <c r="B168" s="163"/>
      <c r="C168" s="170"/>
      <c r="D168" s="171"/>
      <c r="E168" s="171"/>
      <c r="F168" s="171"/>
      <c r="G168" s="171"/>
      <c r="H168" s="171"/>
    </row>
    <row r="169" spans="1:8" x14ac:dyDescent="0.25">
      <c r="A169" s="180"/>
      <c r="B169" s="181"/>
      <c r="C169" s="181"/>
      <c r="D169" s="182"/>
      <c r="E169" s="182"/>
      <c r="F169" s="182"/>
      <c r="G169" s="182"/>
      <c r="H169" s="182"/>
    </row>
    <row r="170" spans="1:8" x14ac:dyDescent="0.25">
      <c r="A170" s="183">
        <v>27</v>
      </c>
      <c r="B170" s="184" t="s">
        <v>87</v>
      </c>
      <c r="C170" s="185"/>
      <c r="D170" s="186"/>
      <c r="E170" s="186"/>
      <c r="F170" s="186"/>
      <c r="G170" s="186"/>
      <c r="H170" s="186"/>
    </row>
    <row r="171" spans="1:8" ht="21" x14ac:dyDescent="0.25">
      <c r="A171" s="163"/>
      <c r="B171" s="263"/>
      <c r="C171" s="265" t="s">
        <v>57</v>
      </c>
      <c r="D171" s="187" t="s">
        <v>222</v>
      </c>
      <c r="E171" s="187" t="s">
        <v>239</v>
      </c>
      <c r="F171" s="187" t="s">
        <v>257</v>
      </c>
      <c r="G171" s="187" t="s">
        <v>256</v>
      </c>
      <c r="H171" s="187" t="s">
        <v>272</v>
      </c>
    </row>
    <row r="172" spans="1:8" x14ac:dyDescent="0.25">
      <c r="A172" s="163"/>
      <c r="B172" s="264"/>
      <c r="C172" s="266"/>
      <c r="D172" s="188" t="s">
        <v>67</v>
      </c>
      <c r="E172" s="188" t="s">
        <v>67</v>
      </c>
      <c r="F172" s="188" t="s">
        <v>67</v>
      </c>
      <c r="G172" s="188" t="s">
        <v>67</v>
      </c>
      <c r="H172" s="188" t="s">
        <v>67</v>
      </c>
    </row>
    <row r="173" spans="1:8" x14ac:dyDescent="0.25">
      <c r="A173" s="163"/>
      <c r="B173" s="189" t="s">
        <v>23</v>
      </c>
      <c r="C173" s="183" t="s">
        <v>46</v>
      </c>
      <c r="D173" s="190">
        <v>8.4700000000000006</v>
      </c>
      <c r="E173" s="190">
        <v>8.52</v>
      </c>
      <c r="F173" s="190">
        <v>8.34</v>
      </c>
      <c r="G173" s="190">
        <v>8.3000000000000007</v>
      </c>
      <c r="H173" s="190">
        <v>8.19</v>
      </c>
    </row>
    <row r="174" spans="1:8" x14ac:dyDescent="0.25">
      <c r="A174" s="163"/>
      <c r="B174" s="189" t="s">
        <v>22</v>
      </c>
      <c r="C174" s="183" t="s">
        <v>47</v>
      </c>
      <c r="D174" s="190">
        <v>10.15</v>
      </c>
      <c r="E174" s="190">
        <v>9.48</v>
      </c>
      <c r="F174" s="190">
        <v>9.2200000000000006</v>
      </c>
      <c r="G174" s="190">
        <v>8.8699999999999992</v>
      </c>
      <c r="H174" s="190">
        <v>9.3800000000000008</v>
      </c>
    </row>
    <row r="175" spans="1:8" x14ac:dyDescent="0.25">
      <c r="A175" s="163"/>
      <c r="B175" s="189" t="s">
        <v>24</v>
      </c>
      <c r="C175" s="183" t="s">
        <v>48</v>
      </c>
      <c r="D175" s="190">
        <v>9.4600000000000009</v>
      </c>
      <c r="E175" s="190">
        <v>9</v>
      </c>
      <c r="F175" s="190">
        <v>8.6199999999999992</v>
      </c>
      <c r="G175" s="190">
        <v>8.61</v>
      </c>
      <c r="H175" s="190">
        <v>8.5399999999999991</v>
      </c>
    </row>
    <row r="176" spans="1:8" ht="26.4" x14ac:dyDescent="0.25">
      <c r="A176" s="163"/>
      <c r="B176" s="189" t="s">
        <v>44</v>
      </c>
      <c r="C176" s="183" t="s">
        <v>125</v>
      </c>
      <c r="D176" s="190">
        <v>10.47</v>
      </c>
      <c r="E176" s="190">
        <v>9.81</v>
      </c>
      <c r="F176" s="190">
        <v>9.59</v>
      </c>
      <c r="G176" s="190">
        <v>8.8000000000000007</v>
      </c>
      <c r="H176" s="190">
        <v>9.3699999999999992</v>
      </c>
    </row>
    <row r="177" spans="1:8" x14ac:dyDescent="0.25">
      <c r="A177" s="163"/>
      <c r="B177" s="189" t="s">
        <v>21</v>
      </c>
      <c r="C177" s="183" t="s">
        <v>49</v>
      </c>
      <c r="D177" s="190">
        <v>10.4</v>
      </c>
      <c r="E177" s="190">
        <v>9.92</v>
      </c>
      <c r="F177" s="190">
        <v>10</v>
      </c>
      <c r="G177" s="190">
        <v>9.92</v>
      </c>
      <c r="H177" s="190">
        <v>10.17</v>
      </c>
    </row>
    <row r="178" spans="1:8" ht="26.4" x14ac:dyDescent="0.25">
      <c r="A178" s="163"/>
      <c r="B178" s="189" t="s">
        <v>83</v>
      </c>
      <c r="C178" s="183" t="s">
        <v>50</v>
      </c>
      <c r="D178" s="190">
        <v>10.35</v>
      </c>
      <c r="E178" s="190">
        <v>10.119999999999999</v>
      </c>
      <c r="F178" s="190">
        <v>9.61</v>
      </c>
      <c r="G178" s="190">
        <v>9.59</v>
      </c>
      <c r="H178" s="190">
        <v>9.3699999999999992</v>
      </c>
    </row>
    <row r="179" spans="1:8" x14ac:dyDescent="0.25">
      <c r="A179" s="163"/>
      <c r="B179" s="189" t="s">
        <v>40</v>
      </c>
      <c r="C179" s="183" t="s">
        <v>51</v>
      </c>
      <c r="D179" s="190">
        <v>9.7899999999999991</v>
      </c>
      <c r="E179" s="190">
        <v>9.57</v>
      </c>
      <c r="F179" s="190">
        <v>9.75</v>
      </c>
      <c r="G179" s="190">
        <v>9.69</v>
      </c>
      <c r="H179" s="190">
        <v>9.14</v>
      </c>
    </row>
    <row r="180" spans="1:8" x14ac:dyDescent="0.25">
      <c r="A180" s="163"/>
      <c r="B180" s="189" t="s">
        <v>41</v>
      </c>
      <c r="C180" s="183" t="s">
        <v>52</v>
      </c>
      <c r="D180" s="190">
        <v>9.14</v>
      </c>
      <c r="E180" s="190">
        <v>9.24</v>
      </c>
      <c r="F180" s="190">
        <v>9.0500000000000007</v>
      </c>
      <c r="G180" s="190">
        <v>9.33</v>
      </c>
      <c r="H180" s="190">
        <v>9.3000000000000007</v>
      </c>
    </row>
    <row r="181" spans="1:8" ht="26.4" x14ac:dyDescent="0.25">
      <c r="A181" s="163"/>
      <c r="B181" s="189" t="s">
        <v>42</v>
      </c>
      <c r="C181" s="183" t="s">
        <v>53</v>
      </c>
      <c r="D181" s="190">
        <v>9.86</v>
      </c>
      <c r="E181" s="190">
        <v>9.2799999999999994</v>
      </c>
      <c r="F181" s="190">
        <v>8.99</v>
      </c>
      <c r="G181" s="190">
        <v>9.09</v>
      </c>
      <c r="H181" s="190">
        <v>8.84</v>
      </c>
    </row>
    <row r="182" spans="1:8" x14ac:dyDescent="0.25">
      <c r="A182" s="163"/>
      <c r="B182" s="189" t="s">
        <v>43</v>
      </c>
      <c r="C182" s="183" t="s">
        <v>126</v>
      </c>
      <c r="D182" s="190">
        <v>10</v>
      </c>
      <c r="E182" s="190">
        <v>12</v>
      </c>
      <c r="F182" s="190">
        <v>10.67</v>
      </c>
      <c r="G182" s="190">
        <v>10</v>
      </c>
      <c r="H182" s="190">
        <v>6</v>
      </c>
    </row>
    <row r="183" spans="1:8" ht="26.4" x14ac:dyDescent="0.25">
      <c r="A183" s="163"/>
      <c r="B183" s="189" t="s">
        <v>38</v>
      </c>
      <c r="C183" s="183" t="s">
        <v>54</v>
      </c>
      <c r="D183" s="190">
        <v>9</v>
      </c>
      <c r="E183" s="190">
        <v>8.33</v>
      </c>
      <c r="F183" s="190"/>
      <c r="G183" s="190">
        <v>12</v>
      </c>
      <c r="H183" s="190">
        <v>8.33</v>
      </c>
    </row>
    <row r="184" spans="1:8" x14ac:dyDescent="0.25">
      <c r="A184" s="163"/>
      <c r="B184" s="189" t="s">
        <v>45</v>
      </c>
      <c r="C184" s="183"/>
      <c r="D184" s="190">
        <v>9.84</v>
      </c>
      <c r="E184" s="190">
        <v>9.4700000000000006</v>
      </c>
      <c r="F184" s="190">
        <v>9.19</v>
      </c>
      <c r="G184" s="190">
        <v>9.14</v>
      </c>
      <c r="H184" s="190">
        <v>9.1199999999999992</v>
      </c>
    </row>
    <row r="185" spans="1:8" x14ac:dyDescent="0.25">
      <c r="A185" s="163"/>
      <c r="B185" s="189" t="s">
        <v>39</v>
      </c>
      <c r="C185" s="183"/>
      <c r="D185" s="190">
        <v>9.84</v>
      </c>
      <c r="E185" s="190">
        <v>9.4700000000000006</v>
      </c>
      <c r="F185" s="190">
        <v>9.19</v>
      </c>
      <c r="G185" s="190">
        <v>9.14</v>
      </c>
      <c r="H185" s="190">
        <v>9.1199999999999992</v>
      </c>
    </row>
    <row r="186" spans="1:8" x14ac:dyDescent="0.25">
      <c r="A186" s="163"/>
      <c r="B186" s="189" t="s">
        <v>18</v>
      </c>
      <c r="C186" s="183"/>
      <c r="D186" s="190">
        <v>9.84</v>
      </c>
      <c r="E186" s="190">
        <v>9.4700000000000006</v>
      </c>
      <c r="F186" s="190">
        <v>9.19</v>
      </c>
      <c r="G186" s="190">
        <v>9.14</v>
      </c>
      <c r="H186" s="190">
        <v>9.1199999999999992</v>
      </c>
    </row>
    <row r="187" spans="1:8" x14ac:dyDescent="0.25">
      <c r="A187" s="163"/>
      <c r="B187" s="163"/>
      <c r="C187" s="170"/>
      <c r="D187" s="171"/>
      <c r="E187" s="171"/>
      <c r="F187" s="171"/>
      <c r="G187" s="171"/>
      <c r="H187" s="171"/>
    </row>
    <row r="188" spans="1:8" x14ac:dyDescent="0.25">
      <c r="A188" s="180"/>
      <c r="B188" s="181"/>
      <c r="C188" s="181"/>
      <c r="D188" s="182"/>
      <c r="E188" s="182"/>
      <c r="F188" s="182"/>
      <c r="G188" s="182"/>
      <c r="H188" s="182"/>
    </row>
    <row r="189" spans="1:8" x14ac:dyDescent="0.25">
      <c r="A189" s="183">
        <v>28</v>
      </c>
      <c r="B189" s="184" t="s">
        <v>88</v>
      </c>
      <c r="C189" s="185"/>
      <c r="D189" s="186"/>
      <c r="E189" s="186"/>
      <c r="F189" s="186"/>
      <c r="G189" s="186"/>
      <c r="H189" s="186"/>
    </row>
    <row r="190" spans="1:8" ht="21" x14ac:dyDescent="0.25">
      <c r="A190" s="163"/>
      <c r="B190" s="263"/>
      <c r="C190" s="265" t="s">
        <v>57</v>
      </c>
      <c r="D190" s="187" t="s">
        <v>222</v>
      </c>
      <c r="E190" s="187" t="s">
        <v>239</v>
      </c>
      <c r="F190" s="187" t="s">
        <v>257</v>
      </c>
      <c r="G190" s="187" t="s">
        <v>256</v>
      </c>
      <c r="H190" s="187" t="s">
        <v>272</v>
      </c>
    </row>
    <row r="191" spans="1:8" x14ac:dyDescent="0.25">
      <c r="A191" s="163"/>
      <c r="B191" s="264"/>
      <c r="C191" s="266"/>
      <c r="D191" s="188" t="s">
        <v>67</v>
      </c>
      <c r="E191" s="188" t="s">
        <v>67</v>
      </c>
      <c r="F191" s="188" t="s">
        <v>67</v>
      </c>
      <c r="G191" s="188" t="s">
        <v>67</v>
      </c>
      <c r="H191" s="188" t="s">
        <v>67</v>
      </c>
    </row>
    <row r="192" spans="1:8" x14ac:dyDescent="0.25">
      <c r="A192" s="163"/>
      <c r="B192" s="189" t="s">
        <v>23</v>
      </c>
      <c r="C192" s="183" t="s">
        <v>46</v>
      </c>
      <c r="D192" s="190">
        <v>30.17</v>
      </c>
      <c r="E192" s="190">
        <v>28.16</v>
      </c>
      <c r="F192" s="190">
        <v>30.53</v>
      </c>
      <c r="G192" s="190">
        <v>31.6</v>
      </c>
      <c r="H192" s="190">
        <v>28.24</v>
      </c>
    </row>
    <row r="193" spans="1:8" x14ac:dyDescent="0.25">
      <c r="A193" s="163"/>
      <c r="B193" s="189" t="s">
        <v>22</v>
      </c>
      <c r="C193" s="183" t="s">
        <v>47</v>
      </c>
      <c r="D193" s="190">
        <v>30.58</v>
      </c>
      <c r="E193" s="190">
        <v>34.270000000000003</v>
      </c>
      <c r="F193" s="190">
        <v>35.630000000000003</v>
      </c>
      <c r="G193" s="190">
        <v>29.32</v>
      </c>
      <c r="H193" s="190">
        <v>31.98</v>
      </c>
    </row>
    <row r="194" spans="1:8" x14ac:dyDescent="0.25">
      <c r="A194" s="163"/>
      <c r="B194" s="189" t="s">
        <v>24</v>
      </c>
      <c r="C194" s="183" t="s">
        <v>48</v>
      </c>
      <c r="D194" s="190">
        <v>33.24</v>
      </c>
      <c r="E194" s="190">
        <v>34.630000000000003</v>
      </c>
      <c r="F194" s="190">
        <v>33.97</v>
      </c>
      <c r="G194" s="190">
        <v>34.479999999999997</v>
      </c>
      <c r="H194" s="190">
        <v>33.51</v>
      </c>
    </row>
    <row r="195" spans="1:8" ht="26.4" x14ac:dyDescent="0.25">
      <c r="A195" s="163"/>
      <c r="B195" s="189" t="s">
        <v>44</v>
      </c>
      <c r="C195" s="183" t="s">
        <v>125</v>
      </c>
      <c r="D195" s="190">
        <v>27.37</v>
      </c>
      <c r="E195" s="190">
        <v>30.7</v>
      </c>
      <c r="F195" s="190">
        <v>34.31</v>
      </c>
      <c r="G195" s="190">
        <v>25.82</v>
      </c>
      <c r="H195" s="190">
        <v>25.32</v>
      </c>
    </row>
    <row r="196" spans="1:8" x14ac:dyDescent="0.25">
      <c r="A196" s="163"/>
      <c r="B196" s="189" t="s">
        <v>21</v>
      </c>
      <c r="C196" s="183" t="s">
        <v>49</v>
      </c>
      <c r="D196" s="190">
        <v>27.99</v>
      </c>
      <c r="E196" s="190">
        <v>27.63</v>
      </c>
      <c r="F196" s="190">
        <v>28.37</v>
      </c>
      <c r="G196" s="190">
        <v>27.42</v>
      </c>
      <c r="H196" s="190">
        <v>26.67</v>
      </c>
    </row>
    <row r="197" spans="1:8" ht="26.4" x14ac:dyDescent="0.25">
      <c r="A197" s="163"/>
      <c r="B197" s="189" t="s">
        <v>83</v>
      </c>
      <c r="C197" s="183" t="s">
        <v>50</v>
      </c>
      <c r="D197" s="190">
        <v>24.02</v>
      </c>
      <c r="E197" s="190">
        <v>23.56</v>
      </c>
      <c r="F197" s="190">
        <v>24.78</v>
      </c>
      <c r="G197" s="190">
        <v>24.01</v>
      </c>
      <c r="H197" s="190">
        <v>24.82</v>
      </c>
    </row>
    <row r="198" spans="1:8" x14ac:dyDescent="0.25">
      <c r="A198" s="163"/>
      <c r="B198" s="189" t="s">
        <v>40</v>
      </c>
      <c r="C198" s="183" t="s">
        <v>51</v>
      </c>
      <c r="D198" s="190">
        <v>49.07</v>
      </c>
      <c r="E198" s="190">
        <v>36.57</v>
      </c>
      <c r="F198" s="190">
        <v>51.46</v>
      </c>
      <c r="G198" s="190">
        <v>38.25</v>
      </c>
      <c r="H198" s="190">
        <v>41.57</v>
      </c>
    </row>
    <row r="199" spans="1:8" x14ac:dyDescent="0.25">
      <c r="A199" s="163"/>
      <c r="B199" s="189" t="s">
        <v>41</v>
      </c>
      <c r="C199" s="183" t="s">
        <v>52</v>
      </c>
      <c r="D199" s="190">
        <v>35.36</v>
      </c>
      <c r="E199" s="190">
        <v>38.119999999999997</v>
      </c>
      <c r="F199" s="190">
        <v>39.6</v>
      </c>
      <c r="G199" s="190">
        <v>36.57</v>
      </c>
      <c r="H199" s="190">
        <v>42.61</v>
      </c>
    </row>
    <row r="200" spans="1:8" ht="26.4" x14ac:dyDescent="0.25">
      <c r="A200" s="163"/>
      <c r="B200" s="189" t="s">
        <v>42</v>
      </c>
      <c r="C200" s="183" t="s">
        <v>53</v>
      </c>
      <c r="D200" s="190">
        <v>44.94</v>
      </c>
      <c r="E200" s="190">
        <v>35.409999999999997</v>
      </c>
      <c r="F200" s="190">
        <v>38.880000000000003</v>
      </c>
      <c r="G200" s="190">
        <v>39.49</v>
      </c>
      <c r="H200" s="190">
        <v>38.83</v>
      </c>
    </row>
    <row r="201" spans="1:8" x14ac:dyDescent="0.25">
      <c r="A201" s="163"/>
      <c r="B201" s="189" t="s">
        <v>43</v>
      </c>
      <c r="C201" s="183" t="s">
        <v>126</v>
      </c>
      <c r="D201" s="190">
        <v>24</v>
      </c>
      <c r="E201" s="190">
        <v>36</v>
      </c>
      <c r="F201" s="190">
        <v>18</v>
      </c>
      <c r="G201" s="190">
        <v>68</v>
      </c>
      <c r="H201" s="190">
        <v>48</v>
      </c>
    </row>
    <row r="202" spans="1:8" ht="26.4" x14ac:dyDescent="0.25">
      <c r="A202" s="163"/>
      <c r="B202" s="189" t="s">
        <v>38</v>
      </c>
      <c r="C202" s="183" t="s">
        <v>54</v>
      </c>
      <c r="D202" s="190">
        <v>48</v>
      </c>
      <c r="E202" s="190">
        <v>16</v>
      </c>
      <c r="F202" s="190"/>
      <c r="G202" s="190">
        <v>1</v>
      </c>
      <c r="H202" s="190">
        <v>36</v>
      </c>
    </row>
    <row r="203" spans="1:8" x14ac:dyDescent="0.25">
      <c r="A203" s="163"/>
      <c r="B203" s="189" t="s">
        <v>45</v>
      </c>
      <c r="C203" s="183"/>
      <c r="D203" s="190">
        <v>30.67</v>
      </c>
      <c r="E203" s="190">
        <v>30.47</v>
      </c>
      <c r="F203" s="190">
        <v>31.6</v>
      </c>
      <c r="G203" s="190">
        <v>30.58</v>
      </c>
      <c r="H203" s="190">
        <v>30.48</v>
      </c>
    </row>
    <row r="204" spans="1:8" x14ac:dyDescent="0.25">
      <c r="A204" s="163"/>
      <c r="B204" s="189" t="s">
        <v>39</v>
      </c>
      <c r="C204" s="183"/>
      <c r="D204" s="190">
        <v>30.67</v>
      </c>
      <c r="E204" s="190">
        <v>30.47</v>
      </c>
      <c r="F204" s="190">
        <v>31.6</v>
      </c>
      <c r="G204" s="190">
        <v>30.58</v>
      </c>
      <c r="H204" s="190">
        <v>30.48</v>
      </c>
    </row>
    <row r="205" spans="1:8" x14ac:dyDescent="0.25">
      <c r="A205" s="163"/>
      <c r="B205" s="189" t="s">
        <v>18</v>
      </c>
      <c r="C205" s="183"/>
      <c r="D205" s="190">
        <v>30.67</v>
      </c>
      <c r="E205" s="190">
        <v>30.47</v>
      </c>
      <c r="F205" s="190">
        <v>31.6</v>
      </c>
      <c r="G205" s="190">
        <v>30.58</v>
      </c>
      <c r="H205" s="190">
        <v>30.48</v>
      </c>
    </row>
    <row r="206" spans="1:8" x14ac:dyDescent="0.25">
      <c r="A206" s="163"/>
      <c r="B206" s="163"/>
      <c r="C206" s="170"/>
      <c r="D206" s="171"/>
      <c r="E206" s="171"/>
      <c r="F206" s="171"/>
      <c r="G206" s="171"/>
      <c r="H206" s="171"/>
    </row>
    <row r="207" spans="1:8" x14ac:dyDescent="0.25">
      <c r="A207" s="180"/>
      <c r="B207" s="181"/>
      <c r="C207" s="181"/>
      <c r="D207" s="182"/>
      <c r="E207" s="182"/>
      <c r="F207" s="182"/>
      <c r="G207" s="182"/>
      <c r="H207" s="182"/>
    </row>
    <row r="208" spans="1:8" x14ac:dyDescent="0.25">
      <c r="A208" s="183">
        <v>29</v>
      </c>
      <c r="B208" s="184" t="s">
        <v>89</v>
      </c>
      <c r="C208" s="185"/>
      <c r="D208" s="186"/>
      <c r="E208" s="186"/>
      <c r="F208" s="186"/>
      <c r="G208" s="186"/>
      <c r="H208" s="186"/>
    </row>
    <row r="209" spans="1:8" ht="21" x14ac:dyDescent="0.25">
      <c r="A209" s="163"/>
      <c r="B209" s="263"/>
      <c r="C209" s="265" t="s">
        <v>57</v>
      </c>
      <c r="D209" s="187" t="s">
        <v>222</v>
      </c>
      <c r="E209" s="187" t="s">
        <v>239</v>
      </c>
      <c r="F209" s="187" t="s">
        <v>257</v>
      </c>
      <c r="G209" s="187" t="s">
        <v>256</v>
      </c>
      <c r="H209" s="187" t="s">
        <v>272</v>
      </c>
    </row>
    <row r="210" spans="1:8" x14ac:dyDescent="0.25">
      <c r="A210" s="163"/>
      <c r="B210" s="264"/>
      <c r="C210" s="266"/>
      <c r="D210" s="188" t="s">
        <v>67</v>
      </c>
      <c r="E210" s="188" t="s">
        <v>67</v>
      </c>
      <c r="F210" s="188" t="s">
        <v>67</v>
      </c>
      <c r="G210" s="188" t="s">
        <v>67</v>
      </c>
      <c r="H210" s="188" t="s">
        <v>67</v>
      </c>
    </row>
    <row r="211" spans="1:8" x14ac:dyDescent="0.25">
      <c r="A211" s="163"/>
      <c r="B211" s="189" t="s">
        <v>23</v>
      </c>
      <c r="C211" s="183" t="s">
        <v>46</v>
      </c>
      <c r="D211" s="190">
        <v>6.62</v>
      </c>
      <c r="E211" s="190">
        <v>6.71</v>
      </c>
      <c r="F211" s="190">
        <v>6.2</v>
      </c>
      <c r="G211" s="190">
        <v>5.88</v>
      </c>
      <c r="H211" s="190">
        <v>7</v>
      </c>
    </row>
    <row r="212" spans="1:8" x14ac:dyDescent="0.25">
      <c r="A212" s="163"/>
      <c r="B212" s="189" t="s">
        <v>22</v>
      </c>
      <c r="C212" s="183" t="s">
        <v>47</v>
      </c>
      <c r="D212" s="190">
        <v>8.09</v>
      </c>
      <c r="E212" s="190">
        <v>7.5</v>
      </c>
      <c r="F212" s="190">
        <v>7.47</v>
      </c>
      <c r="G212" s="190">
        <v>7.21</v>
      </c>
      <c r="H212" s="190">
        <v>7.1</v>
      </c>
    </row>
    <row r="213" spans="1:8" x14ac:dyDescent="0.25">
      <c r="A213" s="163"/>
      <c r="B213" s="189" t="s">
        <v>24</v>
      </c>
      <c r="C213" s="183" t="s">
        <v>48</v>
      </c>
      <c r="D213" s="190">
        <v>7.75</v>
      </c>
      <c r="E213" s="190">
        <v>7.21</v>
      </c>
      <c r="F213" s="190">
        <v>7.08</v>
      </c>
      <c r="G213" s="190">
        <v>6.98</v>
      </c>
      <c r="H213" s="190">
        <v>7.06</v>
      </c>
    </row>
    <row r="214" spans="1:8" ht="26.4" x14ac:dyDescent="0.25">
      <c r="A214" s="163"/>
      <c r="B214" s="189" t="s">
        <v>44</v>
      </c>
      <c r="C214" s="183" t="s">
        <v>125</v>
      </c>
      <c r="D214" s="190">
        <v>7.81</v>
      </c>
      <c r="E214" s="190">
        <v>7.14</v>
      </c>
      <c r="F214" s="190">
        <v>7.15</v>
      </c>
      <c r="G214" s="190">
        <v>6.11</v>
      </c>
      <c r="H214" s="190">
        <v>6.7</v>
      </c>
    </row>
    <row r="215" spans="1:8" x14ac:dyDescent="0.25">
      <c r="A215" s="163"/>
      <c r="B215" s="189" t="s">
        <v>21</v>
      </c>
      <c r="C215" s="183" t="s">
        <v>49</v>
      </c>
      <c r="D215" s="190">
        <v>9.0399999999999991</v>
      </c>
      <c r="E215" s="190">
        <v>7.87</v>
      </c>
      <c r="F215" s="190">
        <v>7.5</v>
      </c>
      <c r="G215" s="190">
        <v>7.9</v>
      </c>
      <c r="H215" s="190">
        <v>8.48</v>
      </c>
    </row>
    <row r="216" spans="1:8" ht="26.4" x14ac:dyDescent="0.25">
      <c r="A216" s="163"/>
      <c r="B216" s="189" t="s">
        <v>83</v>
      </c>
      <c r="C216" s="183" t="s">
        <v>50</v>
      </c>
      <c r="D216" s="190">
        <v>8.8800000000000008</v>
      </c>
      <c r="E216" s="190">
        <v>8.39</v>
      </c>
      <c r="F216" s="190">
        <v>7.6</v>
      </c>
      <c r="G216" s="190">
        <v>7.93</v>
      </c>
      <c r="H216" s="190">
        <v>7.6</v>
      </c>
    </row>
    <row r="217" spans="1:8" x14ac:dyDescent="0.25">
      <c r="A217" s="163"/>
      <c r="B217" s="189" t="s">
        <v>40</v>
      </c>
      <c r="C217" s="183" t="s">
        <v>51</v>
      </c>
      <c r="D217" s="190">
        <v>8.17</v>
      </c>
      <c r="E217" s="190">
        <v>8</v>
      </c>
      <c r="F217" s="190">
        <v>9.5</v>
      </c>
      <c r="G217" s="190">
        <v>8.3800000000000008</v>
      </c>
      <c r="H217" s="190">
        <v>7.9</v>
      </c>
    </row>
    <row r="218" spans="1:8" x14ac:dyDescent="0.25">
      <c r="A218" s="163"/>
      <c r="B218" s="189" t="s">
        <v>41</v>
      </c>
      <c r="C218" s="183" t="s">
        <v>52</v>
      </c>
      <c r="D218" s="190">
        <v>7.51</v>
      </c>
      <c r="E218" s="190">
        <v>7.21</v>
      </c>
      <c r="F218" s="190">
        <v>7.52</v>
      </c>
      <c r="G218" s="190">
        <v>7.73</v>
      </c>
      <c r="H218" s="190">
        <v>7.92</v>
      </c>
    </row>
    <row r="219" spans="1:8" ht="26.4" x14ac:dyDescent="0.25">
      <c r="A219" s="163"/>
      <c r="B219" s="189" t="s">
        <v>42</v>
      </c>
      <c r="C219" s="183" t="s">
        <v>53</v>
      </c>
      <c r="D219" s="190">
        <v>8.4</v>
      </c>
      <c r="E219" s="190">
        <v>7.41</v>
      </c>
      <c r="F219" s="190">
        <v>7.55</v>
      </c>
      <c r="G219" s="190">
        <v>8.01</v>
      </c>
      <c r="H219" s="190">
        <v>7.73</v>
      </c>
    </row>
    <row r="220" spans="1:8" x14ac:dyDescent="0.25">
      <c r="A220" s="163"/>
      <c r="B220" s="189" t="s">
        <v>43</v>
      </c>
      <c r="C220" s="183" t="s">
        <v>126</v>
      </c>
      <c r="D220" s="190"/>
      <c r="E220" s="190">
        <v>8</v>
      </c>
      <c r="F220" s="190">
        <v>5</v>
      </c>
      <c r="G220" s="190">
        <v>10.67</v>
      </c>
      <c r="H220" s="190">
        <v>6</v>
      </c>
    </row>
    <row r="221" spans="1:8" ht="26.4" x14ac:dyDescent="0.25">
      <c r="A221" s="163"/>
      <c r="B221" s="189" t="s">
        <v>38</v>
      </c>
      <c r="C221" s="183" t="s">
        <v>54</v>
      </c>
      <c r="D221" s="190"/>
      <c r="E221" s="190">
        <v>6.5</v>
      </c>
      <c r="F221" s="190"/>
      <c r="G221" s="190"/>
      <c r="H221" s="190">
        <v>4.5</v>
      </c>
    </row>
    <row r="222" spans="1:8" x14ac:dyDescent="0.25">
      <c r="A222" s="163"/>
      <c r="B222" s="189" t="s">
        <v>45</v>
      </c>
      <c r="C222" s="183"/>
      <c r="D222" s="190">
        <v>8.1999999999999993</v>
      </c>
      <c r="E222" s="190">
        <v>7.56</v>
      </c>
      <c r="F222" s="190">
        <v>7.36</v>
      </c>
      <c r="G222" s="190">
        <v>7.47</v>
      </c>
      <c r="H222" s="190">
        <v>7.47</v>
      </c>
    </row>
    <row r="223" spans="1:8" x14ac:dyDescent="0.25">
      <c r="A223" s="163"/>
      <c r="B223" s="189" t="s">
        <v>39</v>
      </c>
      <c r="C223" s="183"/>
      <c r="D223" s="190">
        <v>8.1999999999999993</v>
      </c>
      <c r="E223" s="190">
        <v>7.56</v>
      </c>
      <c r="F223" s="190">
        <v>7.36</v>
      </c>
      <c r="G223" s="190">
        <v>7.47</v>
      </c>
      <c r="H223" s="190">
        <v>7.47</v>
      </c>
    </row>
    <row r="224" spans="1:8" x14ac:dyDescent="0.25">
      <c r="A224" s="163"/>
      <c r="B224" s="189" t="s">
        <v>18</v>
      </c>
      <c r="C224" s="183"/>
      <c r="D224" s="190">
        <v>8.1999999999999993</v>
      </c>
      <c r="E224" s="190">
        <v>7.56</v>
      </c>
      <c r="F224" s="190">
        <v>7.36</v>
      </c>
      <c r="G224" s="190">
        <v>7.47</v>
      </c>
      <c r="H224" s="190">
        <v>7.47</v>
      </c>
    </row>
    <row r="225" spans="1:8" x14ac:dyDescent="0.25">
      <c r="A225" s="163"/>
      <c r="B225" s="163"/>
      <c r="C225" s="170"/>
      <c r="D225" s="171"/>
      <c r="E225" s="171"/>
      <c r="F225" s="171"/>
      <c r="G225" s="171"/>
      <c r="H225" s="171"/>
    </row>
    <row r="226" spans="1:8" x14ac:dyDescent="0.25">
      <c r="A226" s="180"/>
      <c r="B226" s="181"/>
      <c r="C226" s="181"/>
      <c r="D226" s="182"/>
      <c r="E226" s="182"/>
      <c r="F226" s="182"/>
      <c r="G226" s="182"/>
      <c r="H226" s="182"/>
    </row>
    <row r="227" spans="1:8" x14ac:dyDescent="0.25">
      <c r="A227" s="183">
        <v>30</v>
      </c>
      <c r="B227" s="184" t="s">
        <v>90</v>
      </c>
      <c r="C227" s="185"/>
      <c r="D227" s="186"/>
      <c r="E227" s="186"/>
      <c r="F227" s="186"/>
      <c r="G227" s="186"/>
      <c r="H227" s="186"/>
    </row>
    <row r="228" spans="1:8" ht="21" x14ac:dyDescent="0.25">
      <c r="A228" s="163"/>
      <c r="B228" s="263"/>
      <c r="C228" s="265" t="s">
        <v>57</v>
      </c>
      <c r="D228" s="187" t="s">
        <v>222</v>
      </c>
      <c r="E228" s="187" t="s">
        <v>239</v>
      </c>
      <c r="F228" s="187" t="s">
        <v>257</v>
      </c>
      <c r="G228" s="187" t="s">
        <v>256</v>
      </c>
      <c r="H228" s="187" t="s">
        <v>272</v>
      </c>
    </row>
    <row r="229" spans="1:8" x14ac:dyDescent="0.25">
      <c r="A229" s="163"/>
      <c r="B229" s="264"/>
      <c r="C229" s="266"/>
      <c r="D229" s="188" t="s">
        <v>67</v>
      </c>
      <c r="E229" s="188" t="s">
        <v>67</v>
      </c>
      <c r="F229" s="188" t="s">
        <v>67</v>
      </c>
      <c r="G229" s="188" t="s">
        <v>67</v>
      </c>
      <c r="H229" s="188" t="s">
        <v>67</v>
      </c>
    </row>
    <row r="230" spans="1:8" x14ac:dyDescent="0.25">
      <c r="A230" s="163"/>
      <c r="B230" s="189" t="s">
        <v>23</v>
      </c>
      <c r="C230" s="183" t="s">
        <v>46</v>
      </c>
      <c r="D230" s="190">
        <v>38.770000000000003</v>
      </c>
      <c r="E230" s="190">
        <v>30.51</v>
      </c>
      <c r="F230" s="190">
        <v>37.68</v>
      </c>
      <c r="G230" s="190">
        <v>37.5</v>
      </c>
      <c r="H230" s="190">
        <v>31.75</v>
      </c>
    </row>
    <row r="231" spans="1:8" x14ac:dyDescent="0.25">
      <c r="A231" s="163"/>
      <c r="B231" s="189" t="s">
        <v>22</v>
      </c>
      <c r="C231" s="183" t="s">
        <v>47</v>
      </c>
      <c r="D231" s="190">
        <v>27.34</v>
      </c>
      <c r="E231" s="190">
        <v>35.46</v>
      </c>
      <c r="F231" s="190">
        <v>40.93</v>
      </c>
      <c r="G231" s="190">
        <v>32.049999999999997</v>
      </c>
      <c r="H231" s="190">
        <v>29.16</v>
      </c>
    </row>
    <row r="232" spans="1:8" x14ac:dyDescent="0.25">
      <c r="A232" s="163"/>
      <c r="B232" s="189" t="s">
        <v>24</v>
      </c>
      <c r="C232" s="183" t="s">
        <v>48</v>
      </c>
      <c r="D232" s="190">
        <v>38.840000000000003</v>
      </c>
      <c r="E232" s="190">
        <v>36.99</v>
      </c>
      <c r="F232" s="190">
        <v>36.75</v>
      </c>
      <c r="G232" s="190">
        <v>37.479999999999997</v>
      </c>
      <c r="H232" s="190">
        <v>34.159999999999997</v>
      </c>
    </row>
    <row r="233" spans="1:8" ht="26.4" x14ac:dyDescent="0.25">
      <c r="A233" s="163"/>
      <c r="B233" s="189" t="s">
        <v>44</v>
      </c>
      <c r="C233" s="183" t="s">
        <v>125</v>
      </c>
      <c r="D233" s="190">
        <v>29.31</v>
      </c>
      <c r="E233" s="190">
        <v>46.25</v>
      </c>
      <c r="F233" s="190">
        <v>47.7</v>
      </c>
      <c r="G233" s="190">
        <v>22.75</v>
      </c>
      <c r="H233" s="190">
        <v>33.909999999999997</v>
      </c>
    </row>
    <row r="234" spans="1:8" x14ac:dyDescent="0.25">
      <c r="A234" s="163"/>
      <c r="B234" s="189" t="s">
        <v>21</v>
      </c>
      <c r="C234" s="183" t="s">
        <v>49</v>
      </c>
      <c r="D234" s="190">
        <v>32.68</v>
      </c>
      <c r="E234" s="190">
        <v>36.58</v>
      </c>
      <c r="F234" s="190">
        <v>35.950000000000003</v>
      </c>
      <c r="G234" s="190">
        <v>34.24</v>
      </c>
      <c r="H234" s="190">
        <v>31.16</v>
      </c>
    </row>
    <row r="235" spans="1:8" ht="26.4" x14ac:dyDescent="0.25">
      <c r="A235" s="163"/>
      <c r="B235" s="189" t="s">
        <v>83</v>
      </c>
      <c r="C235" s="183" t="s">
        <v>50</v>
      </c>
      <c r="D235" s="190">
        <v>30.03</v>
      </c>
      <c r="E235" s="190">
        <v>28.18</v>
      </c>
      <c r="F235" s="190">
        <v>29.65</v>
      </c>
      <c r="G235" s="190">
        <v>28.53</v>
      </c>
      <c r="H235" s="190">
        <v>29.86</v>
      </c>
    </row>
    <row r="236" spans="1:8" x14ac:dyDescent="0.25">
      <c r="A236" s="163"/>
      <c r="B236" s="189" t="s">
        <v>40</v>
      </c>
      <c r="C236" s="183" t="s">
        <v>51</v>
      </c>
      <c r="D236" s="190">
        <v>52</v>
      </c>
      <c r="E236" s="190">
        <v>48</v>
      </c>
      <c r="F236" s="190">
        <v>49.71</v>
      </c>
      <c r="G236" s="190">
        <v>48</v>
      </c>
      <c r="H236" s="190">
        <v>60</v>
      </c>
    </row>
    <row r="237" spans="1:8" x14ac:dyDescent="0.25">
      <c r="A237" s="163"/>
      <c r="B237" s="189" t="s">
        <v>41</v>
      </c>
      <c r="C237" s="183" t="s">
        <v>52</v>
      </c>
      <c r="D237" s="190">
        <v>47.33</v>
      </c>
      <c r="E237" s="190">
        <v>43.78</v>
      </c>
      <c r="F237" s="190">
        <v>35.46</v>
      </c>
      <c r="G237" s="190">
        <v>42.41</v>
      </c>
      <c r="H237" s="190">
        <v>46.38</v>
      </c>
    </row>
    <row r="238" spans="1:8" ht="26.4" x14ac:dyDescent="0.25">
      <c r="A238" s="163"/>
      <c r="B238" s="189" t="s">
        <v>42</v>
      </c>
      <c r="C238" s="183" t="s">
        <v>53</v>
      </c>
      <c r="D238" s="190">
        <v>47.65</v>
      </c>
      <c r="E238" s="190">
        <v>37.06</v>
      </c>
      <c r="F238" s="190">
        <v>42.57</v>
      </c>
      <c r="G238" s="190">
        <v>41.08</v>
      </c>
      <c r="H238" s="190">
        <v>42.91</v>
      </c>
    </row>
    <row r="239" spans="1:8" x14ac:dyDescent="0.25">
      <c r="A239" s="163"/>
      <c r="B239" s="189" t="s">
        <v>43</v>
      </c>
      <c r="C239" s="183" t="s">
        <v>126</v>
      </c>
      <c r="D239" s="190"/>
      <c r="E239" s="190">
        <v>36</v>
      </c>
      <c r="F239" s="190">
        <v>6</v>
      </c>
      <c r="G239" s="190">
        <v>68</v>
      </c>
      <c r="H239" s="190">
        <v>48</v>
      </c>
    </row>
    <row r="240" spans="1:8" ht="26.4" x14ac:dyDescent="0.25">
      <c r="A240" s="163"/>
      <c r="B240" s="189" t="s">
        <v>38</v>
      </c>
      <c r="C240" s="183" t="s">
        <v>54</v>
      </c>
      <c r="D240" s="190"/>
      <c r="E240" s="190">
        <v>12</v>
      </c>
      <c r="F240" s="190"/>
      <c r="G240" s="190"/>
      <c r="H240" s="190">
        <v>24</v>
      </c>
    </row>
    <row r="241" spans="1:8" x14ac:dyDescent="0.25">
      <c r="A241" s="163"/>
      <c r="B241" s="189" t="s">
        <v>45</v>
      </c>
      <c r="C241" s="183"/>
      <c r="D241" s="190">
        <v>36.61</v>
      </c>
      <c r="E241" s="190">
        <v>35.56</v>
      </c>
      <c r="F241" s="190">
        <v>36.15</v>
      </c>
      <c r="G241" s="190">
        <v>35.200000000000003</v>
      </c>
      <c r="H241" s="190">
        <v>34.090000000000003</v>
      </c>
    </row>
    <row r="242" spans="1:8" x14ac:dyDescent="0.25">
      <c r="A242" s="163"/>
      <c r="B242" s="189" t="s">
        <v>39</v>
      </c>
      <c r="C242" s="183"/>
      <c r="D242" s="190">
        <v>36.61</v>
      </c>
      <c r="E242" s="190">
        <v>35.56</v>
      </c>
      <c r="F242" s="190">
        <v>36.15</v>
      </c>
      <c r="G242" s="190">
        <v>35.200000000000003</v>
      </c>
      <c r="H242" s="190">
        <v>34.090000000000003</v>
      </c>
    </row>
    <row r="243" spans="1:8" x14ac:dyDescent="0.25">
      <c r="A243" s="163"/>
      <c r="B243" s="189" t="s">
        <v>18</v>
      </c>
      <c r="C243" s="183"/>
      <c r="D243" s="190">
        <v>36.61</v>
      </c>
      <c r="E243" s="190">
        <v>35.56</v>
      </c>
      <c r="F243" s="190">
        <v>36.15</v>
      </c>
      <c r="G243" s="190">
        <v>35.200000000000003</v>
      </c>
      <c r="H243" s="190">
        <v>34.090000000000003</v>
      </c>
    </row>
    <row r="244" spans="1:8" x14ac:dyDescent="0.25">
      <c r="A244" s="163"/>
      <c r="B244" s="163"/>
      <c r="C244" s="170"/>
      <c r="D244" s="171"/>
      <c r="E244" s="171"/>
      <c r="F244" s="171"/>
      <c r="G244" s="171"/>
      <c r="H244" s="171"/>
    </row>
    <row r="245" spans="1:8" x14ac:dyDescent="0.25">
      <c r="A245" s="180"/>
      <c r="B245" s="181"/>
      <c r="C245" s="181"/>
      <c r="D245" s="182"/>
      <c r="E245" s="182"/>
      <c r="F245" s="182"/>
      <c r="G245" s="182"/>
      <c r="H245" s="182"/>
    </row>
    <row r="246" spans="1:8" x14ac:dyDescent="0.25">
      <c r="A246" s="183">
        <v>31</v>
      </c>
      <c r="B246" s="184" t="s">
        <v>91</v>
      </c>
      <c r="C246" s="185"/>
      <c r="D246" s="186"/>
      <c r="E246" s="186"/>
      <c r="F246" s="186"/>
      <c r="G246" s="186"/>
      <c r="H246" s="186"/>
    </row>
    <row r="247" spans="1:8" ht="21" x14ac:dyDescent="0.25">
      <c r="A247" s="163"/>
      <c r="B247" s="263"/>
      <c r="C247" s="265" t="s">
        <v>57</v>
      </c>
      <c r="D247" s="187" t="s">
        <v>222</v>
      </c>
      <c r="E247" s="187" t="s">
        <v>239</v>
      </c>
      <c r="F247" s="187" t="s">
        <v>257</v>
      </c>
      <c r="G247" s="187" t="s">
        <v>256</v>
      </c>
      <c r="H247" s="187" t="s">
        <v>272</v>
      </c>
    </row>
    <row r="248" spans="1:8" x14ac:dyDescent="0.25">
      <c r="A248" s="163"/>
      <c r="B248" s="264"/>
      <c r="C248" s="266"/>
      <c r="D248" s="188" t="s">
        <v>29</v>
      </c>
      <c r="E248" s="188" t="s">
        <v>29</v>
      </c>
      <c r="F248" s="188" t="s">
        <v>29</v>
      </c>
      <c r="G248" s="188" t="s">
        <v>29</v>
      </c>
      <c r="H248" s="188" t="s">
        <v>29</v>
      </c>
    </row>
    <row r="249" spans="1:8" x14ac:dyDescent="0.25">
      <c r="A249" s="163"/>
      <c r="B249" s="189" t="s">
        <v>92</v>
      </c>
      <c r="C249" s="183">
        <v>1</v>
      </c>
      <c r="D249" s="190">
        <v>19.36</v>
      </c>
      <c r="E249" s="190">
        <v>19.73</v>
      </c>
      <c r="F249" s="190">
        <v>20.309999999999999</v>
      </c>
      <c r="G249" s="190">
        <v>21.49</v>
      </c>
      <c r="H249" s="190"/>
    </row>
    <row r="250" spans="1:8" x14ac:dyDescent="0.25">
      <c r="A250" s="163"/>
      <c r="B250" s="189" t="s">
        <v>93</v>
      </c>
      <c r="C250" s="183">
        <v>0</v>
      </c>
      <c r="D250" s="190">
        <v>4.09</v>
      </c>
      <c r="E250" s="190">
        <v>3.55</v>
      </c>
      <c r="F250" s="190">
        <v>3.55</v>
      </c>
      <c r="G250" s="190">
        <v>3.65</v>
      </c>
      <c r="H250" s="190"/>
    </row>
    <row r="251" spans="1:8" x14ac:dyDescent="0.25">
      <c r="A251" s="163"/>
      <c r="B251" s="189" t="s">
        <v>94</v>
      </c>
      <c r="C251" s="183">
        <v>-1</v>
      </c>
      <c r="D251" s="190">
        <v>76.34</v>
      </c>
      <c r="E251" s="190">
        <v>76.180000000000007</v>
      </c>
      <c r="F251" s="190">
        <v>75.930000000000007</v>
      </c>
      <c r="G251" s="190">
        <v>74.569999999999993</v>
      </c>
      <c r="H251" s="190"/>
    </row>
    <row r="252" spans="1:8" x14ac:dyDescent="0.25">
      <c r="A252" s="163"/>
      <c r="B252" s="163"/>
      <c r="C252" s="170"/>
      <c r="D252" s="171"/>
      <c r="E252" s="171"/>
      <c r="F252" s="171"/>
      <c r="G252" s="171"/>
      <c r="H252" s="171"/>
    </row>
    <row r="253" spans="1:8" x14ac:dyDescent="0.25">
      <c r="A253" s="180"/>
      <c r="B253" s="181"/>
      <c r="C253" s="181"/>
      <c r="D253" s="182"/>
      <c r="E253" s="182"/>
      <c r="F253" s="182"/>
      <c r="G253" s="182"/>
      <c r="H253" s="182"/>
    </row>
    <row r="254" spans="1:8" x14ac:dyDescent="0.25">
      <c r="A254" s="183">
        <v>32</v>
      </c>
      <c r="B254" s="184" t="s">
        <v>95</v>
      </c>
      <c r="C254" s="185"/>
      <c r="D254" s="186"/>
      <c r="E254" s="186"/>
      <c r="F254" s="186"/>
      <c r="G254" s="186"/>
      <c r="H254" s="186"/>
    </row>
    <row r="255" spans="1:8" ht="21" x14ac:dyDescent="0.25">
      <c r="A255" s="163"/>
      <c r="B255" s="263"/>
      <c r="C255" s="265" t="s">
        <v>57</v>
      </c>
      <c r="D255" s="187" t="s">
        <v>222</v>
      </c>
      <c r="E255" s="187" t="s">
        <v>239</v>
      </c>
      <c r="F255" s="187" t="s">
        <v>257</v>
      </c>
      <c r="G255" s="187" t="s">
        <v>256</v>
      </c>
      <c r="H255" s="187" t="s">
        <v>272</v>
      </c>
    </row>
    <row r="256" spans="1:8" x14ac:dyDescent="0.25">
      <c r="A256" s="163"/>
      <c r="B256" s="264"/>
      <c r="C256" s="266"/>
      <c r="D256" s="188" t="s">
        <v>67</v>
      </c>
      <c r="E256" s="188" t="s">
        <v>67</v>
      </c>
      <c r="F256" s="188" t="s">
        <v>67</v>
      </c>
      <c r="G256" s="188" t="s">
        <v>67</v>
      </c>
      <c r="H256" s="188" t="s">
        <v>67</v>
      </c>
    </row>
    <row r="257" spans="1:8" x14ac:dyDescent="0.25">
      <c r="A257" s="163"/>
      <c r="B257" s="189" t="s">
        <v>79</v>
      </c>
      <c r="C257" s="183">
        <v>1</v>
      </c>
      <c r="D257" s="190">
        <v>22.31</v>
      </c>
      <c r="E257" s="190">
        <v>21.89</v>
      </c>
      <c r="F257" s="190">
        <v>22.44</v>
      </c>
      <c r="G257" s="190">
        <v>24.15</v>
      </c>
      <c r="H257" s="190">
        <v>23.13</v>
      </c>
    </row>
    <row r="258" spans="1:8" x14ac:dyDescent="0.25">
      <c r="A258" s="163"/>
      <c r="B258" s="189" t="s">
        <v>80</v>
      </c>
      <c r="C258" s="183">
        <v>-1</v>
      </c>
      <c r="D258" s="190">
        <v>77.69</v>
      </c>
      <c r="E258" s="190">
        <v>78.11</v>
      </c>
      <c r="F258" s="190">
        <v>77.56</v>
      </c>
      <c r="G258" s="190">
        <v>75.849999999999994</v>
      </c>
      <c r="H258" s="190">
        <v>76.87</v>
      </c>
    </row>
    <row r="259" spans="1:8" x14ac:dyDescent="0.25">
      <c r="A259" s="163"/>
      <c r="B259" s="163"/>
      <c r="C259" s="170"/>
      <c r="D259" s="171"/>
      <c r="E259" s="171"/>
      <c r="F259" s="171"/>
      <c r="G259" s="171"/>
      <c r="H259" s="171"/>
    </row>
    <row r="269" spans="1:8" x14ac:dyDescent="0.25">
      <c r="A269" s="8"/>
      <c r="B269" s="8"/>
      <c r="C269" s="8"/>
      <c r="D269" s="8"/>
      <c r="E269" s="8"/>
      <c r="F269" s="8"/>
      <c r="G269" s="8"/>
      <c r="H269" s="8"/>
    </row>
  </sheetData>
  <mergeCells count="46">
    <mergeCell ref="B48:B49"/>
    <mergeCell ref="C48:C49"/>
    <mergeCell ref="B58:B59"/>
    <mergeCell ref="C58:C59"/>
    <mergeCell ref="B24:B25"/>
    <mergeCell ref="C24:C25"/>
    <mergeCell ref="B66:B67"/>
    <mergeCell ref="C66:C67"/>
    <mergeCell ref="B30:B31"/>
    <mergeCell ref="C30:C31"/>
    <mergeCell ref="B36:B37"/>
    <mergeCell ref="C36:C37"/>
    <mergeCell ref="B42:B43"/>
    <mergeCell ref="C42:C43"/>
    <mergeCell ref="B74:B75"/>
    <mergeCell ref="C74:C75"/>
    <mergeCell ref="B81:B82"/>
    <mergeCell ref="C81:C82"/>
    <mergeCell ref="B88:B89"/>
    <mergeCell ref="C88:C89"/>
    <mergeCell ref="B95:B96"/>
    <mergeCell ref="C95:C96"/>
    <mergeCell ref="B114:B115"/>
    <mergeCell ref="C114:C115"/>
    <mergeCell ref="B133:B134"/>
    <mergeCell ref="C133:C134"/>
    <mergeCell ref="B6:B7"/>
    <mergeCell ref="C6:C7"/>
    <mergeCell ref="B12:B13"/>
    <mergeCell ref="C12:C13"/>
    <mergeCell ref="B18:B19"/>
    <mergeCell ref="C18:C19"/>
    <mergeCell ref="B152:B153"/>
    <mergeCell ref="C152:C153"/>
    <mergeCell ref="B171:B172"/>
    <mergeCell ref="C171:C172"/>
    <mergeCell ref="B190:B191"/>
    <mergeCell ref="C190:C191"/>
    <mergeCell ref="B255:B256"/>
    <mergeCell ref="C255:C256"/>
    <mergeCell ref="B209:B210"/>
    <mergeCell ref="C209:C210"/>
    <mergeCell ref="B228:B229"/>
    <mergeCell ref="C228:C229"/>
    <mergeCell ref="B247:B248"/>
    <mergeCell ref="C247:C248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opLeftCell="A49" workbookViewId="0">
      <selection activeCell="H25" sqref="H25"/>
    </sheetView>
  </sheetViews>
  <sheetFormatPr defaultColWidth="9.33203125" defaultRowHeight="13.2" x14ac:dyDescent="0.25"/>
  <cols>
    <col min="1" max="1" width="6.77734375" style="17" customWidth="1"/>
    <col min="2" max="2" width="43.33203125" style="17" customWidth="1"/>
    <col min="3" max="3" width="6.77734375" style="17" customWidth="1"/>
    <col min="4" max="13" width="10.77734375" style="17" customWidth="1"/>
    <col min="14" max="28" width="7.77734375" style="17" customWidth="1"/>
    <col min="29" max="16384" width="9.33203125" style="17"/>
  </cols>
  <sheetData>
    <row r="1" spans="1:18" x14ac:dyDescent="0.25">
      <c r="A1" s="8"/>
      <c r="B1" s="177" t="s">
        <v>96</v>
      </c>
      <c r="C1" s="177"/>
      <c r="D1" s="8"/>
      <c r="E1" s="8"/>
      <c r="F1" s="8"/>
      <c r="G1" s="8"/>
      <c r="H1" s="164"/>
      <c r="I1" s="8"/>
      <c r="J1" s="8"/>
      <c r="K1" s="8"/>
      <c r="L1" s="165"/>
      <c r="M1" s="165"/>
      <c r="N1" s="165"/>
      <c r="O1" s="8"/>
      <c r="P1" s="8"/>
      <c r="Q1" s="8"/>
      <c r="R1" s="8"/>
    </row>
    <row r="2" spans="1:18" x14ac:dyDescent="0.25">
      <c r="A2" s="8"/>
      <c r="B2" s="177"/>
      <c r="C2" s="177"/>
      <c r="D2" s="8"/>
      <c r="E2" s="8"/>
      <c r="F2" s="8"/>
      <c r="G2" s="8"/>
      <c r="H2" s="8"/>
      <c r="I2" s="8"/>
      <c r="J2" s="8"/>
      <c r="K2" s="8"/>
      <c r="L2" s="165"/>
      <c r="M2" s="165"/>
      <c r="N2" s="165"/>
      <c r="O2" s="8"/>
      <c r="P2" s="8"/>
      <c r="Q2" s="8"/>
      <c r="R2" s="8"/>
    </row>
    <row r="3" spans="1:18" x14ac:dyDescent="0.25">
      <c r="A3" s="178"/>
      <c r="B3" s="179" t="s">
        <v>97</v>
      </c>
      <c r="C3" s="179"/>
      <c r="D3" s="164"/>
      <c r="E3" s="164"/>
      <c r="F3" s="164"/>
      <c r="G3" s="164"/>
      <c r="H3" s="164"/>
      <c r="I3" s="164"/>
      <c r="J3" s="164"/>
      <c r="K3" s="164"/>
      <c r="L3" s="165"/>
      <c r="M3" s="165"/>
      <c r="N3" s="165"/>
      <c r="O3" s="8"/>
      <c r="P3" s="8"/>
      <c r="Q3" s="8"/>
      <c r="R3" s="8"/>
    </row>
    <row r="4" spans="1:18" x14ac:dyDescent="0.25">
      <c r="A4" s="191"/>
      <c r="B4" s="192"/>
      <c r="C4" s="192"/>
      <c r="D4" s="172"/>
      <c r="E4" s="172"/>
      <c r="F4" s="172"/>
      <c r="G4" s="172"/>
      <c r="H4" s="172"/>
      <c r="I4" s="172"/>
      <c r="J4" s="164"/>
      <c r="K4" s="164"/>
      <c r="L4" s="164"/>
      <c r="M4" s="164"/>
      <c r="N4" s="164"/>
      <c r="O4" s="164"/>
      <c r="P4" s="165"/>
      <c r="Q4" s="165"/>
      <c r="R4" s="165"/>
    </row>
    <row r="5" spans="1:18" x14ac:dyDescent="0.25">
      <c r="A5" s="193" t="s">
        <v>98</v>
      </c>
      <c r="B5" s="194" t="s">
        <v>99</v>
      </c>
      <c r="C5" s="195"/>
      <c r="D5" s="196"/>
      <c r="E5" s="196"/>
      <c r="F5" s="196"/>
      <c r="G5" s="196"/>
      <c r="H5" s="196"/>
      <c r="I5" s="172"/>
      <c r="J5" s="164"/>
      <c r="K5" s="164"/>
      <c r="L5" s="164"/>
      <c r="M5" s="164"/>
      <c r="N5" s="164"/>
      <c r="O5" s="164"/>
      <c r="P5" s="165"/>
      <c r="Q5" s="165"/>
      <c r="R5" s="165"/>
    </row>
    <row r="6" spans="1:18" ht="23.25" customHeight="1" x14ac:dyDescent="0.25">
      <c r="A6" s="173"/>
      <c r="B6" s="267"/>
      <c r="C6" s="269" t="s">
        <v>57</v>
      </c>
      <c r="D6" s="197" t="s">
        <v>222</v>
      </c>
      <c r="E6" s="197" t="s">
        <v>239</v>
      </c>
      <c r="F6" s="197" t="s">
        <v>257</v>
      </c>
      <c r="G6" s="197" t="s">
        <v>256</v>
      </c>
      <c r="H6" s="197" t="s">
        <v>272</v>
      </c>
      <c r="I6" s="174"/>
      <c r="J6" s="167"/>
      <c r="K6" s="167"/>
      <c r="L6" s="166"/>
      <c r="M6" s="8"/>
      <c r="N6" s="8"/>
      <c r="O6" s="8"/>
      <c r="P6" s="8"/>
      <c r="Q6" s="8"/>
      <c r="R6" s="8"/>
    </row>
    <row r="7" spans="1:18" x14ac:dyDescent="0.25">
      <c r="A7" s="173"/>
      <c r="B7" s="268"/>
      <c r="C7" s="268"/>
      <c r="D7" s="198" t="s">
        <v>29</v>
      </c>
      <c r="E7" s="198" t="s">
        <v>29</v>
      </c>
      <c r="F7" s="198" t="s">
        <v>29</v>
      </c>
      <c r="G7" s="198" t="s">
        <v>29</v>
      </c>
      <c r="H7" s="198" t="s">
        <v>67</v>
      </c>
      <c r="I7" s="173"/>
      <c r="J7" s="168"/>
      <c r="K7" s="168"/>
      <c r="L7" s="8"/>
      <c r="M7" s="8"/>
      <c r="N7" s="8"/>
      <c r="O7" s="8"/>
      <c r="P7" s="8"/>
      <c r="Q7" s="8"/>
      <c r="R7" s="8"/>
    </row>
    <row r="8" spans="1:18" x14ac:dyDescent="0.25">
      <c r="A8" s="173"/>
      <c r="B8" s="189" t="s">
        <v>32</v>
      </c>
      <c r="C8" s="183">
        <v>1</v>
      </c>
      <c r="D8" s="190">
        <v>25.35</v>
      </c>
      <c r="E8" s="190">
        <v>25.16</v>
      </c>
      <c r="F8" s="190">
        <v>19.82</v>
      </c>
      <c r="G8" s="190">
        <v>28.22</v>
      </c>
      <c r="H8" s="190">
        <v>24.41</v>
      </c>
      <c r="I8" s="175"/>
      <c r="J8" s="168"/>
      <c r="K8" s="168"/>
      <c r="L8" s="8"/>
      <c r="M8" s="8"/>
      <c r="N8" s="8"/>
      <c r="O8" s="8"/>
      <c r="P8" s="8"/>
      <c r="Q8" s="8"/>
      <c r="R8" s="8"/>
    </row>
    <row r="9" spans="1:18" x14ac:dyDescent="0.25">
      <c r="A9" s="173"/>
      <c r="B9" s="189" t="s">
        <v>33</v>
      </c>
      <c r="C9" s="183">
        <v>0</v>
      </c>
      <c r="D9" s="190">
        <v>57.61</v>
      </c>
      <c r="E9" s="190">
        <v>54.86</v>
      </c>
      <c r="F9" s="190">
        <v>54.25</v>
      </c>
      <c r="G9" s="190">
        <v>55.58</v>
      </c>
      <c r="H9" s="190">
        <v>46.72</v>
      </c>
      <c r="I9" s="175"/>
      <c r="J9" s="168"/>
      <c r="K9" s="168"/>
      <c r="L9" s="8"/>
      <c r="M9" s="8"/>
      <c r="N9" s="8"/>
      <c r="O9" s="8"/>
      <c r="P9" s="8"/>
      <c r="Q9" s="8"/>
      <c r="R9" s="8"/>
    </row>
    <row r="10" spans="1:18" x14ac:dyDescent="0.25">
      <c r="A10" s="173"/>
      <c r="B10" s="189" t="s">
        <v>35</v>
      </c>
      <c r="C10" s="183">
        <v>-1</v>
      </c>
      <c r="D10" s="190">
        <v>16.32</v>
      </c>
      <c r="E10" s="190">
        <v>19.61</v>
      </c>
      <c r="F10" s="190">
        <v>25.72</v>
      </c>
      <c r="G10" s="190">
        <v>15.87</v>
      </c>
      <c r="H10" s="190">
        <v>7.88</v>
      </c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A11" s="173"/>
      <c r="B11" s="189" t="s">
        <v>36</v>
      </c>
      <c r="C11" s="183">
        <v>-2</v>
      </c>
      <c r="D11" s="190">
        <v>0.72</v>
      </c>
      <c r="E11" s="190">
        <v>0.38</v>
      </c>
      <c r="F11" s="190">
        <v>0.21</v>
      </c>
      <c r="G11" s="190">
        <v>0.33</v>
      </c>
      <c r="H11" s="190">
        <v>21</v>
      </c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2.75" customHeight="1" x14ac:dyDescent="0.25">
      <c r="A12" s="173"/>
      <c r="B12" s="173"/>
      <c r="C12" s="199"/>
      <c r="D12" s="200"/>
      <c r="E12" s="200"/>
      <c r="F12" s="200"/>
      <c r="G12" s="200"/>
      <c r="H12" s="200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25">
      <c r="A13" s="180"/>
      <c r="B13" s="181"/>
      <c r="C13" s="181"/>
      <c r="D13" s="182"/>
      <c r="E13" s="182"/>
      <c r="F13" s="182"/>
      <c r="G13" s="182"/>
      <c r="H13" s="182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183">
        <v>2</v>
      </c>
      <c r="B14" s="184" t="s">
        <v>100</v>
      </c>
      <c r="C14" s="185"/>
      <c r="D14" s="186"/>
      <c r="E14" s="186"/>
      <c r="F14" s="186"/>
      <c r="G14" s="186"/>
      <c r="H14" s="186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21" x14ac:dyDescent="0.25">
      <c r="A15" s="163"/>
      <c r="B15" s="263"/>
      <c r="C15" s="265" t="s">
        <v>57</v>
      </c>
      <c r="D15" s="187" t="s">
        <v>222</v>
      </c>
      <c r="E15" s="187" t="s">
        <v>239</v>
      </c>
      <c r="F15" s="187" t="s">
        <v>257</v>
      </c>
      <c r="G15" s="187" t="s">
        <v>256</v>
      </c>
      <c r="H15" s="187" t="s">
        <v>272</v>
      </c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163"/>
      <c r="B16" s="264"/>
      <c r="C16" s="266"/>
      <c r="D16" s="188" t="s">
        <v>29</v>
      </c>
      <c r="E16" s="188" t="s">
        <v>29</v>
      </c>
      <c r="F16" s="188" t="s">
        <v>29</v>
      </c>
      <c r="G16" s="188" t="s">
        <v>29</v>
      </c>
      <c r="H16" s="188" t="s">
        <v>67</v>
      </c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8" x14ac:dyDescent="0.25">
      <c r="A17" s="163"/>
      <c r="B17" s="189" t="s">
        <v>19</v>
      </c>
      <c r="C17" s="183">
        <v>1</v>
      </c>
      <c r="D17" s="190">
        <v>24.88</v>
      </c>
      <c r="E17" s="190">
        <v>19.57</v>
      </c>
      <c r="F17" s="190">
        <v>21.88</v>
      </c>
      <c r="G17" s="190">
        <v>18.91</v>
      </c>
      <c r="H17" s="190">
        <v>16.649999999999999</v>
      </c>
    </row>
    <row r="18" spans="1:8" x14ac:dyDescent="0.25">
      <c r="A18" s="163"/>
      <c r="B18" s="189" t="s">
        <v>34</v>
      </c>
      <c r="C18" s="183">
        <v>0</v>
      </c>
      <c r="D18" s="190">
        <v>66.510000000000005</v>
      </c>
      <c r="E18" s="190">
        <v>72.97</v>
      </c>
      <c r="F18" s="190">
        <v>71.84</v>
      </c>
      <c r="G18" s="190">
        <v>73.540000000000006</v>
      </c>
      <c r="H18" s="190">
        <v>63.82</v>
      </c>
    </row>
    <row r="19" spans="1:8" x14ac:dyDescent="0.25">
      <c r="A19" s="163"/>
      <c r="B19" s="189" t="s">
        <v>20</v>
      </c>
      <c r="C19" s="183">
        <v>-1</v>
      </c>
      <c r="D19" s="190">
        <v>8.48</v>
      </c>
      <c r="E19" s="190">
        <v>7.43</v>
      </c>
      <c r="F19" s="190">
        <v>6.15</v>
      </c>
      <c r="G19" s="190">
        <v>7.34</v>
      </c>
      <c r="H19" s="190">
        <v>2.75</v>
      </c>
    </row>
    <row r="20" spans="1:8" x14ac:dyDescent="0.25">
      <c r="A20" s="163"/>
      <c r="B20" s="189" t="s">
        <v>37</v>
      </c>
      <c r="C20" s="183">
        <v>-2</v>
      </c>
      <c r="D20" s="190">
        <v>0.13</v>
      </c>
      <c r="E20" s="190">
        <v>0.04</v>
      </c>
      <c r="F20" s="190">
        <v>0.12</v>
      </c>
      <c r="G20" s="190">
        <v>0.21</v>
      </c>
      <c r="H20" s="190">
        <v>16.78</v>
      </c>
    </row>
    <row r="21" spans="1:8" x14ac:dyDescent="0.25">
      <c r="A21" s="163"/>
      <c r="B21" s="163"/>
      <c r="C21" s="170"/>
      <c r="D21" s="171"/>
      <c r="E21" s="171"/>
      <c r="F21" s="171"/>
      <c r="G21" s="171"/>
      <c r="H21" s="171"/>
    </row>
    <row r="22" spans="1:8" x14ac:dyDescent="0.25">
      <c r="A22" s="180"/>
      <c r="B22" s="181"/>
      <c r="C22" s="181"/>
      <c r="D22" s="182"/>
      <c r="E22" s="182"/>
      <c r="F22" s="182"/>
      <c r="G22" s="182"/>
      <c r="H22" s="182"/>
    </row>
    <row r="23" spans="1:8" x14ac:dyDescent="0.25">
      <c r="A23" s="183">
        <v>3</v>
      </c>
      <c r="B23" s="184" t="s">
        <v>101</v>
      </c>
      <c r="C23" s="185"/>
      <c r="D23" s="186"/>
      <c r="E23" s="186"/>
      <c r="F23" s="186"/>
      <c r="G23" s="186"/>
      <c r="H23" s="186"/>
    </row>
    <row r="24" spans="1:8" ht="21" x14ac:dyDescent="0.25">
      <c r="A24" s="163"/>
      <c r="B24" s="263"/>
      <c r="C24" s="265" t="s">
        <v>57</v>
      </c>
      <c r="D24" s="187" t="s">
        <v>222</v>
      </c>
      <c r="E24" s="187" t="s">
        <v>239</v>
      </c>
      <c r="F24" s="187" t="s">
        <v>257</v>
      </c>
      <c r="G24" s="187" t="s">
        <v>256</v>
      </c>
      <c r="H24" s="187" t="s">
        <v>272</v>
      </c>
    </row>
    <row r="25" spans="1:8" x14ac:dyDescent="0.25">
      <c r="A25" s="163"/>
      <c r="B25" s="264"/>
      <c r="C25" s="266"/>
      <c r="D25" s="188" t="s">
        <v>29</v>
      </c>
      <c r="E25" s="188" t="s">
        <v>29</v>
      </c>
      <c r="F25" s="188" t="s">
        <v>29</v>
      </c>
      <c r="G25" s="188" t="s">
        <v>29</v>
      </c>
      <c r="H25" s="188" t="s">
        <v>67</v>
      </c>
    </row>
    <row r="26" spans="1:8" x14ac:dyDescent="0.25">
      <c r="A26" s="163"/>
      <c r="B26" s="189" t="s">
        <v>32</v>
      </c>
      <c r="C26" s="183">
        <v>1</v>
      </c>
      <c r="D26" s="190">
        <v>56.7</v>
      </c>
      <c r="E26" s="190">
        <v>52.56</v>
      </c>
      <c r="F26" s="190">
        <v>54</v>
      </c>
      <c r="G26" s="190">
        <v>47.45</v>
      </c>
      <c r="H26" s="190">
        <v>37.17</v>
      </c>
    </row>
    <row r="27" spans="1:8" x14ac:dyDescent="0.25">
      <c r="A27" s="163"/>
      <c r="B27" s="189" t="s">
        <v>33</v>
      </c>
      <c r="C27" s="183">
        <v>0</v>
      </c>
      <c r="D27" s="190">
        <v>39.89</v>
      </c>
      <c r="E27" s="190">
        <v>44.83</v>
      </c>
      <c r="F27" s="190">
        <v>44.07</v>
      </c>
      <c r="G27" s="190">
        <v>49.22</v>
      </c>
      <c r="H27" s="190">
        <v>34.200000000000003</v>
      </c>
    </row>
    <row r="28" spans="1:8" x14ac:dyDescent="0.25">
      <c r="A28" s="163"/>
      <c r="B28" s="189" t="s">
        <v>35</v>
      </c>
      <c r="C28" s="183">
        <v>-1</v>
      </c>
      <c r="D28" s="190">
        <v>3.13</v>
      </c>
      <c r="E28" s="190">
        <v>2.4300000000000002</v>
      </c>
      <c r="F28" s="190">
        <v>1.7</v>
      </c>
      <c r="G28" s="190">
        <v>3.1</v>
      </c>
      <c r="H28" s="190">
        <v>1.37</v>
      </c>
    </row>
    <row r="29" spans="1:8" x14ac:dyDescent="0.25">
      <c r="A29" s="163"/>
      <c r="B29" s="189" t="s">
        <v>36</v>
      </c>
      <c r="C29" s="183">
        <v>-2</v>
      </c>
      <c r="D29" s="190">
        <v>0.27</v>
      </c>
      <c r="E29" s="190">
        <v>0.18</v>
      </c>
      <c r="F29" s="190">
        <v>0.22</v>
      </c>
      <c r="G29" s="190">
        <v>0.22</v>
      </c>
      <c r="H29" s="190">
        <v>27.25</v>
      </c>
    </row>
    <row r="30" spans="1:8" x14ac:dyDescent="0.25">
      <c r="A30" s="163"/>
      <c r="B30" s="163"/>
      <c r="C30" s="170"/>
      <c r="D30" s="171"/>
      <c r="E30" s="171"/>
      <c r="F30" s="171"/>
      <c r="G30" s="171"/>
      <c r="H30" s="171"/>
    </row>
    <row r="31" spans="1:8" x14ac:dyDescent="0.25">
      <c r="A31" s="180"/>
      <c r="B31" s="181"/>
      <c r="C31" s="181"/>
      <c r="D31" s="182"/>
      <c r="E31" s="182"/>
      <c r="F31" s="182"/>
      <c r="G31" s="182"/>
      <c r="H31" s="182"/>
    </row>
    <row r="32" spans="1:8" x14ac:dyDescent="0.25">
      <c r="A32" s="183">
        <v>4</v>
      </c>
      <c r="B32" s="184" t="s">
        <v>223</v>
      </c>
      <c r="C32" s="185"/>
      <c r="D32" s="186"/>
      <c r="E32" s="186"/>
      <c r="F32" s="186"/>
      <c r="G32" s="186"/>
      <c r="H32" s="186"/>
    </row>
    <row r="33" spans="1:8" ht="21" x14ac:dyDescent="0.25">
      <c r="A33" s="163"/>
      <c r="B33" s="263"/>
      <c r="C33" s="265" t="s">
        <v>57</v>
      </c>
      <c r="D33" s="187" t="s">
        <v>222</v>
      </c>
      <c r="E33" s="187" t="s">
        <v>239</v>
      </c>
      <c r="F33" s="187" t="s">
        <v>257</v>
      </c>
      <c r="G33" s="187" t="s">
        <v>256</v>
      </c>
      <c r="H33" s="187" t="s">
        <v>272</v>
      </c>
    </row>
    <row r="34" spans="1:8" x14ac:dyDescent="0.25">
      <c r="A34" s="163"/>
      <c r="B34" s="264"/>
      <c r="C34" s="266"/>
      <c r="D34" s="188" t="s">
        <v>29</v>
      </c>
      <c r="E34" s="188" t="s">
        <v>29</v>
      </c>
      <c r="F34" s="188" t="s">
        <v>29</v>
      </c>
      <c r="G34" s="188" t="s">
        <v>29</v>
      </c>
      <c r="H34" s="188" t="s">
        <v>29</v>
      </c>
    </row>
    <row r="35" spans="1:8" x14ac:dyDescent="0.25">
      <c r="A35" s="163"/>
      <c r="B35" s="189" t="s">
        <v>224</v>
      </c>
      <c r="C35" s="183">
        <v>1</v>
      </c>
      <c r="D35" s="190">
        <v>7.47</v>
      </c>
      <c r="E35" s="190">
        <v>7.22</v>
      </c>
      <c r="F35" s="190">
        <v>7.39</v>
      </c>
      <c r="G35" s="190">
        <v>7.55</v>
      </c>
      <c r="H35" s="190"/>
    </row>
    <row r="36" spans="1:8" x14ac:dyDescent="0.25">
      <c r="A36" s="163"/>
      <c r="B36" s="189" t="s">
        <v>225</v>
      </c>
      <c r="C36" s="183">
        <v>0</v>
      </c>
      <c r="D36" s="190">
        <v>60.52</v>
      </c>
      <c r="E36" s="190">
        <v>60.78</v>
      </c>
      <c r="F36" s="190">
        <v>63.09</v>
      </c>
      <c r="G36" s="190">
        <v>59.47</v>
      </c>
      <c r="H36" s="190"/>
    </row>
    <row r="37" spans="1:8" x14ac:dyDescent="0.25">
      <c r="A37" s="163"/>
      <c r="B37" s="189" t="s">
        <v>226</v>
      </c>
      <c r="C37" s="183">
        <v>-1</v>
      </c>
      <c r="D37" s="190">
        <v>14.72</v>
      </c>
      <c r="E37" s="190">
        <v>13.06</v>
      </c>
      <c r="F37" s="190">
        <v>11.48</v>
      </c>
      <c r="G37" s="190">
        <v>14.27</v>
      </c>
      <c r="H37" s="190"/>
    </row>
    <row r="38" spans="1:8" x14ac:dyDescent="0.25">
      <c r="A38" s="163"/>
      <c r="B38" s="189" t="s">
        <v>36</v>
      </c>
      <c r="C38" s="183">
        <v>-2</v>
      </c>
      <c r="D38" s="190">
        <v>17.29</v>
      </c>
      <c r="E38" s="190">
        <v>18.940000000000001</v>
      </c>
      <c r="F38" s="190">
        <v>18.04</v>
      </c>
      <c r="G38" s="190">
        <v>18.7</v>
      </c>
      <c r="H38" s="190"/>
    </row>
    <row r="39" spans="1:8" x14ac:dyDescent="0.25">
      <c r="A39" s="163"/>
      <c r="B39" s="163"/>
      <c r="C39" s="170"/>
      <c r="D39" s="171"/>
      <c r="E39" s="171"/>
      <c r="F39" s="171"/>
      <c r="G39" s="171"/>
      <c r="H39" s="171"/>
    </row>
    <row r="40" spans="1:8" x14ac:dyDescent="0.25">
      <c r="A40" s="180"/>
      <c r="B40" s="181"/>
      <c r="C40" s="181"/>
      <c r="D40" s="182"/>
      <c r="E40" s="182"/>
      <c r="F40" s="182"/>
      <c r="G40" s="182"/>
      <c r="H40" s="182"/>
    </row>
    <row r="41" spans="1:8" x14ac:dyDescent="0.25">
      <c r="A41" s="183">
        <v>5</v>
      </c>
      <c r="B41" s="184" t="s">
        <v>227</v>
      </c>
      <c r="C41" s="185"/>
      <c r="D41" s="186"/>
      <c r="E41" s="186"/>
      <c r="F41" s="186"/>
      <c r="G41" s="186"/>
      <c r="H41" s="186"/>
    </row>
    <row r="42" spans="1:8" ht="21" x14ac:dyDescent="0.25">
      <c r="A42" s="163"/>
      <c r="B42" s="263"/>
      <c r="C42" s="265" t="s">
        <v>57</v>
      </c>
      <c r="D42" s="187" t="s">
        <v>222</v>
      </c>
      <c r="E42" s="187" t="s">
        <v>239</v>
      </c>
      <c r="F42" s="187" t="s">
        <v>257</v>
      </c>
      <c r="G42" s="187" t="s">
        <v>256</v>
      </c>
      <c r="H42" s="187" t="s">
        <v>272</v>
      </c>
    </row>
    <row r="43" spans="1:8" x14ac:dyDescent="0.25">
      <c r="A43" s="163"/>
      <c r="B43" s="264"/>
      <c r="C43" s="266"/>
      <c r="D43" s="188" t="s">
        <v>29</v>
      </c>
      <c r="E43" s="188" t="s">
        <v>29</v>
      </c>
      <c r="F43" s="188" t="s">
        <v>29</v>
      </c>
      <c r="G43" s="188" t="s">
        <v>29</v>
      </c>
      <c r="H43" s="188" t="s">
        <v>29</v>
      </c>
    </row>
    <row r="44" spans="1:8" x14ac:dyDescent="0.25">
      <c r="A44" s="163"/>
      <c r="B44" s="189" t="s">
        <v>224</v>
      </c>
      <c r="C44" s="183">
        <v>1</v>
      </c>
      <c r="D44" s="190">
        <v>5.53</v>
      </c>
      <c r="E44" s="190">
        <v>6.26</v>
      </c>
      <c r="F44" s="190">
        <v>6.15</v>
      </c>
      <c r="G44" s="190">
        <v>6.44</v>
      </c>
      <c r="H44" s="190"/>
    </row>
    <row r="45" spans="1:8" x14ac:dyDescent="0.25">
      <c r="A45" s="163"/>
      <c r="B45" s="189" t="s">
        <v>225</v>
      </c>
      <c r="C45" s="183">
        <v>0</v>
      </c>
      <c r="D45" s="190">
        <v>62.93</v>
      </c>
      <c r="E45" s="190">
        <v>63.16</v>
      </c>
      <c r="F45" s="190">
        <v>64.33</v>
      </c>
      <c r="G45" s="190">
        <v>62.63</v>
      </c>
      <c r="H45" s="190"/>
    </row>
    <row r="46" spans="1:8" x14ac:dyDescent="0.25">
      <c r="A46" s="163"/>
      <c r="B46" s="189" t="s">
        <v>226</v>
      </c>
      <c r="C46" s="183">
        <v>-1</v>
      </c>
      <c r="D46" s="190">
        <v>10.59</v>
      </c>
      <c r="E46" s="190">
        <v>8.7200000000000006</v>
      </c>
      <c r="F46" s="190">
        <v>8.34</v>
      </c>
      <c r="G46" s="190">
        <v>9.15</v>
      </c>
      <c r="H46" s="190"/>
    </row>
    <row r="47" spans="1:8" x14ac:dyDescent="0.25">
      <c r="A47" s="163"/>
      <c r="B47" s="189" t="s">
        <v>36</v>
      </c>
      <c r="C47" s="183">
        <v>-2</v>
      </c>
      <c r="D47" s="190">
        <v>20.96</v>
      </c>
      <c r="E47" s="190">
        <v>21.86</v>
      </c>
      <c r="F47" s="190">
        <v>21.18</v>
      </c>
      <c r="G47" s="190">
        <v>21.78</v>
      </c>
      <c r="H47" s="190"/>
    </row>
    <row r="48" spans="1:8" x14ac:dyDescent="0.25">
      <c r="A48" s="163"/>
      <c r="B48" s="163"/>
      <c r="C48" s="170"/>
      <c r="D48" s="171"/>
      <c r="E48" s="171"/>
      <c r="F48" s="171"/>
      <c r="G48" s="171"/>
      <c r="H48" s="171"/>
    </row>
    <row r="49" spans="1:8" x14ac:dyDescent="0.25">
      <c r="A49" s="180"/>
      <c r="B49" s="181"/>
      <c r="C49" s="181"/>
      <c r="D49" s="182"/>
      <c r="E49" s="182"/>
      <c r="F49" s="182"/>
      <c r="G49" s="182"/>
      <c r="H49" s="182"/>
    </row>
    <row r="50" spans="1:8" x14ac:dyDescent="0.25">
      <c r="A50" s="183">
        <v>6</v>
      </c>
      <c r="B50" s="184" t="s">
        <v>228</v>
      </c>
      <c r="C50" s="185"/>
      <c r="D50" s="186"/>
      <c r="E50" s="186"/>
      <c r="F50" s="186"/>
      <c r="G50" s="186"/>
      <c r="H50" s="186"/>
    </row>
    <row r="51" spans="1:8" ht="21" x14ac:dyDescent="0.25">
      <c r="A51" s="163"/>
      <c r="B51" s="263"/>
      <c r="C51" s="265" t="s">
        <v>57</v>
      </c>
      <c r="D51" s="187" t="s">
        <v>222</v>
      </c>
      <c r="E51" s="187" t="s">
        <v>239</v>
      </c>
      <c r="F51" s="187" t="s">
        <v>257</v>
      </c>
      <c r="G51" s="187" t="s">
        <v>256</v>
      </c>
      <c r="H51" s="187" t="s">
        <v>272</v>
      </c>
    </row>
    <row r="52" spans="1:8" x14ac:dyDescent="0.25">
      <c r="A52" s="163"/>
      <c r="B52" s="264"/>
      <c r="C52" s="266"/>
      <c r="D52" s="188" t="s">
        <v>29</v>
      </c>
      <c r="E52" s="188" t="s">
        <v>29</v>
      </c>
      <c r="F52" s="188" t="s">
        <v>29</v>
      </c>
      <c r="G52" s="188" t="s">
        <v>29</v>
      </c>
      <c r="H52" s="188" t="s">
        <v>29</v>
      </c>
    </row>
    <row r="53" spans="1:8" x14ac:dyDescent="0.25">
      <c r="A53" s="163"/>
      <c r="B53" s="189" t="s">
        <v>224</v>
      </c>
      <c r="C53" s="183">
        <v>1</v>
      </c>
      <c r="D53" s="190">
        <v>7.93</v>
      </c>
      <c r="E53" s="190">
        <v>6.63</v>
      </c>
      <c r="F53" s="190">
        <v>5.04</v>
      </c>
      <c r="G53" s="190">
        <v>8.82</v>
      </c>
      <c r="H53" s="190"/>
    </row>
    <row r="54" spans="1:8" x14ac:dyDescent="0.25">
      <c r="A54" s="163"/>
      <c r="B54" s="189" t="s">
        <v>225</v>
      </c>
      <c r="C54" s="183">
        <v>0</v>
      </c>
      <c r="D54" s="190">
        <v>60.78</v>
      </c>
      <c r="E54" s="190">
        <v>62.33</v>
      </c>
      <c r="F54" s="190">
        <v>63.42</v>
      </c>
      <c r="G54" s="190">
        <v>60.83</v>
      </c>
      <c r="H54" s="190"/>
    </row>
    <row r="55" spans="1:8" x14ac:dyDescent="0.25">
      <c r="A55" s="163"/>
      <c r="B55" s="189" t="s">
        <v>226</v>
      </c>
      <c r="C55" s="183">
        <v>-1</v>
      </c>
      <c r="D55" s="190">
        <v>11.47</v>
      </c>
      <c r="E55" s="190">
        <v>9.64</v>
      </c>
      <c r="F55" s="190">
        <v>11.56</v>
      </c>
      <c r="G55" s="190">
        <v>10.5</v>
      </c>
      <c r="H55" s="190"/>
    </row>
    <row r="56" spans="1:8" x14ac:dyDescent="0.25">
      <c r="A56" s="163"/>
      <c r="B56" s="189" t="s">
        <v>36</v>
      </c>
      <c r="C56" s="183">
        <v>-2</v>
      </c>
      <c r="D56" s="190">
        <v>19.82</v>
      </c>
      <c r="E56" s="190">
        <v>21.4</v>
      </c>
      <c r="F56" s="190">
        <v>19.98</v>
      </c>
      <c r="G56" s="190">
        <v>19.850000000000001</v>
      </c>
      <c r="H56" s="190"/>
    </row>
    <row r="57" spans="1:8" x14ac:dyDescent="0.25">
      <c r="A57" s="163"/>
      <c r="B57" s="163"/>
      <c r="C57" s="170"/>
      <c r="D57" s="171"/>
      <c r="E57" s="171"/>
      <c r="F57" s="171"/>
      <c r="G57" s="171"/>
      <c r="H57" s="171"/>
    </row>
    <row r="58" spans="1:8" x14ac:dyDescent="0.25">
      <c r="A58" s="180"/>
      <c r="B58" s="181"/>
      <c r="C58" s="181"/>
      <c r="D58" s="182"/>
      <c r="E58" s="182"/>
      <c r="F58" s="182"/>
      <c r="G58" s="182"/>
      <c r="H58" s="182"/>
    </row>
    <row r="59" spans="1:8" x14ac:dyDescent="0.25">
      <c r="A59" s="183">
        <v>7</v>
      </c>
      <c r="B59" s="184" t="s">
        <v>229</v>
      </c>
      <c r="C59" s="185"/>
      <c r="D59" s="186"/>
      <c r="E59" s="186"/>
      <c r="F59" s="186"/>
      <c r="G59" s="186"/>
      <c r="H59" s="186"/>
    </row>
    <row r="60" spans="1:8" ht="21" x14ac:dyDescent="0.25">
      <c r="A60" s="163"/>
      <c r="B60" s="263"/>
      <c r="C60" s="265" t="s">
        <v>57</v>
      </c>
      <c r="D60" s="187" t="s">
        <v>222</v>
      </c>
      <c r="E60" s="187" t="s">
        <v>239</v>
      </c>
      <c r="F60" s="187" t="s">
        <v>257</v>
      </c>
      <c r="G60" s="187" t="s">
        <v>256</v>
      </c>
      <c r="H60" s="187" t="s">
        <v>272</v>
      </c>
    </row>
    <row r="61" spans="1:8" x14ac:dyDescent="0.25">
      <c r="A61" s="163"/>
      <c r="B61" s="264"/>
      <c r="C61" s="266"/>
      <c r="D61" s="188" t="s">
        <v>67</v>
      </c>
      <c r="E61" s="188" t="s">
        <v>67</v>
      </c>
      <c r="F61" s="188" t="s">
        <v>67</v>
      </c>
      <c r="G61" s="188" t="s">
        <v>67</v>
      </c>
      <c r="H61" s="188" t="s">
        <v>67</v>
      </c>
    </row>
    <row r="62" spans="1:8" x14ac:dyDescent="0.25">
      <c r="A62" s="163"/>
      <c r="B62" s="189" t="s">
        <v>230</v>
      </c>
      <c r="C62" s="183">
        <v>1</v>
      </c>
      <c r="D62" s="190">
        <v>13.06</v>
      </c>
      <c r="E62" s="190">
        <v>19.399999999999999</v>
      </c>
      <c r="F62" s="190">
        <v>18.77</v>
      </c>
      <c r="G62" s="190">
        <v>13.71</v>
      </c>
      <c r="H62" s="190">
        <v>19.809999999999999</v>
      </c>
    </row>
    <row r="63" spans="1:8" x14ac:dyDescent="0.25">
      <c r="A63" s="163"/>
      <c r="B63" s="189" t="s">
        <v>231</v>
      </c>
      <c r="C63" s="183">
        <v>0</v>
      </c>
      <c r="D63" s="190">
        <v>35.5</v>
      </c>
      <c r="E63" s="190">
        <v>28.01</v>
      </c>
      <c r="F63" s="190">
        <v>30.5</v>
      </c>
      <c r="G63" s="190">
        <v>35.880000000000003</v>
      </c>
      <c r="H63" s="190">
        <v>29.78</v>
      </c>
    </row>
    <row r="64" spans="1:8" x14ac:dyDescent="0.25">
      <c r="A64" s="163"/>
      <c r="B64" s="189" t="s">
        <v>232</v>
      </c>
      <c r="C64" s="183">
        <v>-1</v>
      </c>
      <c r="D64" s="190">
        <v>12.57</v>
      </c>
      <c r="E64" s="190">
        <v>13.45</v>
      </c>
      <c r="F64" s="190">
        <v>10.89</v>
      </c>
      <c r="G64" s="190">
        <v>10.32</v>
      </c>
      <c r="H64" s="190">
        <v>11.73</v>
      </c>
    </row>
    <row r="65" spans="1:8" x14ac:dyDescent="0.25">
      <c r="A65" s="163"/>
      <c r="B65" s="189" t="s">
        <v>36</v>
      </c>
      <c r="C65" s="183">
        <v>-2</v>
      </c>
      <c r="D65" s="190">
        <v>38.869999999999997</v>
      </c>
      <c r="E65" s="190">
        <v>39.14</v>
      </c>
      <c r="F65" s="190">
        <v>39.840000000000003</v>
      </c>
      <c r="G65" s="190">
        <v>40.090000000000003</v>
      </c>
      <c r="H65" s="190">
        <v>38.68</v>
      </c>
    </row>
    <row r="66" spans="1:8" x14ac:dyDescent="0.25">
      <c r="A66" s="163"/>
      <c r="B66" s="163"/>
      <c r="C66" s="170"/>
      <c r="D66" s="171"/>
      <c r="E66" s="171"/>
      <c r="F66" s="171"/>
      <c r="G66" s="171"/>
      <c r="H66" s="171"/>
    </row>
    <row r="67" spans="1:8" x14ac:dyDescent="0.25">
      <c r="A67" s="180"/>
      <c r="B67" s="181"/>
      <c r="C67" s="181"/>
      <c r="D67" s="182"/>
      <c r="E67" s="182"/>
      <c r="F67" s="182"/>
      <c r="G67" s="182"/>
      <c r="H67" s="182"/>
    </row>
    <row r="68" spans="1:8" x14ac:dyDescent="0.25">
      <c r="A68" s="183">
        <v>8</v>
      </c>
      <c r="B68" s="184" t="s">
        <v>233</v>
      </c>
      <c r="C68" s="185"/>
      <c r="D68" s="186"/>
      <c r="E68" s="186"/>
      <c r="F68" s="186"/>
      <c r="G68" s="186"/>
      <c r="H68" s="186"/>
    </row>
    <row r="69" spans="1:8" ht="21" x14ac:dyDescent="0.25">
      <c r="A69" s="163"/>
      <c r="B69" s="263"/>
      <c r="C69" s="265" t="s">
        <v>57</v>
      </c>
      <c r="D69" s="187" t="s">
        <v>222</v>
      </c>
      <c r="E69" s="187" t="s">
        <v>239</v>
      </c>
      <c r="F69" s="187" t="s">
        <v>257</v>
      </c>
      <c r="G69" s="187" t="s">
        <v>256</v>
      </c>
      <c r="H69" s="187" t="s">
        <v>272</v>
      </c>
    </row>
    <row r="70" spans="1:8" x14ac:dyDescent="0.25">
      <c r="A70" s="163"/>
      <c r="B70" s="264"/>
      <c r="C70" s="266"/>
      <c r="D70" s="188" t="s">
        <v>67</v>
      </c>
      <c r="E70" s="188" t="s">
        <v>67</v>
      </c>
      <c r="F70" s="188" t="s">
        <v>67</v>
      </c>
      <c r="G70" s="188" t="s">
        <v>67</v>
      </c>
      <c r="H70" s="188" t="s">
        <v>67</v>
      </c>
    </row>
    <row r="71" spans="1:8" x14ac:dyDescent="0.25">
      <c r="A71" s="163"/>
      <c r="B71" s="189" t="s">
        <v>230</v>
      </c>
      <c r="C71" s="183">
        <v>1</v>
      </c>
      <c r="D71" s="190">
        <v>16.600000000000001</v>
      </c>
      <c r="E71" s="190">
        <v>15.9</v>
      </c>
      <c r="F71" s="190">
        <v>14.85</v>
      </c>
      <c r="G71" s="190">
        <v>12.35</v>
      </c>
      <c r="H71" s="190">
        <v>14.32</v>
      </c>
    </row>
    <row r="72" spans="1:8" x14ac:dyDescent="0.25">
      <c r="A72" s="163"/>
      <c r="B72" s="189" t="s">
        <v>231</v>
      </c>
      <c r="C72" s="183">
        <v>0</v>
      </c>
      <c r="D72" s="190">
        <v>29.84</v>
      </c>
      <c r="E72" s="190">
        <v>27.5</v>
      </c>
      <c r="F72" s="190">
        <v>26.2</v>
      </c>
      <c r="G72" s="190">
        <v>31.87</v>
      </c>
      <c r="H72" s="190">
        <v>29.86</v>
      </c>
    </row>
    <row r="73" spans="1:8" x14ac:dyDescent="0.25">
      <c r="A73" s="163"/>
      <c r="B73" s="189" t="s">
        <v>232</v>
      </c>
      <c r="C73" s="183">
        <v>-1</v>
      </c>
      <c r="D73" s="190">
        <v>11.38</v>
      </c>
      <c r="E73" s="190">
        <v>13.62</v>
      </c>
      <c r="F73" s="190">
        <v>15.44</v>
      </c>
      <c r="G73" s="190">
        <v>13.13</v>
      </c>
      <c r="H73" s="190">
        <v>13.45</v>
      </c>
    </row>
    <row r="74" spans="1:8" x14ac:dyDescent="0.25">
      <c r="A74" s="163"/>
      <c r="B74" s="189" t="s">
        <v>36</v>
      </c>
      <c r="C74" s="183">
        <v>-2</v>
      </c>
      <c r="D74" s="190">
        <v>42.19</v>
      </c>
      <c r="E74" s="190">
        <v>42.98</v>
      </c>
      <c r="F74" s="190">
        <v>43.51</v>
      </c>
      <c r="G74" s="190">
        <v>42.65</v>
      </c>
      <c r="H74" s="190">
        <v>42.37</v>
      </c>
    </row>
    <row r="75" spans="1:8" x14ac:dyDescent="0.25">
      <c r="A75" s="163"/>
      <c r="B75" s="163"/>
      <c r="C75" s="170"/>
      <c r="D75" s="171"/>
      <c r="E75" s="171"/>
      <c r="F75" s="171"/>
      <c r="G75" s="171"/>
      <c r="H75" s="171"/>
    </row>
    <row r="76" spans="1:8" x14ac:dyDescent="0.25">
      <c r="A76" s="180"/>
      <c r="B76" s="181"/>
      <c r="C76" s="181"/>
      <c r="D76" s="182"/>
      <c r="E76" s="182"/>
      <c r="F76" s="182"/>
      <c r="G76" s="182"/>
      <c r="H76" s="182"/>
    </row>
    <row r="77" spans="1:8" x14ac:dyDescent="0.25">
      <c r="A77" s="183">
        <v>9</v>
      </c>
      <c r="B77" s="184" t="s">
        <v>234</v>
      </c>
      <c r="C77" s="185"/>
      <c r="D77" s="186"/>
      <c r="E77" s="186"/>
      <c r="F77" s="186"/>
      <c r="G77" s="186"/>
      <c r="H77" s="186"/>
    </row>
    <row r="78" spans="1:8" ht="21" x14ac:dyDescent="0.25">
      <c r="A78" s="163"/>
      <c r="B78" s="263"/>
      <c r="C78" s="265" t="s">
        <v>57</v>
      </c>
      <c r="D78" s="187" t="s">
        <v>222</v>
      </c>
      <c r="E78" s="187" t="s">
        <v>239</v>
      </c>
      <c r="F78" s="187" t="s">
        <v>257</v>
      </c>
      <c r="G78" s="187" t="s">
        <v>256</v>
      </c>
      <c r="H78" s="187" t="s">
        <v>272</v>
      </c>
    </row>
    <row r="79" spans="1:8" x14ac:dyDescent="0.25">
      <c r="A79" s="163"/>
      <c r="B79" s="264"/>
      <c r="C79" s="266"/>
      <c r="D79" s="188" t="s">
        <v>67</v>
      </c>
      <c r="E79" s="188" t="s">
        <v>67</v>
      </c>
      <c r="F79" s="188" t="s">
        <v>67</v>
      </c>
      <c r="G79" s="188" t="s">
        <v>67</v>
      </c>
      <c r="H79" s="188" t="s">
        <v>67</v>
      </c>
    </row>
    <row r="80" spans="1:8" x14ac:dyDescent="0.25">
      <c r="A80" s="163"/>
      <c r="B80" s="189" t="s">
        <v>230</v>
      </c>
      <c r="C80" s="183">
        <v>1</v>
      </c>
      <c r="D80" s="190">
        <v>13.9</v>
      </c>
      <c r="E80" s="190">
        <v>13.45</v>
      </c>
      <c r="F80" s="190">
        <v>12.72</v>
      </c>
      <c r="G80" s="190">
        <v>12.43</v>
      </c>
      <c r="H80" s="190">
        <v>13.25</v>
      </c>
    </row>
    <row r="81" spans="1:8" x14ac:dyDescent="0.25">
      <c r="A81" s="163"/>
      <c r="B81" s="189" t="s">
        <v>231</v>
      </c>
      <c r="C81" s="183">
        <v>0</v>
      </c>
      <c r="D81" s="190">
        <v>34.53</v>
      </c>
      <c r="E81" s="190">
        <v>31.17</v>
      </c>
      <c r="F81" s="190">
        <v>35.71</v>
      </c>
      <c r="G81" s="190">
        <v>36.46</v>
      </c>
      <c r="H81" s="190">
        <v>34.99</v>
      </c>
    </row>
    <row r="82" spans="1:8" x14ac:dyDescent="0.25">
      <c r="A82" s="163"/>
      <c r="B82" s="189" t="s">
        <v>232</v>
      </c>
      <c r="C82" s="183">
        <v>-1</v>
      </c>
      <c r="D82" s="190">
        <v>10</v>
      </c>
      <c r="E82" s="190">
        <v>13.07</v>
      </c>
      <c r="F82" s="190">
        <v>9.14</v>
      </c>
      <c r="G82" s="190">
        <v>9.2899999999999991</v>
      </c>
      <c r="H82" s="190">
        <v>10.130000000000001</v>
      </c>
    </row>
    <row r="83" spans="1:8" x14ac:dyDescent="0.25">
      <c r="A83" s="163"/>
      <c r="B83" s="189" t="s">
        <v>36</v>
      </c>
      <c r="C83" s="183">
        <v>-2</v>
      </c>
      <c r="D83" s="190">
        <v>41.57</v>
      </c>
      <c r="E83" s="190">
        <v>42.3</v>
      </c>
      <c r="F83" s="190">
        <v>42.43</v>
      </c>
      <c r="G83" s="190">
        <v>41.82</v>
      </c>
      <c r="H83" s="190">
        <v>41.63</v>
      </c>
    </row>
    <row r="84" spans="1:8" x14ac:dyDescent="0.25">
      <c r="A84" s="163"/>
      <c r="B84" s="163"/>
      <c r="C84" s="170"/>
      <c r="D84" s="171"/>
      <c r="E84" s="171"/>
      <c r="F84" s="171"/>
      <c r="G84" s="171"/>
      <c r="H84" s="171"/>
    </row>
  </sheetData>
  <mergeCells count="18">
    <mergeCell ref="B60:B61"/>
    <mergeCell ref="C60:C61"/>
    <mergeCell ref="B69:B70"/>
    <mergeCell ref="C69:C70"/>
    <mergeCell ref="B78:B79"/>
    <mergeCell ref="C78:C79"/>
    <mergeCell ref="B33:B34"/>
    <mergeCell ref="C33:C34"/>
    <mergeCell ref="B42:B43"/>
    <mergeCell ref="C42:C43"/>
    <mergeCell ref="B51:B52"/>
    <mergeCell ref="C51:C52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0.7" bottom="0.81" header="0.5" footer="0.5"/>
  <pageSetup paperSize="9" scale="85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topLeftCell="A10" workbookViewId="0">
      <selection activeCell="Q36" sqref="Q36"/>
    </sheetView>
  </sheetViews>
  <sheetFormatPr defaultColWidth="9.33203125" defaultRowHeight="13.2" x14ac:dyDescent="0.25"/>
  <cols>
    <col min="1" max="1" width="6.77734375" style="17" customWidth="1"/>
    <col min="2" max="2" width="43.33203125" style="17" customWidth="1"/>
    <col min="3" max="3" width="8.109375" style="17" customWidth="1"/>
    <col min="4" max="4" width="15.77734375" style="17" customWidth="1"/>
    <col min="5" max="5" width="16.77734375" style="17" customWidth="1"/>
    <col min="6" max="6" width="17.33203125" style="17" customWidth="1"/>
    <col min="7" max="7" width="18.109375" style="17" customWidth="1"/>
    <col min="8" max="13" width="10.77734375" style="17" customWidth="1"/>
    <col min="14" max="28" width="7.77734375" style="17" customWidth="1"/>
    <col min="29" max="16384" width="9.33203125" style="17"/>
  </cols>
  <sheetData>
    <row r="1" spans="1:18" x14ac:dyDescent="0.25">
      <c r="A1" s="8"/>
      <c r="B1" s="177" t="s">
        <v>102</v>
      </c>
      <c r="C1" s="177"/>
      <c r="D1" s="8"/>
      <c r="E1" s="8"/>
      <c r="F1" s="8"/>
      <c r="G1" s="8"/>
      <c r="H1" s="164"/>
      <c r="I1" s="8"/>
      <c r="J1" s="8"/>
      <c r="K1" s="8"/>
      <c r="L1" s="165"/>
      <c r="M1" s="165"/>
      <c r="N1" s="165"/>
      <c r="O1" s="8"/>
      <c r="P1" s="8"/>
      <c r="Q1" s="8"/>
      <c r="R1" s="8"/>
    </row>
    <row r="2" spans="1:18" x14ac:dyDescent="0.25">
      <c r="A2" s="8"/>
      <c r="B2" s="177"/>
      <c r="C2" s="177"/>
      <c r="D2" s="8"/>
      <c r="E2" s="8"/>
      <c r="F2" s="8"/>
      <c r="G2" s="8"/>
      <c r="H2" s="8"/>
      <c r="I2" s="8"/>
      <c r="J2" s="8"/>
      <c r="K2" s="8"/>
      <c r="L2" s="165"/>
      <c r="M2" s="165"/>
      <c r="N2" s="165"/>
      <c r="O2" s="8"/>
      <c r="P2" s="8"/>
      <c r="Q2" s="8"/>
      <c r="R2" s="8"/>
    </row>
    <row r="3" spans="1:18" x14ac:dyDescent="0.25">
      <c r="A3" s="178"/>
      <c r="B3" s="179" t="s">
        <v>97</v>
      </c>
      <c r="C3" s="179"/>
      <c r="D3" s="164"/>
      <c r="E3" s="164"/>
      <c r="F3" s="164"/>
      <c r="G3" s="164"/>
      <c r="H3" s="164"/>
      <c r="I3" s="164"/>
      <c r="J3" s="164"/>
      <c r="K3" s="164"/>
      <c r="L3" s="165"/>
      <c r="M3" s="165"/>
      <c r="N3" s="165"/>
      <c r="O3" s="8"/>
      <c r="P3" s="8"/>
      <c r="Q3" s="8"/>
      <c r="R3" s="8"/>
    </row>
    <row r="4" spans="1:18" x14ac:dyDescent="0.25">
      <c r="A4" s="178"/>
      <c r="B4" s="179"/>
      <c r="C4" s="179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  <c r="Q4" s="165"/>
      <c r="R4" s="165"/>
    </row>
    <row r="5" spans="1:18" x14ac:dyDescent="0.25">
      <c r="A5" s="201">
        <v>33</v>
      </c>
      <c r="B5" s="202" t="s">
        <v>103</v>
      </c>
      <c r="C5" s="203"/>
      <c r="D5" s="204"/>
      <c r="E5" s="204"/>
      <c r="F5" s="204"/>
      <c r="G5" s="204"/>
      <c r="H5" s="204"/>
      <c r="I5" s="164"/>
      <c r="J5" s="164"/>
      <c r="K5" s="164"/>
      <c r="L5" s="164"/>
      <c r="M5" s="164"/>
      <c r="N5" s="164"/>
      <c r="O5" s="164"/>
      <c r="P5" s="165"/>
      <c r="Q5" s="165"/>
      <c r="R5" s="165"/>
    </row>
    <row r="6" spans="1:18" ht="29.25" customHeight="1" x14ac:dyDescent="0.25">
      <c r="A6" s="8"/>
      <c r="B6" s="270"/>
      <c r="C6" s="272" t="s">
        <v>57</v>
      </c>
      <c r="D6" s="205" t="s">
        <v>222</v>
      </c>
      <c r="E6" s="205" t="s">
        <v>239</v>
      </c>
      <c r="F6" s="205" t="s">
        <v>257</v>
      </c>
      <c r="G6" s="205" t="s">
        <v>256</v>
      </c>
      <c r="H6" s="205" t="s">
        <v>272</v>
      </c>
      <c r="I6" s="166"/>
      <c r="J6" s="167"/>
      <c r="K6" s="167"/>
      <c r="L6" s="166"/>
      <c r="M6" s="8"/>
      <c r="N6" s="8"/>
      <c r="O6" s="8"/>
      <c r="P6" s="8"/>
      <c r="Q6" s="8"/>
      <c r="R6" s="8"/>
    </row>
    <row r="7" spans="1:18" x14ac:dyDescent="0.25">
      <c r="A7" s="8"/>
      <c r="B7" s="271"/>
      <c r="C7" s="271"/>
      <c r="D7" s="206" t="s">
        <v>29</v>
      </c>
      <c r="E7" s="206" t="s">
        <v>29</v>
      </c>
      <c r="F7" s="206" t="s">
        <v>29</v>
      </c>
      <c r="G7" s="206" t="s">
        <v>29</v>
      </c>
      <c r="H7" s="206" t="s">
        <v>29</v>
      </c>
      <c r="I7" s="8"/>
      <c r="J7" s="168"/>
      <c r="K7" s="168"/>
      <c r="L7" s="8"/>
      <c r="M7" s="8"/>
      <c r="N7" s="8"/>
      <c r="O7" s="8"/>
      <c r="P7" s="8"/>
      <c r="Q7" s="8"/>
      <c r="R7" s="8"/>
    </row>
    <row r="8" spans="1:18" x14ac:dyDescent="0.25">
      <c r="A8" s="8"/>
      <c r="B8" s="189" t="s">
        <v>23</v>
      </c>
      <c r="C8" s="183" t="s">
        <v>46</v>
      </c>
      <c r="D8" s="190">
        <v>72895817.400000006</v>
      </c>
      <c r="E8" s="190">
        <v>70295309.400000006</v>
      </c>
      <c r="F8" s="190">
        <v>42477851.899999999</v>
      </c>
      <c r="G8" s="190">
        <v>48996303.740000002</v>
      </c>
      <c r="H8" s="190"/>
      <c r="I8" s="169"/>
      <c r="J8" s="168"/>
      <c r="K8" s="168"/>
      <c r="L8" s="8"/>
      <c r="M8" s="8"/>
      <c r="N8" s="8"/>
      <c r="O8" s="8"/>
      <c r="P8" s="8"/>
      <c r="Q8" s="8"/>
      <c r="R8" s="8"/>
    </row>
    <row r="9" spans="1:18" x14ac:dyDescent="0.25">
      <c r="A9" s="8"/>
      <c r="B9" s="189" t="s">
        <v>22</v>
      </c>
      <c r="C9" s="183" t="s">
        <v>47</v>
      </c>
      <c r="D9" s="190">
        <v>2395833661.0700002</v>
      </c>
      <c r="E9" s="190">
        <v>2431281621.4899998</v>
      </c>
      <c r="F9" s="190">
        <v>2253706538.2800002</v>
      </c>
      <c r="G9" s="190">
        <v>2356553688.23</v>
      </c>
      <c r="H9" s="190"/>
      <c r="I9" s="169"/>
      <c r="J9" s="168"/>
      <c r="K9" s="168"/>
      <c r="L9" s="8"/>
      <c r="M9" s="8"/>
      <c r="N9" s="8"/>
      <c r="O9" s="8"/>
      <c r="P9" s="8"/>
      <c r="Q9" s="8"/>
      <c r="R9" s="8"/>
    </row>
    <row r="10" spans="1:18" x14ac:dyDescent="0.25">
      <c r="A10" s="8"/>
      <c r="B10" s="189" t="s">
        <v>24</v>
      </c>
      <c r="C10" s="183" t="s">
        <v>48</v>
      </c>
      <c r="D10" s="190">
        <v>813705750.22000003</v>
      </c>
      <c r="E10" s="190">
        <v>878074490.08000004</v>
      </c>
      <c r="F10" s="190">
        <v>784816943.15999997</v>
      </c>
      <c r="G10" s="190">
        <v>932772012.98000002</v>
      </c>
      <c r="H10" s="190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26.4" x14ac:dyDescent="0.25">
      <c r="A11" s="8"/>
      <c r="B11" s="189" t="s">
        <v>44</v>
      </c>
      <c r="C11" s="183" t="s">
        <v>125</v>
      </c>
      <c r="D11" s="190">
        <v>106805323.59999999</v>
      </c>
      <c r="E11" s="190">
        <v>186579039.25</v>
      </c>
      <c r="F11" s="190">
        <v>210406692.37</v>
      </c>
      <c r="G11" s="190">
        <v>148389252.80000001</v>
      </c>
      <c r="H11" s="190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2.75" customHeight="1" x14ac:dyDescent="0.25">
      <c r="A12" s="8"/>
      <c r="B12" s="189" t="s">
        <v>21</v>
      </c>
      <c r="C12" s="183" t="s">
        <v>49</v>
      </c>
      <c r="D12" s="190">
        <v>237293054.21000001</v>
      </c>
      <c r="E12" s="190">
        <v>241235288.59999999</v>
      </c>
      <c r="F12" s="190">
        <v>116515970.93000001</v>
      </c>
      <c r="G12" s="190">
        <v>178633991.61000001</v>
      </c>
      <c r="H12" s="190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6.4" x14ac:dyDescent="0.25">
      <c r="A13" s="8"/>
      <c r="B13" s="189" t="s">
        <v>83</v>
      </c>
      <c r="C13" s="183" t="s">
        <v>50</v>
      </c>
      <c r="D13" s="190">
        <v>484825627.5</v>
      </c>
      <c r="E13" s="190">
        <v>511526602.62</v>
      </c>
      <c r="F13" s="190">
        <v>403393575.77999997</v>
      </c>
      <c r="G13" s="190">
        <v>485341997.95999998</v>
      </c>
      <c r="H13" s="190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5">
      <c r="A14" s="8"/>
      <c r="B14" s="189" t="s">
        <v>40</v>
      </c>
      <c r="C14" s="183" t="s">
        <v>51</v>
      </c>
      <c r="D14" s="190">
        <v>11732946.4</v>
      </c>
      <c r="E14" s="190">
        <v>14169325.5</v>
      </c>
      <c r="F14" s="190">
        <v>11428581.32</v>
      </c>
      <c r="G14" s="190">
        <v>13153981.300000001</v>
      </c>
      <c r="H14" s="190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25">
      <c r="A15" s="8"/>
      <c r="B15" s="189" t="s">
        <v>41</v>
      </c>
      <c r="C15" s="183" t="s">
        <v>52</v>
      </c>
      <c r="D15" s="190">
        <v>508948398.54000002</v>
      </c>
      <c r="E15" s="190">
        <v>521225916.61000001</v>
      </c>
      <c r="F15" s="190">
        <v>474966836.05000001</v>
      </c>
      <c r="G15" s="190">
        <v>574507389.76999998</v>
      </c>
      <c r="H15" s="190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26.4" x14ac:dyDescent="0.25">
      <c r="A16" s="8"/>
      <c r="B16" s="189" t="s">
        <v>42</v>
      </c>
      <c r="C16" s="183" t="s">
        <v>53</v>
      </c>
      <c r="D16" s="190">
        <v>64110277.5</v>
      </c>
      <c r="E16" s="190">
        <v>71537056.650000006</v>
      </c>
      <c r="F16" s="190">
        <v>61786499.939999998</v>
      </c>
      <c r="G16" s="190">
        <v>82687398.530000001</v>
      </c>
      <c r="H16" s="190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8" x14ac:dyDescent="0.25">
      <c r="A17" s="8"/>
      <c r="B17" s="189" t="s">
        <v>43</v>
      </c>
      <c r="C17" s="183" t="s">
        <v>126</v>
      </c>
      <c r="D17" s="190">
        <v>144697</v>
      </c>
      <c r="E17" s="190">
        <v>177190</v>
      </c>
      <c r="F17" s="190">
        <v>155670.46</v>
      </c>
      <c r="G17" s="190">
        <v>279639</v>
      </c>
      <c r="H17" s="190"/>
    </row>
    <row r="18" spans="1:8" ht="26.4" x14ac:dyDescent="0.25">
      <c r="A18" s="8"/>
      <c r="B18" s="189" t="s">
        <v>38</v>
      </c>
      <c r="C18" s="183" t="s">
        <v>54</v>
      </c>
      <c r="D18" s="190">
        <v>1152810.2</v>
      </c>
      <c r="E18" s="190">
        <v>1437687.08</v>
      </c>
      <c r="F18" s="190">
        <v>1584566.65</v>
      </c>
      <c r="G18" s="190">
        <v>1078695.3700000001</v>
      </c>
      <c r="H18" s="190"/>
    </row>
    <row r="19" spans="1:8" x14ac:dyDescent="0.25">
      <c r="A19" s="8"/>
      <c r="B19" s="189" t="s">
        <v>45</v>
      </c>
      <c r="C19" s="183"/>
      <c r="D19" s="190">
        <v>4697448363.6400003</v>
      </c>
      <c r="E19" s="190">
        <v>4927539527.2799997</v>
      </c>
      <c r="F19" s="190">
        <v>4361239726.8500004</v>
      </c>
      <c r="G19" s="190">
        <v>4822394351.3000002</v>
      </c>
      <c r="H19" s="190"/>
    </row>
    <row r="20" spans="1:8" x14ac:dyDescent="0.25">
      <c r="A20" s="8"/>
      <c r="B20" s="189" t="s">
        <v>39</v>
      </c>
      <c r="C20" s="183"/>
      <c r="D20" s="190">
        <v>4697448363.6400003</v>
      </c>
      <c r="E20" s="190">
        <v>4927539527.2799997</v>
      </c>
      <c r="F20" s="190">
        <v>4361239726.8500004</v>
      </c>
      <c r="G20" s="190">
        <v>4822394351.3000002</v>
      </c>
      <c r="H20" s="190"/>
    </row>
    <row r="21" spans="1:8" x14ac:dyDescent="0.25">
      <c r="A21" s="8"/>
      <c r="B21" s="189" t="s">
        <v>18</v>
      </c>
      <c r="C21" s="183"/>
      <c r="D21" s="190">
        <v>4697448363.6400003</v>
      </c>
      <c r="E21" s="190">
        <v>4927539527.2799997</v>
      </c>
      <c r="F21" s="190">
        <v>4361239726.8500004</v>
      </c>
      <c r="G21" s="190">
        <v>4822394351.3000002</v>
      </c>
      <c r="H21" s="190"/>
    </row>
    <row r="22" spans="1:8" x14ac:dyDescent="0.25">
      <c r="A22" s="8"/>
      <c r="B22" s="8"/>
      <c r="C22" s="199"/>
      <c r="D22" s="207"/>
      <c r="E22" s="207"/>
      <c r="F22" s="207"/>
      <c r="G22" s="207"/>
      <c r="H22" s="207"/>
    </row>
    <row r="23" spans="1:8" x14ac:dyDescent="0.25">
      <c r="A23" s="180"/>
      <c r="B23" s="181"/>
      <c r="C23" s="181"/>
      <c r="D23" s="182"/>
      <c r="E23" s="182"/>
      <c r="F23" s="182"/>
      <c r="G23" s="182"/>
      <c r="H23" s="182"/>
    </row>
    <row r="24" spans="1:8" x14ac:dyDescent="0.25">
      <c r="A24" s="183">
        <v>34</v>
      </c>
      <c r="B24" s="184" t="s">
        <v>104</v>
      </c>
      <c r="C24" s="185"/>
      <c r="D24" s="186"/>
      <c r="E24" s="186"/>
      <c r="F24" s="186"/>
      <c r="G24" s="186"/>
      <c r="H24" s="186"/>
    </row>
    <row r="25" spans="1:8" ht="21" x14ac:dyDescent="0.25">
      <c r="A25" s="163"/>
      <c r="B25" s="263"/>
      <c r="C25" s="265" t="s">
        <v>57</v>
      </c>
      <c r="D25" s="187" t="s">
        <v>222</v>
      </c>
      <c r="E25" s="187" t="s">
        <v>239</v>
      </c>
      <c r="F25" s="187" t="s">
        <v>257</v>
      </c>
      <c r="G25" s="187" t="s">
        <v>256</v>
      </c>
      <c r="H25" s="187" t="s">
        <v>272</v>
      </c>
    </row>
    <row r="26" spans="1:8" x14ac:dyDescent="0.25">
      <c r="A26" s="163"/>
      <c r="B26" s="264"/>
      <c r="C26" s="266"/>
      <c r="D26" s="188" t="s">
        <v>29</v>
      </c>
      <c r="E26" s="188" t="s">
        <v>29</v>
      </c>
      <c r="F26" s="188" t="s">
        <v>29</v>
      </c>
      <c r="G26" s="188" t="s">
        <v>29</v>
      </c>
      <c r="H26" s="188" t="s">
        <v>29</v>
      </c>
    </row>
    <row r="27" spans="1:8" x14ac:dyDescent="0.25">
      <c r="A27" s="163"/>
      <c r="B27" s="189" t="s">
        <v>23</v>
      </c>
      <c r="C27" s="183" t="s">
        <v>46</v>
      </c>
      <c r="D27" s="190">
        <v>53036809.100000001</v>
      </c>
      <c r="E27" s="190">
        <v>66791346.700000003</v>
      </c>
      <c r="F27" s="190">
        <v>33352287.620000001</v>
      </c>
      <c r="G27" s="190">
        <v>41879805.210000001</v>
      </c>
      <c r="H27" s="190"/>
    </row>
    <row r="28" spans="1:8" x14ac:dyDescent="0.25">
      <c r="A28" s="163"/>
      <c r="B28" s="189" t="s">
        <v>22</v>
      </c>
      <c r="C28" s="183" t="s">
        <v>47</v>
      </c>
      <c r="D28" s="190">
        <v>808629365.35000002</v>
      </c>
      <c r="E28" s="190">
        <v>847417375.89999998</v>
      </c>
      <c r="F28" s="190">
        <v>747616298.12</v>
      </c>
      <c r="G28" s="190">
        <v>800521224.69000006</v>
      </c>
      <c r="H28" s="190"/>
    </row>
    <row r="29" spans="1:8" x14ac:dyDescent="0.25">
      <c r="A29" s="163"/>
      <c r="B29" s="189" t="s">
        <v>24</v>
      </c>
      <c r="C29" s="183" t="s">
        <v>48</v>
      </c>
      <c r="D29" s="190">
        <v>539666969.66999996</v>
      </c>
      <c r="E29" s="190">
        <v>615947990.71000004</v>
      </c>
      <c r="F29" s="190">
        <v>587411690.36000001</v>
      </c>
      <c r="G29" s="190">
        <v>692519618.33000004</v>
      </c>
      <c r="H29" s="190"/>
    </row>
    <row r="30" spans="1:8" ht="26.4" x14ac:dyDescent="0.25">
      <c r="A30" s="163"/>
      <c r="B30" s="189" t="s">
        <v>44</v>
      </c>
      <c r="C30" s="183" t="s">
        <v>125</v>
      </c>
      <c r="D30" s="190">
        <v>89530170.109999999</v>
      </c>
      <c r="E30" s="190">
        <v>134398041.74000001</v>
      </c>
      <c r="F30" s="190">
        <v>146177201.59</v>
      </c>
      <c r="G30" s="190">
        <v>140850402.84</v>
      </c>
      <c r="H30" s="190"/>
    </row>
    <row r="31" spans="1:8" x14ac:dyDescent="0.25">
      <c r="A31" s="163"/>
      <c r="B31" s="189" t="s">
        <v>21</v>
      </c>
      <c r="C31" s="183" t="s">
        <v>49</v>
      </c>
      <c r="D31" s="190">
        <v>178667380.94999999</v>
      </c>
      <c r="E31" s="190">
        <v>196185166.5</v>
      </c>
      <c r="F31" s="190">
        <v>87335027.269999996</v>
      </c>
      <c r="G31" s="190">
        <v>153202844.13999999</v>
      </c>
      <c r="H31" s="190"/>
    </row>
    <row r="32" spans="1:8" ht="26.4" x14ac:dyDescent="0.25">
      <c r="A32" s="163"/>
      <c r="B32" s="189" t="s">
        <v>83</v>
      </c>
      <c r="C32" s="183" t="s">
        <v>50</v>
      </c>
      <c r="D32" s="190">
        <v>398436412.77999997</v>
      </c>
      <c r="E32" s="190">
        <v>447177739.98000002</v>
      </c>
      <c r="F32" s="190">
        <v>358693680.51999998</v>
      </c>
      <c r="G32" s="190">
        <v>415167879.88999999</v>
      </c>
      <c r="H32" s="190"/>
    </row>
    <row r="33" spans="1:8" x14ac:dyDescent="0.25">
      <c r="A33" s="163"/>
      <c r="B33" s="189" t="s">
        <v>40</v>
      </c>
      <c r="C33" s="183" t="s">
        <v>51</v>
      </c>
      <c r="D33" s="190">
        <v>6277809.9000000004</v>
      </c>
      <c r="E33" s="190">
        <v>8027079.5999999996</v>
      </c>
      <c r="F33" s="190">
        <v>6602830.9800000004</v>
      </c>
      <c r="G33" s="190">
        <v>7643314.7999999998</v>
      </c>
      <c r="H33" s="190"/>
    </row>
    <row r="34" spans="1:8" x14ac:dyDescent="0.25">
      <c r="A34" s="163"/>
      <c r="B34" s="189" t="s">
        <v>41</v>
      </c>
      <c r="C34" s="183" t="s">
        <v>52</v>
      </c>
      <c r="D34" s="190">
        <v>365629999.49000001</v>
      </c>
      <c r="E34" s="190">
        <v>389983365.32999998</v>
      </c>
      <c r="F34" s="190">
        <v>354358775.25</v>
      </c>
      <c r="G34" s="190">
        <v>410780163.25999999</v>
      </c>
      <c r="H34" s="190"/>
    </row>
    <row r="35" spans="1:8" ht="26.4" x14ac:dyDescent="0.25">
      <c r="A35" s="163"/>
      <c r="B35" s="189" t="s">
        <v>42</v>
      </c>
      <c r="C35" s="183" t="s">
        <v>53</v>
      </c>
      <c r="D35" s="190">
        <v>38689818.899999999</v>
      </c>
      <c r="E35" s="190">
        <v>46628587.530000001</v>
      </c>
      <c r="F35" s="190">
        <v>36813361.689999998</v>
      </c>
      <c r="G35" s="190">
        <v>54608041.280000001</v>
      </c>
      <c r="H35" s="190"/>
    </row>
    <row r="36" spans="1:8" x14ac:dyDescent="0.25">
      <c r="A36" s="163"/>
      <c r="B36" s="189" t="s">
        <v>43</v>
      </c>
      <c r="C36" s="183" t="s">
        <v>126</v>
      </c>
      <c r="D36" s="190">
        <v>97127</v>
      </c>
      <c r="E36" s="190">
        <v>116422</v>
      </c>
      <c r="F36" s="190">
        <v>77367.839999999997</v>
      </c>
      <c r="G36" s="190">
        <v>229497</v>
      </c>
      <c r="H36" s="190"/>
    </row>
    <row r="37" spans="1:8" ht="26.4" x14ac:dyDescent="0.25">
      <c r="A37" s="163"/>
      <c r="B37" s="189" t="s">
        <v>38</v>
      </c>
      <c r="C37" s="183" t="s">
        <v>54</v>
      </c>
      <c r="D37" s="190">
        <v>1221422.1000000001</v>
      </c>
      <c r="E37" s="190">
        <v>1296796.3400000001</v>
      </c>
      <c r="F37" s="190">
        <v>1506971.5</v>
      </c>
      <c r="G37" s="190">
        <v>2144805.8199999998</v>
      </c>
      <c r="H37" s="190"/>
    </row>
    <row r="38" spans="1:8" x14ac:dyDescent="0.25">
      <c r="A38" s="163"/>
      <c r="B38" s="189" t="s">
        <v>45</v>
      </c>
      <c r="C38" s="183"/>
      <c r="D38" s="190">
        <v>2479883285.3600001</v>
      </c>
      <c r="E38" s="190">
        <v>2753969912.3299999</v>
      </c>
      <c r="F38" s="190">
        <v>2359945492.73</v>
      </c>
      <c r="G38" s="190">
        <v>2719547597.27</v>
      </c>
      <c r="H38" s="190"/>
    </row>
    <row r="39" spans="1:8" x14ac:dyDescent="0.25">
      <c r="A39" s="163"/>
      <c r="B39" s="189" t="s">
        <v>39</v>
      </c>
      <c r="C39" s="183"/>
      <c r="D39" s="190">
        <v>2479883285.3600001</v>
      </c>
      <c r="E39" s="190">
        <v>2753969912.3299999</v>
      </c>
      <c r="F39" s="190">
        <v>2359945492.73</v>
      </c>
      <c r="G39" s="190">
        <v>2719547597.27</v>
      </c>
      <c r="H39" s="190"/>
    </row>
    <row r="40" spans="1:8" x14ac:dyDescent="0.25">
      <c r="A40" s="163"/>
      <c r="B40" s="189" t="s">
        <v>18</v>
      </c>
      <c r="C40" s="183"/>
      <c r="D40" s="190">
        <v>2479883285.3600001</v>
      </c>
      <c r="E40" s="190">
        <v>2753969912.3299999</v>
      </c>
      <c r="F40" s="190">
        <v>2359945492.73</v>
      </c>
      <c r="G40" s="190">
        <v>2719547597.27</v>
      </c>
      <c r="H40" s="190"/>
    </row>
    <row r="41" spans="1:8" x14ac:dyDescent="0.25">
      <c r="A41" s="163"/>
      <c r="B41" s="163"/>
      <c r="C41" s="170"/>
      <c r="D41" s="171"/>
      <c r="E41" s="171"/>
      <c r="F41" s="171"/>
      <c r="G41" s="171"/>
      <c r="H41" s="171"/>
    </row>
    <row r="42" spans="1:8" x14ac:dyDescent="0.25">
      <c r="A42" s="180"/>
      <c r="B42" s="181"/>
      <c r="C42" s="181"/>
      <c r="D42" s="182"/>
      <c r="E42" s="182"/>
      <c r="F42" s="182"/>
      <c r="G42" s="182"/>
      <c r="H42" s="182"/>
    </row>
    <row r="43" spans="1:8" x14ac:dyDescent="0.25">
      <c r="A43" s="183">
        <v>35</v>
      </c>
      <c r="B43" s="184" t="s">
        <v>105</v>
      </c>
      <c r="C43" s="185"/>
      <c r="D43" s="186"/>
      <c r="E43" s="186"/>
      <c r="F43" s="186"/>
      <c r="G43" s="186"/>
      <c r="H43" s="186"/>
    </row>
    <row r="44" spans="1:8" ht="21" x14ac:dyDescent="0.25">
      <c r="A44" s="163"/>
      <c r="B44" s="263"/>
      <c r="C44" s="265" t="s">
        <v>57</v>
      </c>
      <c r="D44" s="187" t="s">
        <v>222</v>
      </c>
      <c r="E44" s="187" t="s">
        <v>239</v>
      </c>
      <c r="F44" s="187" t="s">
        <v>257</v>
      </c>
      <c r="G44" s="187" t="s">
        <v>256</v>
      </c>
      <c r="H44" s="187" t="s">
        <v>272</v>
      </c>
    </row>
    <row r="45" spans="1:8" x14ac:dyDescent="0.25">
      <c r="A45" s="163"/>
      <c r="B45" s="264"/>
      <c r="C45" s="266"/>
      <c r="D45" s="188" t="s">
        <v>29</v>
      </c>
      <c r="E45" s="188" t="s">
        <v>29</v>
      </c>
      <c r="F45" s="188" t="s">
        <v>29</v>
      </c>
      <c r="G45" s="188" t="s">
        <v>29</v>
      </c>
      <c r="H45" s="188" t="s">
        <v>29</v>
      </c>
    </row>
    <row r="46" spans="1:8" x14ac:dyDescent="0.25">
      <c r="A46" s="163"/>
      <c r="B46" s="189" t="s">
        <v>23</v>
      </c>
      <c r="C46" s="183" t="s">
        <v>46</v>
      </c>
      <c r="D46" s="190">
        <v>60488931.299999997</v>
      </c>
      <c r="E46" s="190">
        <v>62186378.600000001</v>
      </c>
      <c r="F46" s="190">
        <v>73464462.230000004</v>
      </c>
      <c r="G46" s="190">
        <v>76619004.340000004</v>
      </c>
      <c r="H46" s="190"/>
    </row>
    <row r="47" spans="1:8" x14ac:dyDescent="0.25">
      <c r="A47" s="163"/>
      <c r="B47" s="189" t="s">
        <v>22</v>
      </c>
      <c r="C47" s="183" t="s">
        <v>47</v>
      </c>
      <c r="D47" s="190">
        <v>5234766265.4799995</v>
      </c>
      <c r="E47" s="190">
        <v>5482416806.9300003</v>
      </c>
      <c r="F47" s="190">
        <v>5599763472.4799995</v>
      </c>
      <c r="G47" s="190">
        <v>5871418884.9300003</v>
      </c>
      <c r="H47" s="190"/>
    </row>
    <row r="48" spans="1:8" x14ac:dyDescent="0.25">
      <c r="A48" s="163"/>
      <c r="B48" s="189" t="s">
        <v>24</v>
      </c>
      <c r="C48" s="183" t="s">
        <v>48</v>
      </c>
      <c r="D48" s="190">
        <v>2845412623.6100001</v>
      </c>
      <c r="E48" s="190">
        <v>2986669038.7399998</v>
      </c>
      <c r="F48" s="190">
        <v>3144812736.0100002</v>
      </c>
      <c r="G48" s="190">
        <v>3190400561.4499998</v>
      </c>
      <c r="H48" s="190"/>
    </row>
    <row r="49" spans="1:8" ht="26.4" x14ac:dyDescent="0.25">
      <c r="A49" s="163"/>
      <c r="B49" s="189" t="s">
        <v>44</v>
      </c>
      <c r="C49" s="183" t="s">
        <v>125</v>
      </c>
      <c r="D49" s="190">
        <v>652293695.83000004</v>
      </c>
      <c r="E49" s="190">
        <v>778820948.79999995</v>
      </c>
      <c r="F49" s="190">
        <v>835270916.61000001</v>
      </c>
      <c r="G49" s="190">
        <v>829773753.14999998</v>
      </c>
      <c r="H49" s="190"/>
    </row>
    <row r="50" spans="1:8" x14ac:dyDescent="0.25">
      <c r="A50" s="163"/>
      <c r="B50" s="189" t="s">
        <v>21</v>
      </c>
      <c r="C50" s="183" t="s">
        <v>49</v>
      </c>
      <c r="D50" s="190">
        <v>81993516.719999999</v>
      </c>
      <c r="E50" s="190">
        <v>93493762.010000005</v>
      </c>
      <c r="F50" s="190">
        <v>63555887.880000003</v>
      </c>
      <c r="G50" s="190">
        <v>48633993.329999998</v>
      </c>
      <c r="H50" s="190"/>
    </row>
    <row r="51" spans="1:8" ht="26.4" x14ac:dyDescent="0.25">
      <c r="A51" s="163"/>
      <c r="B51" s="189" t="s">
        <v>83</v>
      </c>
      <c r="C51" s="183" t="s">
        <v>50</v>
      </c>
      <c r="D51" s="190">
        <v>749743881.59000003</v>
      </c>
      <c r="E51" s="190">
        <v>998317641.07000005</v>
      </c>
      <c r="F51" s="190">
        <v>595972402.22000003</v>
      </c>
      <c r="G51" s="190">
        <v>590647947.26999998</v>
      </c>
      <c r="H51" s="190"/>
    </row>
    <row r="52" spans="1:8" x14ac:dyDescent="0.25">
      <c r="A52" s="163"/>
      <c r="B52" s="189" t="s">
        <v>40</v>
      </c>
      <c r="C52" s="183" t="s">
        <v>51</v>
      </c>
      <c r="D52" s="190">
        <v>22527295</v>
      </c>
      <c r="E52" s="190">
        <v>16363880</v>
      </c>
      <c r="F52" s="190">
        <v>17213458</v>
      </c>
      <c r="G52" s="190">
        <v>20447671.5</v>
      </c>
      <c r="H52" s="190"/>
    </row>
    <row r="53" spans="1:8" x14ac:dyDescent="0.25">
      <c r="A53" s="163"/>
      <c r="B53" s="189" t="s">
        <v>41</v>
      </c>
      <c r="C53" s="183" t="s">
        <v>52</v>
      </c>
      <c r="D53" s="190">
        <v>2101855961.54</v>
      </c>
      <c r="E53" s="190">
        <v>2189267483.02</v>
      </c>
      <c r="F53" s="190">
        <v>2274939827.3000002</v>
      </c>
      <c r="G53" s="190">
        <v>2415089551.54</v>
      </c>
      <c r="H53" s="190"/>
    </row>
    <row r="54" spans="1:8" ht="26.4" x14ac:dyDescent="0.25">
      <c r="A54" s="163"/>
      <c r="B54" s="189" t="s">
        <v>42</v>
      </c>
      <c r="C54" s="183" t="s">
        <v>53</v>
      </c>
      <c r="D54" s="190">
        <v>209728729.55000001</v>
      </c>
      <c r="E54" s="190">
        <v>266320351.99000001</v>
      </c>
      <c r="F54" s="190">
        <v>73039895.159999996</v>
      </c>
      <c r="G54" s="190">
        <v>262450771.25</v>
      </c>
      <c r="H54" s="190"/>
    </row>
    <row r="55" spans="1:8" x14ac:dyDescent="0.25">
      <c r="A55" s="163"/>
      <c r="B55" s="189" t="s">
        <v>43</v>
      </c>
      <c r="C55" s="183" t="s">
        <v>126</v>
      </c>
      <c r="D55" s="190">
        <v>552942</v>
      </c>
      <c r="E55" s="190">
        <v>379294</v>
      </c>
      <c r="F55" s="190">
        <v>414257.63</v>
      </c>
      <c r="G55" s="190">
        <v>437432</v>
      </c>
      <c r="H55" s="190"/>
    </row>
    <row r="56" spans="1:8" ht="26.4" x14ac:dyDescent="0.25">
      <c r="A56" s="163"/>
      <c r="B56" s="189" t="s">
        <v>38</v>
      </c>
      <c r="C56" s="183" t="s">
        <v>54</v>
      </c>
      <c r="D56" s="190">
        <v>4862325.93</v>
      </c>
      <c r="E56" s="190">
        <v>6061613.9299999997</v>
      </c>
      <c r="F56" s="190">
        <v>8920514.1600000001</v>
      </c>
      <c r="G56" s="190">
        <v>7442778</v>
      </c>
      <c r="H56" s="190"/>
    </row>
    <row r="57" spans="1:8" x14ac:dyDescent="0.25">
      <c r="A57" s="163"/>
      <c r="B57" s="189" t="s">
        <v>45</v>
      </c>
      <c r="C57" s="183"/>
      <c r="D57" s="190">
        <v>11964226168.549999</v>
      </c>
      <c r="E57" s="190">
        <v>12880297199.08</v>
      </c>
      <c r="F57" s="190">
        <v>12687367829.67</v>
      </c>
      <c r="G57" s="190">
        <v>13313362348.76</v>
      </c>
      <c r="H57" s="190"/>
    </row>
    <row r="58" spans="1:8" x14ac:dyDescent="0.25">
      <c r="A58" s="163"/>
      <c r="B58" s="189" t="s">
        <v>39</v>
      </c>
      <c r="C58" s="183"/>
      <c r="D58" s="190">
        <v>11964226168.549999</v>
      </c>
      <c r="E58" s="190">
        <v>12880297199.08</v>
      </c>
      <c r="F58" s="190">
        <v>12687367829.67</v>
      </c>
      <c r="G58" s="190">
        <v>13313362348.76</v>
      </c>
      <c r="H58" s="190"/>
    </row>
    <row r="59" spans="1:8" x14ac:dyDescent="0.25">
      <c r="A59" s="163"/>
      <c r="B59" s="189" t="s">
        <v>18</v>
      </c>
      <c r="C59" s="183"/>
      <c r="D59" s="190">
        <v>11964226168.549999</v>
      </c>
      <c r="E59" s="190">
        <v>12880297199.08</v>
      </c>
      <c r="F59" s="190">
        <v>12687367829.67</v>
      </c>
      <c r="G59" s="190">
        <v>13313362348.76</v>
      </c>
      <c r="H59" s="190"/>
    </row>
    <row r="60" spans="1:8" x14ac:dyDescent="0.25">
      <c r="A60" s="163"/>
      <c r="B60" s="163"/>
      <c r="C60" s="170"/>
      <c r="D60" s="171"/>
      <c r="E60" s="171"/>
      <c r="F60" s="171"/>
      <c r="G60" s="171"/>
      <c r="H60" s="171"/>
    </row>
    <row r="61" spans="1:8" x14ac:dyDescent="0.25">
      <c r="A61" s="180"/>
      <c r="B61" s="181"/>
      <c r="C61" s="181"/>
      <c r="D61" s="182"/>
      <c r="E61" s="182"/>
      <c r="F61" s="182"/>
      <c r="G61" s="182"/>
      <c r="H61" s="182"/>
    </row>
    <row r="62" spans="1:8" x14ac:dyDescent="0.25">
      <c r="A62" s="183">
        <v>36</v>
      </c>
      <c r="B62" s="184" t="s">
        <v>106</v>
      </c>
      <c r="C62" s="185"/>
      <c r="D62" s="186"/>
      <c r="E62" s="186"/>
      <c r="F62" s="186"/>
      <c r="G62" s="186"/>
      <c r="H62" s="186"/>
    </row>
    <row r="63" spans="1:8" ht="21" x14ac:dyDescent="0.25">
      <c r="A63" s="163"/>
      <c r="B63" s="263"/>
      <c r="C63" s="265" t="s">
        <v>57</v>
      </c>
      <c r="D63" s="187" t="s">
        <v>222</v>
      </c>
      <c r="E63" s="187" t="s">
        <v>239</v>
      </c>
      <c r="F63" s="187" t="s">
        <v>257</v>
      </c>
      <c r="G63" s="187" t="s">
        <v>256</v>
      </c>
      <c r="H63" s="187" t="s">
        <v>272</v>
      </c>
    </row>
    <row r="64" spans="1:8" x14ac:dyDescent="0.25">
      <c r="A64" s="163"/>
      <c r="B64" s="264"/>
      <c r="C64" s="266"/>
      <c r="D64" s="188" t="s">
        <v>29</v>
      </c>
      <c r="E64" s="188" t="s">
        <v>29</v>
      </c>
      <c r="F64" s="188" t="s">
        <v>29</v>
      </c>
      <c r="G64" s="188" t="s">
        <v>29</v>
      </c>
      <c r="H64" s="188" t="s">
        <v>29</v>
      </c>
    </row>
    <row r="65" spans="1:8" x14ac:dyDescent="0.25">
      <c r="A65" s="163"/>
      <c r="B65" s="189" t="s">
        <v>23</v>
      </c>
      <c r="C65" s="183" t="s">
        <v>46</v>
      </c>
      <c r="D65" s="190">
        <v>161215938</v>
      </c>
      <c r="E65" s="190">
        <v>143655547.69999999</v>
      </c>
      <c r="F65" s="190">
        <v>138972398.58000001</v>
      </c>
      <c r="G65" s="190">
        <v>149948002.69</v>
      </c>
      <c r="H65" s="190"/>
    </row>
    <row r="66" spans="1:8" x14ac:dyDescent="0.25">
      <c r="A66" s="163"/>
      <c r="B66" s="189" t="s">
        <v>22</v>
      </c>
      <c r="C66" s="183" t="s">
        <v>47</v>
      </c>
      <c r="D66" s="190">
        <v>1839122235.9000001</v>
      </c>
      <c r="E66" s="190">
        <v>1683291313.54</v>
      </c>
      <c r="F66" s="190">
        <v>1927296757.5799999</v>
      </c>
      <c r="G66" s="190">
        <v>1875351925.9300001</v>
      </c>
      <c r="H66" s="190"/>
    </row>
    <row r="67" spans="1:8" x14ac:dyDescent="0.25">
      <c r="A67" s="163"/>
      <c r="B67" s="189" t="s">
        <v>24</v>
      </c>
      <c r="C67" s="183" t="s">
        <v>48</v>
      </c>
      <c r="D67" s="190">
        <v>1190522798.3499999</v>
      </c>
      <c r="E67" s="190">
        <v>1518035645.6600001</v>
      </c>
      <c r="F67" s="190">
        <v>1541909699.24</v>
      </c>
      <c r="G67" s="190">
        <v>1568560961.95</v>
      </c>
      <c r="H67" s="190"/>
    </row>
    <row r="68" spans="1:8" ht="26.4" x14ac:dyDescent="0.25">
      <c r="A68" s="163"/>
      <c r="B68" s="189" t="s">
        <v>44</v>
      </c>
      <c r="C68" s="183" t="s">
        <v>125</v>
      </c>
      <c r="D68" s="190">
        <v>148990724.87</v>
      </c>
      <c r="E68" s="190">
        <v>160261029.16</v>
      </c>
      <c r="F68" s="190">
        <v>150777980.59999999</v>
      </c>
      <c r="G68" s="190">
        <v>161231720.25999999</v>
      </c>
      <c r="H68" s="190"/>
    </row>
    <row r="69" spans="1:8" x14ac:dyDescent="0.25">
      <c r="A69" s="163"/>
      <c r="B69" s="189" t="s">
        <v>21</v>
      </c>
      <c r="C69" s="183" t="s">
        <v>49</v>
      </c>
      <c r="D69" s="190">
        <v>592816817.04999995</v>
      </c>
      <c r="E69" s="190">
        <v>613266873.19000006</v>
      </c>
      <c r="F69" s="190">
        <v>579563681.00999999</v>
      </c>
      <c r="G69" s="190">
        <v>613107666.36000001</v>
      </c>
      <c r="H69" s="190"/>
    </row>
    <row r="70" spans="1:8" ht="26.4" x14ac:dyDescent="0.25">
      <c r="A70" s="163"/>
      <c r="B70" s="189" t="s">
        <v>83</v>
      </c>
      <c r="C70" s="183" t="s">
        <v>50</v>
      </c>
      <c r="D70" s="190">
        <v>1110279765.5999999</v>
      </c>
      <c r="E70" s="190">
        <v>993494851.83000004</v>
      </c>
      <c r="F70" s="190">
        <v>994086248.37</v>
      </c>
      <c r="G70" s="190">
        <v>867065061.91999996</v>
      </c>
      <c r="H70" s="190"/>
    </row>
    <row r="71" spans="1:8" x14ac:dyDescent="0.25">
      <c r="A71" s="163"/>
      <c r="B71" s="189" t="s">
        <v>40</v>
      </c>
      <c r="C71" s="183" t="s">
        <v>51</v>
      </c>
      <c r="D71" s="190">
        <v>30793150</v>
      </c>
      <c r="E71" s="190">
        <v>33073889</v>
      </c>
      <c r="F71" s="190">
        <v>28480466.300000001</v>
      </c>
      <c r="G71" s="190">
        <v>28779159.800000001</v>
      </c>
      <c r="H71" s="190"/>
    </row>
    <row r="72" spans="1:8" x14ac:dyDescent="0.25">
      <c r="A72" s="163"/>
      <c r="B72" s="189" t="s">
        <v>41</v>
      </c>
      <c r="C72" s="183" t="s">
        <v>52</v>
      </c>
      <c r="D72" s="190">
        <v>758105373</v>
      </c>
      <c r="E72" s="190">
        <v>1131821438.22</v>
      </c>
      <c r="F72" s="190">
        <v>815986107.53999996</v>
      </c>
      <c r="G72" s="190">
        <v>775996145.48000002</v>
      </c>
      <c r="H72" s="190"/>
    </row>
    <row r="73" spans="1:8" ht="26.4" x14ac:dyDescent="0.25">
      <c r="A73" s="163"/>
      <c r="B73" s="189" t="s">
        <v>42</v>
      </c>
      <c r="C73" s="183" t="s">
        <v>53</v>
      </c>
      <c r="D73" s="190">
        <v>182525313.99000001</v>
      </c>
      <c r="E73" s="190">
        <v>151177206.66</v>
      </c>
      <c r="F73" s="190">
        <v>171792573.33000001</v>
      </c>
      <c r="G73" s="190">
        <v>204813748.44999999</v>
      </c>
      <c r="H73" s="190"/>
    </row>
    <row r="74" spans="1:8" x14ac:dyDescent="0.25">
      <c r="A74" s="163"/>
      <c r="B74" s="189" t="s">
        <v>43</v>
      </c>
      <c r="C74" s="183" t="s">
        <v>126</v>
      </c>
      <c r="D74" s="190">
        <v>213352</v>
      </c>
      <c r="E74" s="190">
        <v>197852</v>
      </c>
      <c r="F74" s="190">
        <v>309335.84000000003</v>
      </c>
      <c r="G74" s="190">
        <v>468039</v>
      </c>
      <c r="H74" s="190"/>
    </row>
    <row r="75" spans="1:8" ht="26.4" x14ac:dyDescent="0.25">
      <c r="A75" s="163"/>
      <c r="B75" s="189" t="s">
        <v>38</v>
      </c>
      <c r="C75" s="183" t="s">
        <v>54</v>
      </c>
      <c r="D75" s="190">
        <v>2251870.5</v>
      </c>
      <c r="E75" s="190">
        <v>3397123.5</v>
      </c>
      <c r="F75" s="190">
        <v>7244208.4800000004</v>
      </c>
      <c r="G75" s="190">
        <v>6680328</v>
      </c>
      <c r="H75" s="190"/>
    </row>
    <row r="76" spans="1:8" x14ac:dyDescent="0.25">
      <c r="A76" s="163"/>
      <c r="B76" s="189" t="s">
        <v>45</v>
      </c>
      <c r="C76" s="183"/>
      <c r="D76" s="190">
        <v>6016837339.2700005</v>
      </c>
      <c r="E76" s="190">
        <v>6431672770.46</v>
      </c>
      <c r="F76" s="190">
        <v>6356419456.8599997</v>
      </c>
      <c r="G76" s="190">
        <v>6252002759.8400002</v>
      </c>
      <c r="H76" s="190"/>
    </row>
    <row r="77" spans="1:8" x14ac:dyDescent="0.25">
      <c r="A77" s="163"/>
      <c r="B77" s="189" t="s">
        <v>39</v>
      </c>
      <c r="C77" s="183"/>
      <c r="D77" s="190">
        <v>6016837339.2700005</v>
      </c>
      <c r="E77" s="190">
        <v>6431672770.46</v>
      </c>
      <c r="F77" s="190">
        <v>6356419456.8599997</v>
      </c>
      <c r="G77" s="190">
        <v>6252002759.8400002</v>
      </c>
      <c r="H77" s="190"/>
    </row>
    <row r="78" spans="1:8" x14ac:dyDescent="0.25">
      <c r="A78" s="163"/>
      <c r="B78" s="189" t="s">
        <v>18</v>
      </c>
      <c r="C78" s="183"/>
      <c r="D78" s="190">
        <v>6016837339.2700005</v>
      </c>
      <c r="E78" s="190">
        <v>6431672770.46</v>
      </c>
      <c r="F78" s="190">
        <v>6356419456.8599997</v>
      </c>
      <c r="G78" s="190">
        <v>6252002759.8400002</v>
      </c>
      <c r="H78" s="190"/>
    </row>
    <row r="79" spans="1:8" x14ac:dyDescent="0.25">
      <c r="A79" s="163"/>
      <c r="B79" s="163"/>
      <c r="C79" s="170"/>
      <c r="D79" s="171"/>
      <c r="E79" s="171"/>
      <c r="F79" s="171"/>
      <c r="G79" s="171"/>
      <c r="H79" s="171"/>
    </row>
    <row r="80" spans="1:8" x14ac:dyDescent="0.25">
      <c r="A80" s="180"/>
      <c r="B80" s="181"/>
      <c r="C80" s="181"/>
      <c r="D80" s="182"/>
      <c r="E80" s="182"/>
      <c r="F80" s="182"/>
      <c r="G80" s="182"/>
      <c r="H80" s="182"/>
    </row>
    <row r="81" spans="1:8" x14ac:dyDescent="0.25">
      <c r="A81" s="183">
        <v>37</v>
      </c>
      <c r="B81" s="184" t="s">
        <v>107</v>
      </c>
      <c r="C81" s="185"/>
      <c r="D81" s="186"/>
      <c r="E81" s="186"/>
      <c r="F81" s="186"/>
      <c r="G81" s="186"/>
      <c r="H81" s="186"/>
    </row>
    <row r="82" spans="1:8" ht="21" x14ac:dyDescent="0.25">
      <c r="A82" s="163"/>
      <c r="B82" s="263"/>
      <c r="C82" s="265" t="s">
        <v>57</v>
      </c>
      <c r="D82" s="187" t="s">
        <v>222</v>
      </c>
      <c r="E82" s="187" t="s">
        <v>239</v>
      </c>
      <c r="F82" s="187" t="s">
        <v>257</v>
      </c>
      <c r="G82" s="187" t="s">
        <v>256</v>
      </c>
      <c r="H82" s="187" t="s">
        <v>272</v>
      </c>
    </row>
    <row r="83" spans="1:8" x14ac:dyDescent="0.25">
      <c r="A83" s="163"/>
      <c r="B83" s="264"/>
      <c r="C83" s="266"/>
      <c r="D83" s="188" t="s">
        <v>29</v>
      </c>
      <c r="E83" s="188" t="s">
        <v>29</v>
      </c>
      <c r="F83" s="188" t="s">
        <v>29</v>
      </c>
      <c r="G83" s="188" t="s">
        <v>29</v>
      </c>
      <c r="H83" s="188" t="s">
        <v>29</v>
      </c>
    </row>
    <row r="84" spans="1:8" x14ac:dyDescent="0.25">
      <c r="A84" s="163"/>
      <c r="B84" s="189" t="s">
        <v>23</v>
      </c>
      <c r="C84" s="183" t="s">
        <v>46</v>
      </c>
      <c r="D84" s="190">
        <v>113789950.90000001</v>
      </c>
      <c r="E84" s="190">
        <v>118727397.59999999</v>
      </c>
      <c r="F84" s="190">
        <v>126926695.61</v>
      </c>
      <c r="G84" s="190">
        <v>131763086.81</v>
      </c>
      <c r="H84" s="190"/>
    </row>
    <row r="85" spans="1:8" x14ac:dyDescent="0.25">
      <c r="A85" s="163"/>
      <c r="B85" s="189" t="s">
        <v>22</v>
      </c>
      <c r="C85" s="183" t="s">
        <v>47</v>
      </c>
      <c r="D85" s="190">
        <v>5361742831.71</v>
      </c>
      <c r="E85" s="190">
        <v>5490682724.8999996</v>
      </c>
      <c r="F85" s="190">
        <v>5539094486.5500002</v>
      </c>
      <c r="G85" s="190">
        <v>5866207631.9700003</v>
      </c>
      <c r="H85" s="190"/>
    </row>
    <row r="86" spans="1:8" x14ac:dyDescent="0.25">
      <c r="A86" s="163"/>
      <c r="B86" s="189" t="s">
        <v>24</v>
      </c>
      <c r="C86" s="183" t="s">
        <v>48</v>
      </c>
      <c r="D86" s="190">
        <v>2652270675.9400001</v>
      </c>
      <c r="E86" s="190">
        <v>3062324972.48</v>
      </c>
      <c r="F86" s="190">
        <v>3135379634.0100002</v>
      </c>
      <c r="G86" s="190">
        <v>3245193092.6399999</v>
      </c>
      <c r="H86" s="190"/>
    </row>
    <row r="87" spans="1:8" ht="26.4" x14ac:dyDescent="0.25">
      <c r="A87" s="163"/>
      <c r="B87" s="189" t="s">
        <v>44</v>
      </c>
      <c r="C87" s="183" t="s">
        <v>125</v>
      </c>
      <c r="D87" s="190">
        <v>788126117.76999998</v>
      </c>
      <c r="E87" s="190">
        <v>973091134.70000005</v>
      </c>
      <c r="F87" s="190">
        <v>1009556834.59</v>
      </c>
      <c r="G87" s="190">
        <v>1049127641.8200001</v>
      </c>
      <c r="H87" s="190"/>
    </row>
    <row r="88" spans="1:8" x14ac:dyDescent="0.25">
      <c r="A88" s="163"/>
      <c r="B88" s="189" t="s">
        <v>21</v>
      </c>
      <c r="C88" s="183" t="s">
        <v>49</v>
      </c>
      <c r="D88" s="190">
        <v>416335752.70999998</v>
      </c>
      <c r="E88" s="190">
        <v>230243778.05000001</v>
      </c>
      <c r="F88" s="190">
        <v>251063062.25999999</v>
      </c>
      <c r="G88" s="190">
        <v>255700611.18000001</v>
      </c>
      <c r="H88" s="190"/>
    </row>
    <row r="89" spans="1:8" ht="26.4" x14ac:dyDescent="0.25">
      <c r="A89" s="163"/>
      <c r="B89" s="189" t="s">
        <v>83</v>
      </c>
      <c r="C89" s="183" t="s">
        <v>50</v>
      </c>
      <c r="D89" s="190">
        <v>1053542937.1799999</v>
      </c>
      <c r="E89" s="190">
        <v>1087627023.6199999</v>
      </c>
      <c r="F89" s="190">
        <v>694942163.38</v>
      </c>
      <c r="G89" s="190">
        <v>699077857.69000006</v>
      </c>
      <c r="H89" s="190"/>
    </row>
    <row r="90" spans="1:8" x14ac:dyDescent="0.25">
      <c r="A90" s="163"/>
      <c r="B90" s="189" t="s">
        <v>40</v>
      </c>
      <c r="C90" s="183" t="s">
        <v>51</v>
      </c>
      <c r="D90" s="190">
        <v>90749652</v>
      </c>
      <c r="E90" s="190">
        <v>103032534.2</v>
      </c>
      <c r="F90" s="190">
        <v>84810846.299999997</v>
      </c>
      <c r="G90" s="190">
        <v>84837160.200000003</v>
      </c>
      <c r="H90" s="190"/>
    </row>
    <row r="91" spans="1:8" x14ac:dyDescent="0.25">
      <c r="A91" s="163"/>
      <c r="B91" s="189" t="s">
        <v>41</v>
      </c>
      <c r="C91" s="183" t="s">
        <v>52</v>
      </c>
      <c r="D91" s="190">
        <v>2876754606.73</v>
      </c>
      <c r="E91" s="190">
        <v>3241048550.8800001</v>
      </c>
      <c r="F91" s="190">
        <v>3379030346.46</v>
      </c>
      <c r="G91" s="190">
        <v>3486019410.77</v>
      </c>
      <c r="H91" s="190"/>
    </row>
    <row r="92" spans="1:8" ht="26.4" x14ac:dyDescent="0.25">
      <c r="A92" s="163"/>
      <c r="B92" s="189" t="s">
        <v>42</v>
      </c>
      <c r="C92" s="183" t="s">
        <v>53</v>
      </c>
      <c r="D92" s="190">
        <v>437188545.36000001</v>
      </c>
      <c r="E92" s="190">
        <v>452550709.08999997</v>
      </c>
      <c r="F92" s="190">
        <v>853485720.57000005</v>
      </c>
      <c r="G92" s="190">
        <v>500921114.32999998</v>
      </c>
      <c r="H92" s="190"/>
    </row>
    <row r="93" spans="1:8" x14ac:dyDescent="0.25">
      <c r="A93" s="163"/>
      <c r="B93" s="189" t="s">
        <v>43</v>
      </c>
      <c r="C93" s="183" t="s">
        <v>126</v>
      </c>
      <c r="D93" s="190">
        <v>533300</v>
      </c>
      <c r="E93" s="190">
        <v>575270</v>
      </c>
      <c r="F93" s="190">
        <v>559177.78</v>
      </c>
      <c r="G93" s="190">
        <v>628664</v>
      </c>
      <c r="H93" s="190"/>
    </row>
    <row r="94" spans="1:8" ht="26.4" x14ac:dyDescent="0.25">
      <c r="A94" s="163"/>
      <c r="B94" s="189" t="s">
        <v>38</v>
      </c>
      <c r="C94" s="183" t="s">
        <v>54</v>
      </c>
      <c r="D94" s="190">
        <v>6771369.1399999997</v>
      </c>
      <c r="E94" s="190">
        <v>7203624.1399999997</v>
      </c>
      <c r="F94" s="190">
        <v>11487435.630000001</v>
      </c>
      <c r="G94" s="190">
        <v>10103699</v>
      </c>
      <c r="H94" s="190"/>
    </row>
    <row r="95" spans="1:8" x14ac:dyDescent="0.25">
      <c r="A95" s="163"/>
      <c r="B95" s="189" t="s">
        <v>45</v>
      </c>
      <c r="C95" s="183"/>
      <c r="D95" s="190">
        <v>13797805739.440001</v>
      </c>
      <c r="E95" s="190">
        <v>14767107719.66</v>
      </c>
      <c r="F95" s="190">
        <v>15086336403.139999</v>
      </c>
      <c r="G95" s="190">
        <v>15329579970.41</v>
      </c>
      <c r="H95" s="190"/>
    </row>
    <row r="96" spans="1:8" x14ac:dyDescent="0.25">
      <c r="A96" s="163"/>
      <c r="B96" s="189" t="s">
        <v>39</v>
      </c>
      <c r="C96" s="183"/>
      <c r="D96" s="190">
        <v>13797805739.440001</v>
      </c>
      <c r="E96" s="190">
        <v>14767107719.66</v>
      </c>
      <c r="F96" s="190">
        <v>15086336403.139999</v>
      </c>
      <c r="G96" s="190">
        <v>15329579970.41</v>
      </c>
      <c r="H96" s="190"/>
    </row>
    <row r="97" spans="1:8" x14ac:dyDescent="0.25">
      <c r="A97" s="163"/>
      <c r="B97" s="189" t="s">
        <v>18</v>
      </c>
      <c r="C97" s="183"/>
      <c r="D97" s="190">
        <v>13797805739.440001</v>
      </c>
      <c r="E97" s="190">
        <v>14767107719.66</v>
      </c>
      <c r="F97" s="190">
        <v>15086336403.139999</v>
      </c>
      <c r="G97" s="190">
        <v>15329579970.41</v>
      </c>
      <c r="H97" s="190"/>
    </row>
    <row r="98" spans="1:8" x14ac:dyDescent="0.25">
      <c r="A98" s="163"/>
      <c r="B98" s="163"/>
      <c r="C98" s="170"/>
      <c r="D98" s="171"/>
      <c r="E98" s="171"/>
      <c r="F98" s="171"/>
      <c r="G98" s="171"/>
      <c r="H98" s="171"/>
    </row>
    <row r="99" spans="1:8" x14ac:dyDescent="0.25">
      <c r="A99" s="180"/>
      <c r="B99" s="181"/>
      <c r="C99" s="181"/>
      <c r="D99" s="182"/>
      <c r="E99" s="182"/>
      <c r="F99" s="182"/>
      <c r="G99" s="182"/>
      <c r="H99" s="182"/>
    </row>
    <row r="100" spans="1:8" x14ac:dyDescent="0.25">
      <c r="A100" s="183">
        <v>38</v>
      </c>
      <c r="B100" s="184" t="s">
        <v>108</v>
      </c>
      <c r="C100" s="185"/>
      <c r="D100" s="186"/>
      <c r="E100" s="186"/>
      <c r="F100" s="186"/>
      <c r="G100" s="186"/>
      <c r="H100" s="186"/>
    </row>
    <row r="101" spans="1:8" ht="21" x14ac:dyDescent="0.25">
      <c r="A101" s="163"/>
      <c r="B101" s="263"/>
      <c r="C101" s="265" t="s">
        <v>57</v>
      </c>
      <c r="D101" s="187" t="s">
        <v>222</v>
      </c>
      <c r="E101" s="187" t="s">
        <v>239</v>
      </c>
      <c r="F101" s="187" t="s">
        <v>257</v>
      </c>
      <c r="G101" s="187" t="s">
        <v>256</v>
      </c>
      <c r="H101" s="187" t="s">
        <v>272</v>
      </c>
    </row>
    <row r="102" spans="1:8" x14ac:dyDescent="0.25">
      <c r="A102" s="163"/>
      <c r="B102" s="264"/>
      <c r="C102" s="266"/>
      <c r="D102" s="188" t="s">
        <v>29</v>
      </c>
      <c r="E102" s="188" t="s">
        <v>29</v>
      </c>
      <c r="F102" s="188" t="s">
        <v>29</v>
      </c>
      <c r="G102" s="188" t="s">
        <v>29</v>
      </c>
      <c r="H102" s="188" t="s">
        <v>29</v>
      </c>
    </row>
    <row r="103" spans="1:8" x14ac:dyDescent="0.25">
      <c r="A103" s="163"/>
      <c r="B103" s="189" t="s">
        <v>23</v>
      </c>
      <c r="C103" s="183" t="s">
        <v>46</v>
      </c>
      <c r="D103" s="190">
        <v>223662602.90000001</v>
      </c>
      <c r="E103" s="190">
        <v>189311796.09999999</v>
      </c>
      <c r="F103" s="190">
        <v>188280503.97</v>
      </c>
      <c r="G103" s="190">
        <v>191458908.74000001</v>
      </c>
      <c r="H103" s="190"/>
    </row>
    <row r="104" spans="1:8" x14ac:dyDescent="0.25">
      <c r="A104" s="163"/>
      <c r="B104" s="189" t="s">
        <v>22</v>
      </c>
      <c r="C104" s="183" t="s">
        <v>47</v>
      </c>
      <c r="D104" s="190">
        <v>3165129955.5500002</v>
      </c>
      <c r="E104" s="190">
        <v>3079638627.3800001</v>
      </c>
      <c r="F104" s="190">
        <v>3336888241.6900001</v>
      </c>
      <c r="G104" s="190">
        <v>3295919877.2800002</v>
      </c>
      <c r="H104" s="190"/>
    </row>
    <row r="105" spans="1:8" x14ac:dyDescent="0.25">
      <c r="A105" s="163"/>
      <c r="B105" s="189" t="s">
        <v>24</v>
      </c>
      <c r="C105" s="183" t="s">
        <v>48</v>
      </c>
      <c r="D105" s="190">
        <v>2235127155.8000002</v>
      </c>
      <c r="E105" s="190">
        <v>2404409346.0300002</v>
      </c>
      <c r="F105" s="190">
        <v>2455303122.9400001</v>
      </c>
      <c r="G105" s="190">
        <v>2480670775.4000001</v>
      </c>
      <c r="H105" s="190"/>
    </row>
    <row r="106" spans="1:8" ht="26.4" x14ac:dyDescent="0.25">
      <c r="A106" s="163"/>
      <c r="B106" s="189" t="s">
        <v>44</v>
      </c>
      <c r="C106" s="183" t="s">
        <v>125</v>
      </c>
      <c r="D106" s="190">
        <v>198400122.65000001</v>
      </c>
      <c r="E106" s="190">
        <v>211918549.96000001</v>
      </c>
      <c r="F106" s="190">
        <v>240142245.99000001</v>
      </c>
      <c r="G106" s="190">
        <v>215980458.66999999</v>
      </c>
      <c r="H106" s="190"/>
    </row>
    <row r="107" spans="1:8" x14ac:dyDescent="0.25">
      <c r="A107" s="163"/>
      <c r="B107" s="189" t="s">
        <v>21</v>
      </c>
      <c r="C107" s="183" t="s">
        <v>49</v>
      </c>
      <c r="D107" s="190">
        <v>601912849.78999996</v>
      </c>
      <c r="E107" s="190">
        <v>599680734.75</v>
      </c>
      <c r="F107" s="190">
        <v>532701904.01999998</v>
      </c>
      <c r="G107" s="190">
        <v>548395910.82000005</v>
      </c>
      <c r="H107" s="190"/>
    </row>
    <row r="108" spans="1:8" ht="26.4" x14ac:dyDescent="0.25">
      <c r="A108" s="163"/>
      <c r="B108" s="189" t="s">
        <v>83</v>
      </c>
      <c r="C108" s="183" t="s">
        <v>50</v>
      </c>
      <c r="D108" s="190">
        <v>1090881069.71</v>
      </c>
      <c r="E108" s="190">
        <v>1215289300.5799999</v>
      </c>
      <c r="F108" s="190">
        <v>1175437973.0999999</v>
      </c>
      <c r="G108" s="190">
        <v>1062611266.1900001</v>
      </c>
      <c r="H108" s="190"/>
    </row>
    <row r="109" spans="1:8" x14ac:dyDescent="0.25">
      <c r="A109" s="163"/>
      <c r="B109" s="189" t="s">
        <v>40</v>
      </c>
      <c r="C109" s="183" t="s">
        <v>51</v>
      </c>
      <c r="D109" s="190">
        <v>24752547</v>
      </c>
      <c r="E109" s="190">
        <v>30039899.600000001</v>
      </c>
      <c r="F109" s="190">
        <v>28447918</v>
      </c>
      <c r="G109" s="190">
        <v>27189973.100000001</v>
      </c>
      <c r="H109" s="190"/>
    </row>
    <row r="110" spans="1:8" x14ac:dyDescent="0.25">
      <c r="A110" s="163"/>
      <c r="B110" s="189" t="s">
        <v>41</v>
      </c>
      <c r="C110" s="183" t="s">
        <v>52</v>
      </c>
      <c r="D110" s="190">
        <v>865080987.96000004</v>
      </c>
      <c r="E110" s="190">
        <v>1240793955.74</v>
      </c>
      <c r="F110" s="190">
        <v>886565766.21000004</v>
      </c>
      <c r="G110" s="190">
        <v>944176815.09000003</v>
      </c>
      <c r="H110" s="190"/>
    </row>
    <row r="111" spans="1:8" ht="26.4" x14ac:dyDescent="0.25">
      <c r="A111" s="163"/>
      <c r="B111" s="189" t="s">
        <v>42</v>
      </c>
      <c r="C111" s="183" t="s">
        <v>53</v>
      </c>
      <c r="D111" s="190">
        <v>201870054.78</v>
      </c>
      <c r="E111" s="190">
        <v>212807753.66</v>
      </c>
      <c r="F111" s="190">
        <v>250014084.55000001</v>
      </c>
      <c r="G111" s="190">
        <v>214150367.33000001</v>
      </c>
      <c r="H111" s="190"/>
    </row>
    <row r="112" spans="1:8" x14ac:dyDescent="0.25">
      <c r="A112" s="163"/>
      <c r="B112" s="189" t="s">
        <v>43</v>
      </c>
      <c r="C112" s="183" t="s">
        <v>126</v>
      </c>
      <c r="D112" s="190">
        <v>609974</v>
      </c>
      <c r="E112" s="190">
        <v>438074</v>
      </c>
      <c r="F112" s="190">
        <v>621894.6</v>
      </c>
      <c r="G112" s="190">
        <v>685125</v>
      </c>
      <c r="H112" s="190"/>
    </row>
    <row r="113" spans="1:8" ht="26.4" x14ac:dyDescent="0.25">
      <c r="A113" s="163"/>
      <c r="B113" s="189" t="s">
        <v>38</v>
      </c>
      <c r="C113" s="183" t="s">
        <v>54</v>
      </c>
      <c r="D113" s="190">
        <v>2778367.29</v>
      </c>
      <c r="E113" s="190">
        <v>3782430.29</v>
      </c>
      <c r="F113" s="190">
        <v>8271746.3099999996</v>
      </c>
      <c r="G113" s="190">
        <v>8296678.0999999996</v>
      </c>
      <c r="H113" s="190"/>
    </row>
    <row r="114" spans="1:8" x14ac:dyDescent="0.25">
      <c r="A114" s="163"/>
      <c r="B114" s="189" t="s">
        <v>45</v>
      </c>
      <c r="C114" s="183"/>
      <c r="D114" s="190">
        <v>8610205687.4300003</v>
      </c>
      <c r="E114" s="190">
        <v>9188110468.0900002</v>
      </c>
      <c r="F114" s="190">
        <v>9102675401.3799992</v>
      </c>
      <c r="G114" s="190">
        <v>8989536155.7199993</v>
      </c>
      <c r="H114" s="190"/>
    </row>
    <row r="115" spans="1:8" x14ac:dyDescent="0.25">
      <c r="A115" s="163"/>
      <c r="B115" s="189" t="s">
        <v>39</v>
      </c>
      <c r="C115" s="183"/>
      <c r="D115" s="190">
        <v>8610205687.4300003</v>
      </c>
      <c r="E115" s="190">
        <v>9188110468.0900002</v>
      </c>
      <c r="F115" s="190">
        <v>9102675401.3799992</v>
      </c>
      <c r="G115" s="190">
        <v>8989536155.7199993</v>
      </c>
      <c r="H115" s="190"/>
    </row>
    <row r="116" spans="1:8" x14ac:dyDescent="0.25">
      <c r="A116" s="163"/>
      <c r="B116" s="189" t="s">
        <v>18</v>
      </c>
      <c r="C116" s="183"/>
      <c r="D116" s="190">
        <v>8610205687.4300003</v>
      </c>
      <c r="E116" s="190">
        <v>9188110468.0900002</v>
      </c>
      <c r="F116" s="190">
        <v>9102675401.3799992</v>
      </c>
      <c r="G116" s="190">
        <v>8989536155.7199993</v>
      </c>
      <c r="H116" s="190"/>
    </row>
    <row r="117" spans="1:8" x14ac:dyDescent="0.25">
      <c r="A117" s="163"/>
      <c r="B117" s="163"/>
      <c r="C117" s="170"/>
      <c r="D117" s="171"/>
      <c r="E117" s="171"/>
      <c r="F117" s="171"/>
      <c r="G117" s="171"/>
      <c r="H117" s="171"/>
    </row>
    <row r="118" spans="1:8" x14ac:dyDescent="0.25">
      <c r="A118" s="180"/>
      <c r="B118" s="181"/>
      <c r="C118" s="181"/>
      <c r="D118" s="182"/>
      <c r="E118" s="182"/>
      <c r="F118" s="182"/>
      <c r="G118" s="182"/>
      <c r="H118" s="182"/>
    </row>
    <row r="119" spans="1:8" x14ac:dyDescent="0.25">
      <c r="A119" s="183">
        <v>39</v>
      </c>
      <c r="B119" s="184" t="s">
        <v>109</v>
      </c>
      <c r="C119" s="185"/>
      <c r="D119" s="186"/>
      <c r="E119" s="186"/>
      <c r="F119" s="186"/>
      <c r="G119" s="186"/>
      <c r="H119" s="186"/>
    </row>
    <row r="120" spans="1:8" ht="21" x14ac:dyDescent="0.25">
      <c r="A120" s="163"/>
      <c r="B120" s="263"/>
      <c r="C120" s="265" t="s">
        <v>57</v>
      </c>
      <c r="D120" s="187" t="s">
        <v>222</v>
      </c>
      <c r="E120" s="187" t="s">
        <v>239</v>
      </c>
      <c r="F120" s="187" t="s">
        <v>257</v>
      </c>
      <c r="G120" s="187" t="s">
        <v>256</v>
      </c>
      <c r="H120" s="187" t="s">
        <v>272</v>
      </c>
    </row>
    <row r="121" spans="1:8" x14ac:dyDescent="0.25">
      <c r="A121" s="163"/>
      <c r="B121" s="264"/>
      <c r="C121" s="266"/>
      <c r="D121" s="188" t="s">
        <v>29</v>
      </c>
      <c r="E121" s="188" t="s">
        <v>29</v>
      </c>
      <c r="F121" s="188" t="s">
        <v>29</v>
      </c>
      <c r="G121" s="188" t="s">
        <v>29</v>
      </c>
      <c r="H121" s="188" t="s">
        <v>29</v>
      </c>
    </row>
    <row r="122" spans="1:8" x14ac:dyDescent="0.25">
      <c r="A122" s="163"/>
      <c r="B122" s="189" t="s">
        <v>23</v>
      </c>
      <c r="C122" s="183" t="s">
        <v>46</v>
      </c>
      <c r="D122" s="190">
        <v>115747684.5</v>
      </c>
      <c r="E122" s="190">
        <v>102197267.40000001</v>
      </c>
      <c r="F122" s="190">
        <v>102770338.77</v>
      </c>
      <c r="G122" s="190">
        <v>96654988.519999996</v>
      </c>
      <c r="H122" s="190"/>
    </row>
    <row r="123" spans="1:8" x14ac:dyDescent="0.25">
      <c r="A123" s="163"/>
      <c r="B123" s="189" t="s">
        <v>22</v>
      </c>
      <c r="C123" s="183" t="s">
        <v>47</v>
      </c>
      <c r="D123" s="190">
        <v>1452984285.8800001</v>
      </c>
      <c r="E123" s="190">
        <v>1404613231.8199999</v>
      </c>
      <c r="F123" s="190">
        <v>1348922498.1800001</v>
      </c>
      <c r="G123" s="190">
        <v>1415356698.3900001</v>
      </c>
      <c r="H123" s="190"/>
    </row>
    <row r="124" spans="1:8" x14ac:dyDescent="0.25">
      <c r="A124" s="163"/>
      <c r="B124" s="189" t="s">
        <v>24</v>
      </c>
      <c r="C124" s="183" t="s">
        <v>48</v>
      </c>
      <c r="D124" s="190">
        <v>851462409.78999996</v>
      </c>
      <c r="E124" s="190">
        <v>962029634.11000001</v>
      </c>
      <c r="F124" s="190">
        <v>903960321.71000004</v>
      </c>
      <c r="G124" s="190">
        <v>966902344.63999999</v>
      </c>
      <c r="H124" s="190"/>
    </row>
    <row r="125" spans="1:8" ht="26.4" x14ac:dyDescent="0.25">
      <c r="A125" s="163"/>
      <c r="B125" s="189" t="s">
        <v>44</v>
      </c>
      <c r="C125" s="183" t="s">
        <v>125</v>
      </c>
      <c r="D125" s="190">
        <v>185241819.72</v>
      </c>
      <c r="E125" s="190">
        <v>245927706.69999999</v>
      </c>
      <c r="F125" s="190">
        <v>263650183.37</v>
      </c>
      <c r="G125" s="190">
        <v>274102627.07999998</v>
      </c>
      <c r="H125" s="190"/>
    </row>
    <row r="126" spans="1:8" x14ac:dyDescent="0.25">
      <c r="A126" s="163"/>
      <c r="B126" s="189" t="s">
        <v>21</v>
      </c>
      <c r="C126" s="183" t="s">
        <v>49</v>
      </c>
      <c r="D126" s="190">
        <v>343438268.73000002</v>
      </c>
      <c r="E126" s="190">
        <v>123163877.61</v>
      </c>
      <c r="F126" s="190">
        <v>140645397.38999999</v>
      </c>
      <c r="G126" s="190">
        <v>142354862.31</v>
      </c>
      <c r="H126" s="190"/>
    </row>
    <row r="127" spans="1:8" ht="26.4" x14ac:dyDescent="0.25">
      <c r="A127" s="163"/>
      <c r="B127" s="189" t="s">
        <v>83</v>
      </c>
      <c r="C127" s="183" t="s">
        <v>50</v>
      </c>
      <c r="D127" s="190">
        <v>284400359.69999999</v>
      </c>
      <c r="E127" s="190">
        <v>311103831.30000001</v>
      </c>
      <c r="F127" s="190">
        <v>280321485.88999999</v>
      </c>
      <c r="G127" s="190">
        <v>303976114.69</v>
      </c>
      <c r="H127" s="190"/>
    </row>
    <row r="128" spans="1:8" x14ac:dyDescent="0.25">
      <c r="A128" s="163"/>
      <c r="B128" s="189" t="s">
        <v>40</v>
      </c>
      <c r="C128" s="183" t="s">
        <v>51</v>
      </c>
      <c r="D128" s="190">
        <v>62181754</v>
      </c>
      <c r="E128" s="190">
        <v>83634664.799999997</v>
      </c>
      <c r="F128" s="190">
        <v>67564840</v>
      </c>
      <c r="G128" s="190">
        <v>62800302</v>
      </c>
      <c r="H128" s="190"/>
    </row>
    <row r="129" spans="1:8" x14ac:dyDescent="0.25">
      <c r="A129" s="163"/>
      <c r="B129" s="189" t="s">
        <v>41</v>
      </c>
      <c r="C129" s="183" t="s">
        <v>52</v>
      </c>
      <c r="D129" s="190">
        <v>881874260.13999999</v>
      </c>
      <c r="E129" s="190">
        <v>1160753585.3699999</v>
      </c>
      <c r="F129" s="190">
        <v>1174670177.8299999</v>
      </c>
      <c r="G129" s="190">
        <v>1239110528.8399999</v>
      </c>
      <c r="H129" s="190"/>
    </row>
    <row r="130" spans="1:8" ht="26.4" x14ac:dyDescent="0.25">
      <c r="A130" s="163"/>
      <c r="B130" s="189" t="s">
        <v>42</v>
      </c>
      <c r="C130" s="183" t="s">
        <v>53</v>
      </c>
      <c r="D130" s="190">
        <v>246804556.59999999</v>
      </c>
      <c r="E130" s="190">
        <v>247860904.09999999</v>
      </c>
      <c r="F130" s="190">
        <v>858667336.63</v>
      </c>
      <c r="G130" s="190">
        <v>247806961.96000001</v>
      </c>
      <c r="H130" s="190"/>
    </row>
    <row r="131" spans="1:8" x14ac:dyDescent="0.25">
      <c r="A131" s="163"/>
      <c r="B131" s="189" t="s">
        <v>43</v>
      </c>
      <c r="C131" s="183" t="s">
        <v>126</v>
      </c>
      <c r="D131" s="190">
        <v>376980</v>
      </c>
      <c r="E131" s="190">
        <v>436198</v>
      </c>
      <c r="F131" s="190">
        <v>457478.91</v>
      </c>
      <c r="G131" s="190">
        <v>408318</v>
      </c>
      <c r="H131" s="190"/>
    </row>
    <row r="132" spans="1:8" ht="26.4" x14ac:dyDescent="0.25">
      <c r="A132" s="163"/>
      <c r="B132" s="189" t="s">
        <v>38</v>
      </c>
      <c r="C132" s="183" t="s">
        <v>54</v>
      </c>
      <c r="D132" s="190">
        <v>2435540</v>
      </c>
      <c r="E132" s="190">
        <v>1527317</v>
      </c>
      <c r="F132" s="190">
        <v>3594459.3</v>
      </c>
      <c r="G132" s="190">
        <v>4277271.0999999996</v>
      </c>
      <c r="H132" s="190"/>
    </row>
    <row r="133" spans="1:8" x14ac:dyDescent="0.25">
      <c r="A133" s="163"/>
      <c r="B133" s="189" t="s">
        <v>45</v>
      </c>
      <c r="C133" s="183"/>
      <c r="D133" s="190">
        <v>4426947919.0600004</v>
      </c>
      <c r="E133" s="190">
        <v>4643248218.21</v>
      </c>
      <c r="F133" s="190">
        <v>5145224517.9799995</v>
      </c>
      <c r="G133" s="190">
        <v>4753751017.54</v>
      </c>
      <c r="H133" s="190"/>
    </row>
    <row r="134" spans="1:8" x14ac:dyDescent="0.25">
      <c r="A134" s="163"/>
      <c r="B134" s="189" t="s">
        <v>39</v>
      </c>
      <c r="C134" s="183"/>
      <c r="D134" s="190">
        <v>4426947919.0600004</v>
      </c>
      <c r="E134" s="190">
        <v>4643248218.21</v>
      </c>
      <c r="F134" s="190">
        <v>5145224517.9799995</v>
      </c>
      <c r="G134" s="190">
        <v>4753751017.54</v>
      </c>
      <c r="H134" s="190"/>
    </row>
    <row r="135" spans="1:8" x14ac:dyDescent="0.25">
      <c r="A135" s="163"/>
      <c r="B135" s="189" t="s">
        <v>18</v>
      </c>
      <c r="C135" s="183"/>
      <c r="D135" s="190">
        <v>4426947919.0600004</v>
      </c>
      <c r="E135" s="190">
        <v>4643248218.21</v>
      </c>
      <c r="F135" s="190">
        <v>5145224517.9799995</v>
      </c>
      <c r="G135" s="190">
        <v>4753751017.54</v>
      </c>
      <c r="H135" s="190"/>
    </row>
    <row r="136" spans="1:8" x14ac:dyDescent="0.25">
      <c r="A136" s="163"/>
      <c r="B136" s="163"/>
      <c r="C136" s="170"/>
      <c r="D136" s="171"/>
      <c r="E136" s="171"/>
      <c r="F136" s="171"/>
      <c r="G136" s="171"/>
      <c r="H136" s="171"/>
    </row>
    <row r="137" spans="1:8" x14ac:dyDescent="0.25">
      <c r="A137" s="180"/>
      <c r="B137" s="181"/>
      <c r="C137" s="181"/>
      <c r="D137" s="182"/>
      <c r="E137" s="182"/>
      <c r="F137" s="182"/>
      <c r="G137" s="182"/>
      <c r="H137" s="182"/>
    </row>
    <row r="138" spans="1:8" x14ac:dyDescent="0.25">
      <c r="A138" s="183">
        <v>40</v>
      </c>
      <c r="B138" s="184" t="s">
        <v>110</v>
      </c>
      <c r="C138" s="185"/>
      <c r="D138" s="186"/>
      <c r="E138" s="186"/>
      <c r="F138" s="186"/>
      <c r="G138" s="186"/>
      <c r="H138" s="186"/>
    </row>
    <row r="139" spans="1:8" ht="21" x14ac:dyDescent="0.25">
      <c r="A139" s="163"/>
      <c r="B139" s="263"/>
      <c r="C139" s="265" t="s">
        <v>57</v>
      </c>
      <c r="D139" s="187" t="s">
        <v>222</v>
      </c>
      <c r="E139" s="187" t="s">
        <v>239</v>
      </c>
      <c r="F139" s="187" t="s">
        <v>257</v>
      </c>
      <c r="G139" s="187" t="s">
        <v>256</v>
      </c>
      <c r="H139" s="187" t="s">
        <v>272</v>
      </c>
    </row>
    <row r="140" spans="1:8" x14ac:dyDescent="0.25">
      <c r="A140" s="163"/>
      <c r="B140" s="264"/>
      <c r="C140" s="266"/>
      <c r="D140" s="188" t="s">
        <v>29</v>
      </c>
      <c r="E140" s="188" t="s">
        <v>29</v>
      </c>
      <c r="F140" s="188" t="s">
        <v>29</v>
      </c>
      <c r="G140" s="188" t="s">
        <v>29</v>
      </c>
      <c r="H140" s="188" t="s">
        <v>29</v>
      </c>
    </row>
    <row r="141" spans="1:8" x14ac:dyDescent="0.25">
      <c r="A141" s="163"/>
      <c r="B141" s="189" t="s">
        <v>23</v>
      </c>
      <c r="C141" s="183" t="s">
        <v>46</v>
      </c>
      <c r="D141" s="190">
        <v>36085</v>
      </c>
      <c r="E141" s="190">
        <v>33126</v>
      </c>
      <c r="F141" s="190">
        <v>32384</v>
      </c>
      <c r="G141" s="190">
        <v>36365</v>
      </c>
      <c r="H141" s="190"/>
    </row>
    <row r="142" spans="1:8" x14ac:dyDescent="0.25">
      <c r="A142" s="163"/>
      <c r="B142" s="189" t="s">
        <v>22</v>
      </c>
      <c r="C142" s="183" t="s">
        <v>47</v>
      </c>
      <c r="D142" s="190">
        <v>105890</v>
      </c>
      <c r="E142" s="190">
        <v>108682</v>
      </c>
      <c r="F142" s="190">
        <v>110910</v>
      </c>
      <c r="G142" s="190">
        <v>116085</v>
      </c>
      <c r="H142" s="190"/>
    </row>
    <row r="143" spans="1:8" x14ac:dyDescent="0.25">
      <c r="A143" s="163"/>
      <c r="B143" s="189" t="s">
        <v>24</v>
      </c>
      <c r="C143" s="183" t="s">
        <v>48</v>
      </c>
      <c r="D143" s="190">
        <v>281375</v>
      </c>
      <c r="E143" s="190">
        <v>299452</v>
      </c>
      <c r="F143" s="190">
        <v>292090</v>
      </c>
      <c r="G143" s="190">
        <v>294341</v>
      </c>
      <c r="H143" s="190"/>
    </row>
    <row r="144" spans="1:8" ht="26.4" x14ac:dyDescent="0.25">
      <c r="A144" s="163"/>
      <c r="B144" s="189" t="s">
        <v>44</v>
      </c>
      <c r="C144" s="183" t="s">
        <v>125</v>
      </c>
      <c r="D144" s="190">
        <v>65730</v>
      </c>
      <c r="E144" s="190">
        <v>73222</v>
      </c>
      <c r="F144" s="190">
        <v>73533</v>
      </c>
      <c r="G144" s="190">
        <v>71982</v>
      </c>
      <c r="H144" s="190"/>
    </row>
    <row r="145" spans="1:8" x14ac:dyDescent="0.25">
      <c r="A145" s="163"/>
      <c r="B145" s="189" t="s">
        <v>21</v>
      </c>
      <c r="C145" s="183" t="s">
        <v>49</v>
      </c>
      <c r="D145" s="190">
        <v>86272</v>
      </c>
      <c r="E145" s="190">
        <v>81955</v>
      </c>
      <c r="F145" s="190">
        <v>78188</v>
      </c>
      <c r="G145" s="190">
        <v>84199</v>
      </c>
      <c r="H145" s="190"/>
    </row>
    <row r="146" spans="1:8" ht="26.4" x14ac:dyDescent="0.25">
      <c r="A146" s="163"/>
      <c r="B146" s="189" t="s">
        <v>83</v>
      </c>
      <c r="C146" s="183" t="s">
        <v>50</v>
      </c>
      <c r="D146" s="190">
        <v>43333</v>
      </c>
      <c r="E146" s="190">
        <v>43446</v>
      </c>
      <c r="F146" s="190">
        <v>46954</v>
      </c>
      <c r="G146" s="190">
        <v>48600</v>
      </c>
      <c r="H146" s="190"/>
    </row>
    <row r="147" spans="1:8" x14ac:dyDescent="0.25">
      <c r="A147" s="163"/>
      <c r="B147" s="189" t="s">
        <v>40</v>
      </c>
      <c r="C147" s="183" t="s">
        <v>51</v>
      </c>
      <c r="D147" s="190">
        <v>10392</v>
      </c>
      <c r="E147" s="190">
        <v>10057</v>
      </c>
      <c r="F147" s="190">
        <v>9886</v>
      </c>
      <c r="G147" s="190">
        <v>9637</v>
      </c>
      <c r="H147" s="190"/>
    </row>
    <row r="148" spans="1:8" x14ac:dyDescent="0.25">
      <c r="A148" s="163"/>
      <c r="B148" s="189" t="s">
        <v>41</v>
      </c>
      <c r="C148" s="183" t="s">
        <v>52</v>
      </c>
      <c r="D148" s="190">
        <v>218994</v>
      </c>
      <c r="E148" s="190">
        <v>220039</v>
      </c>
      <c r="F148" s="190">
        <v>211855.5</v>
      </c>
      <c r="G148" s="190">
        <v>210847.8</v>
      </c>
      <c r="H148" s="190"/>
    </row>
    <row r="149" spans="1:8" ht="26.4" x14ac:dyDescent="0.25">
      <c r="A149" s="163"/>
      <c r="B149" s="189" t="s">
        <v>42</v>
      </c>
      <c r="C149" s="183" t="s">
        <v>53</v>
      </c>
      <c r="D149" s="190">
        <v>25135</v>
      </c>
      <c r="E149" s="190">
        <v>26207</v>
      </c>
      <c r="F149" s="190">
        <v>27153</v>
      </c>
      <c r="G149" s="190">
        <v>30602</v>
      </c>
      <c r="H149" s="190"/>
    </row>
    <row r="150" spans="1:8" x14ac:dyDescent="0.25">
      <c r="A150" s="163"/>
      <c r="B150" s="189" t="s">
        <v>43</v>
      </c>
      <c r="C150" s="183" t="s">
        <v>126</v>
      </c>
      <c r="D150" s="190">
        <v>1159</v>
      </c>
      <c r="E150" s="190">
        <v>816</v>
      </c>
      <c r="F150" s="190">
        <v>769</v>
      </c>
      <c r="G150" s="190">
        <v>704</v>
      </c>
      <c r="H150" s="190"/>
    </row>
    <row r="151" spans="1:8" ht="26.4" x14ac:dyDescent="0.25">
      <c r="A151" s="163"/>
      <c r="B151" s="189" t="s">
        <v>38</v>
      </c>
      <c r="C151" s="183" t="s">
        <v>54</v>
      </c>
      <c r="D151" s="190">
        <v>2470</v>
      </c>
      <c r="E151" s="190">
        <v>1939</v>
      </c>
      <c r="F151" s="190">
        <v>2460</v>
      </c>
      <c r="G151" s="190">
        <v>2338</v>
      </c>
      <c r="H151" s="190"/>
    </row>
    <row r="152" spans="1:8" x14ac:dyDescent="0.25">
      <c r="A152" s="163"/>
      <c r="B152" s="189" t="s">
        <v>45</v>
      </c>
      <c r="C152" s="183"/>
      <c r="D152" s="190">
        <v>876835</v>
      </c>
      <c r="E152" s="190">
        <v>898941</v>
      </c>
      <c r="F152" s="190">
        <v>886182.5</v>
      </c>
      <c r="G152" s="190">
        <v>905700.8</v>
      </c>
      <c r="H152" s="190"/>
    </row>
    <row r="153" spans="1:8" x14ac:dyDescent="0.25">
      <c r="A153" s="163"/>
      <c r="B153" s="189" t="s">
        <v>39</v>
      </c>
      <c r="C153" s="183"/>
      <c r="D153" s="190">
        <v>876835</v>
      </c>
      <c r="E153" s="190">
        <v>898941</v>
      </c>
      <c r="F153" s="190">
        <v>886182.5</v>
      </c>
      <c r="G153" s="190">
        <v>905700.8</v>
      </c>
      <c r="H153" s="190"/>
    </row>
    <row r="154" spans="1:8" x14ac:dyDescent="0.25">
      <c r="A154" s="163"/>
      <c r="B154" s="189" t="s">
        <v>18</v>
      </c>
      <c r="C154" s="183"/>
      <c r="D154" s="190">
        <v>876835</v>
      </c>
      <c r="E154" s="190">
        <v>898941</v>
      </c>
      <c r="F154" s="190">
        <v>886182.5</v>
      </c>
      <c r="G154" s="190">
        <v>905700.8</v>
      </c>
      <c r="H154" s="190"/>
    </row>
    <row r="155" spans="1:8" x14ac:dyDescent="0.25">
      <c r="A155" s="163"/>
      <c r="B155" s="163"/>
      <c r="C155" s="170"/>
      <c r="D155" s="171"/>
      <c r="E155" s="171"/>
      <c r="F155" s="171"/>
      <c r="G155" s="171"/>
      <c r="H155" s="171"/>
    </row>
    <row r="156" spans="1:8" x14ac:dyDescent="0.25">
      <c r="A156" s="180"/>
      <c r="B156" s="181"/>
      <c r="C156" s="181"/>
      <c r="D156" s="182"/>
      <c r="E156" s="182"/>
      <c r="F156" s="182"/>
      <c r="G156" s="182"/>
      <c r="H156" s="182"/>
    </row>
    <row r="157" spans="1:8" x14ac:dyDescent="0.25">
      <c r="A157" s="183">
        <v>41</v>
      </c>
      <c r="B157" s="184" t="s">
        <v>111</v>
      </c>
      <c r="C157" s="185"/>
      <c r="D157" s="186"/>
      <c r="E157" s="186"/>
      <c r="F157" s="186"/>
      <c r="G157" s="186"/>
      <c r="H157" s="186"/>
    </row>
    <row r="158" spans="1:8" ht="21" x14ac:dyDescent="0.25">
      <c r="A158" s="163"/>
      <c r="B158" s="263"/>
      <c r="C158" s="265" t="s">
        <v>57</v>
      </c>
      <c r="D158" s="187" t="s">
        <v>222</v>
      </c>
      <c r="E158" s="187" t="s">
        <v>239</v>
      </c>
      <c r="F158" s="187" t="s">
        <v>257</v>
      </c>
      <c r="G158" s="187" t="s">
        <v>256</v>
      </c>
      <c r="H158" s="187" t="s">
        <v>272</v>
      </c>
    </row>
    <row r="159" spans="1:8" x14ac:dyDescent="0.25">
      <c r="A159" s="163"/>
      <c r="B159" s="264"/>
      <c r="C159" s="266"/>
      <c r="D159" s="188" t="s">
        <v>29</v>
      </c>
      <c r="E159" s="188" t="s">
        <v>29</v>
      </c>
      <c r="F159" s="188" t="s">
        <v>29</v>
      </c>
      <c r="G159" s="188" t="s">
        <v>29</v>
      </c>
      <c r="H159" s="188" t="s">
        <v>29</v>
      </c>
    </row>
    <row r="160" spans="1:8" x14ac:dyDescent="0.25">
      <c r="A160" s="163"/>
      <c r="B160" s="189" t="s">
        <v>23</v>
      </c>
      <c r="C160" s="183" t="s">
        <v>46</v>
      </c>
      <c r="D160" s="190">
        <v>28947196.300000001</v>
      </c>
      <c r="E160" s="190">
        <v>35370528.399999999</v>
      </c>
      <c r="F160" s="190">
        <v>14518688.99</v>
      </c>
      <c r="G160" s="190">
        <v>22789746.93</v>
      </c>
      <c r="H160" s="190"/>
    </row>
    <row r="161" spans="1:8" x14ac:dyDescent="0.25">
      <c r="A161" s="163"/>
      <c r="B161" s="189" t="s">
        <v>22</v>
      </c>
      <c r="C161" s="183" t="s">
        <v>47</v>
      </c>
      <c r="D161" s="190">
        <v>1238721587.6199999</v>
      </c>
      <c r="E161" s="190">
        <v>1192481976.3</v>
      </c>
      <c r="F161" s="190">
        <v>1148552961.6700001</v>
      </c>
      <c r="G161" s="190">
        <v>1196113536.6600001</v>
      </c>
      <c r="H161" s="190"/>
    </row>
    <row r="162" spans="1:8" x14ac:dyDescent="0.25">
      <c r="A162" s="163"/>
      <c r="B162" s="189" t="s">
        <v>24</v>
      </c>
      <c r="C162" s="183" t="s">
        <v>48</v>
      </c>
      <c r="D162" s="190">
        <v>643665191.88</v>
      </c>
      <c r="E162" s="190">
        <v>726069185.61000001</v>
      </c>
      <c r="F162" s="190">
        <v>659406044.15999997</v>
      </c>
      <c r="G162" s="190">
        <v>772582548.01999998</v>
      </c>
      <c r="H162" s="190"/>
    </row>
    <row r="163" spans="1:8" ht="26.4" x14ac:dyDescent="0.25">
      <c r="A163" s="163"/>
      <c r="B163" s="189" t="s">
        <v>44</v>
      </c>
      <c r="C163" s="183" t="s">
        <v>125</v>
      </c>
      <c r="D163" s="190">
        <v>95433483.890000001</v>
      </c>
      <c r="E163" s="190">
        <v>161042416.03999999</v>
      </c>
      <c r="F163" s="190">
        <v>179598834.87</v>
      </c>
      <c r="G163" s="190">
        <v>130735567.26000001</v>
      </c>
      <c r="H163" s="190"/>
    </row>
    <row r="164" spans="1:8" x14ac:dyDescent="0.25">
      <c r="A164" s="163"/>
      <c r="B164" s="189" t="s">
        <v>21</v>
      </c>
      <c r="C164" s="183" t="s">
        <v>49</v>
      </c>
      <c r="D164" s="190">
        <v>177017481.25</v>
      </c>
      <c r="E164" s="190">
        <v>206660574</v>
      </c>
      <c r="F164" s="190">
        <v>92194228.870000005</v>
      </c>
      <c r="G164" s="190">
        <v>155647811.59</v>
      </c>
      <c r="H164" s="190"/>
    </row>
    <row r="165" spans="1:8" ht="26.4" x14ac:dyDescent="0.25">
      <c r="A165" s="163"/>
      <c r="B165" s="189" t="s">
        <v>83</v>
      </c>
      <c r="C165" s="183" t="s">
        <v>50</v>
      </c>
      <c r="D165" s="190">
        <v>220697151.30000001</v>
      </c>
      <c r="E165" s="190">
        <v>236089259.16999999</v>
      </c>
      <c r="F165" s="190">
        <v>192451574.5</v>
      </c>
      <c r="G165" s="190">
        <v>190010314.88</v>
      </c>
      <c r="H165" s="190"/>
    </row>
    <row r="166" spans="1:8" x14ac:dyDescent="0.25">
      <c r="A166" s="163"/>
      <c r="B166" s="189" t="s">
        <v>40</v>
      </c>
      <c r="C166" s="183" t="s">
        <v>51</v>
      </c>
      <c r="D166" s="190">
        <v>12275451.4</v>
      </c>
      <c r="E166" s="190">
        <v>12339682.6</v>
      </c>
      <c r="F166" s="190">
        <v>10513967.32</v>
      </c>
      <c r="G166" s="190">
        <v>11492751.300000001</v>
      </c>
      <c r="H166" s="190"/>
    </row>
    <row r="167" spans="1:8" x14ac:dyDescent="0.25">
      <c r="A167" s="163"/>
      <c r="B167" s="189" t="s">
        <v>41</v>
      </c>
      <c r="C167" s="183" t="s">
        <v>52</v>
      </c>
      <c r="D167" s="190">
        <v>347940435.61000001</v>
      </c>
      <c r="E167" s="190">
        <v>367392851.45999998</v>
      </c>
      <c r="F167" s="190">
        <v>337757149.75</v>
      </c>
      <c r="G167" s="190">
        <v>335115438.56999999</v>
      </c>
      <c r="H167" s="190"/>
    </row>
    <row r="168" spans="1:8" ht="26.4" x14ac:dyDescent="0.25">
      <c r="A168" s="163"/>
      <c r="B168" s="189" t="s">
        <v>42</v>
      </c>
      <c r="C168" s="183" t="s">
        <v>53</v>
      </c>
      <c r="D168" s="190">
        <v>47841528.299999997</v>
      </c>
      <c r="E168" s="190">
        <v>53775025.649999999</v>
      </c>
      <c r="F168" s="190">
        <v>42589369.369999997</v>
      </c>
      <c r="G168" s="190">
        <v>61951574.759999998</v>
      </c>
      <c r="H168" s="190"/>
    </row>
    <row r="169" spans="1:8" x14ac:dyDescent="0.25">
      <c r="A169" s="163"/>
      <c r="B169" s="189" t="s">
        <v>43</v>
      </c>
      <c r="C169" s="183" t="s">
        <v>126</v>
      </c>
      <c r="D169" s="190">
        <v>142463</v>
      </c>
      <c r="E169" s="190">
        <v>173252</v>
      </c>
      <c r="F169" s="190">
        <v>132821</v>
      </c>
      <c r="G169" s="190">
        <v>309172</v>
      </c>
      <c r="H169" s="190"/>
    </row>
    <row r="170" spans="1:8" ht="26.4" x14ac:dyDescent="0.25">
      <c r="A170" s="163"/>
      <c r="B170" s="189" t="s">
        <v>38</v>
      </c>
      <c r="C170" s="183" t="s">
        <v>54</v>
      </c>
      <c r="D170" s="190">
        <v>1152615.2</v>
      </c>
      <c r="E170" s="190">
        <v>1464776.08</v>
      </c>
      <c r="F170" s="190">
        <v>1576752.65</v>
      </c>
      <c r="G170" s="190">
        <v>2697377.37</v>
      </c>
      <c r="H170" s="190"/>
    </row>
    <row r="171" spans="1:8" x14ac:dyDescent="0.25">
      <c r="A171" s="163"/>
      <c r="B171" s="189" t="s">
        <v>45</v>
      </c>
      <c r="C171" s="183"/>
      <c r="D171" s="190">
        <v>2813834585.7399998</v>
      </c>
      <c r="E171" s="190">
        <v>2992859527.3099999</v>
      </c>
      <c r="F171" s="190">
        <v>2679292393.1500001</v>
      </c>
      <c r="G171" s="190">
        <v>2879445839.3400002</v>
      </c>
      <c r="H171" s="190"/>
    </row>
    <row r="172" spans="1:8" x14ac:dyDescent="0.25">
      <c r="A172" s="163"/>
      <c r="B172" s="189" t="s">
        <v>39</v>
      </c>
      <c r="C172" s="183"/>
      <c r="D172" s="190">
        <v>2813834585.7399998</v>
      </c>
      <c r="E172" s="190">
        <v>2992859527.3099999</v>
      </c>
      <c r="F172" s="190">
        <v>2679292393.1500001</v>
      </c>
      <c r="G172" s="190">
        <v>2879445839.3400002</v>
      </c>
      <c r="H172" s="190"/>
    </row>
    <row r="173" spans="1:8" x14ac:dyDescent="0.25">
      <c r="A173" s="163"/>
      <c r="B173" s="189" t="s">
        <v>18</v>
      </c>
      <c r="C173" s="183"/>
      <c r="D173" s="190">
        <v>2813834585.7399998</v>
      </c>
      <c r="E173" s="190">
        <v>2992859527.3099999</v>
      </c>
      <c r="F173" s="190">
        <v>2679292393.1500001</v>
      </c>
      <c r="G173" s="190">
        <v>2879445839.3400002</v>
      </c>
      <c r="H173" s="190"/>
    </row>
    <row r="174" spans="1:8" x14ac:dyDescent="0.25">
      <c r="A174" s="163"/>
      <c r="B174" s="163"/>
      <c r="C174" s="170"/>
      <c r="D174" s="171"/>
      <c r="E174" s="171"/>
      <c r="F174" s="171"/>
      <c r="G174" s="171"/>
      <c r="H174" s="171"/>
    </row>
    <row r="175" spans="1:8" x14ac:dyDescent="0.25">
      <c r="A175" s="180"/>
      <c r="B175" s="181"/>
      <c r="C175" s="181"/>
      <c r="D175" s="182"/>
      <c r="E175" s="182"/>
      <c r="F175" s="182"/>
      <c r="G175" s="182"/>
      <c r="H175" s="182"/>
    </row>
    <row r="176" spans="1:8" x14ac:dyDescent="0.25">
      <c r="A176" s="183">
        <v>42</v>
      </c>
      <c r="B176" s="184" t="s">
        <v>240</v>
      </c>
      <c r="C176" s="185"/>
      <c r="D176" s="186"/>
      <c r="E176" s="186"/>
      <c r="F176" s="186"/>
      <c r="G176" s="186"/>
      <c r="H176" s="186"/>
    </row>
    <row r="177" spans="1:8" ht="21" x14ac:dyDescent="0.25">
      <c r="A177" s="163"/>
      <c r="B177" s="263"/>
      <c r="C177" s="265" t="s">
        <v>57</v>
      </c>
      <c r="D177" s="187" t="s">
        <v>222</v>
      </c>
      <c r="E177" s="187" t="s">
        <v>239</v>
      </c>
      <c r="F177" s="187" t="s">
        <v>257</v>
      </c>
      <c r="G177" s="187" t="s">
        <v>256</v>
      </c>
      <c r="H177" s="187" t="s">
        <v>272</v>
      </c>
    </row>
    <row r="178" spans="1:8" x14ac:dyDescent="0.25">
      <c r="A178" s="163"/>
      <c r="B178" s="264"/>
      <c r="C178" s="266"/>
      <c r="D178" s="188" t="s">
        <v>29</v>
      </c>
      <c r="E178" s="188" t="s">
        <v>29</v>
      </c>
      <c r="F178" s="188" t="s">
        <v>29</v>
      </c>
      <c r="G178" s="188" t="s">
        <v>29</v>
      </c>
      <c r="H178" s="188" t="s">
        <v>29</v>
      </c>
    </row>
    <row r="179" spans="1:8" x14ac:dyDescent="0.25">
      <c r="A179" s="163"/>
      <c r="B179" s="189" t="s">
        <v>23</v>
      </c>
      <c r="C179" s="183" t="s">
        <v>46</v>
      </c>
      <c r="D179" s="190">
        <v>45034326</v>
      </c>
      <c r="E179" s="190">
        <v>39001643</v>
      </c>
      <c r="F179" s="190">
        <v>39122521</v>
      </c>
      <c r="G179" s="190">
        <v>38820708.850000001</v>
      </c>
      <c r="H179" s="190"/>
    </row>
    <row r="180" spans="1:8" x14ac:dyDescent="0.25">
      <c r="A180" s="163"/>
      <c r="B180" s="189" t="s">
        <v>22</v>
      </c>
      <c r="C180" s="183" t="s">
        <v>47</v>
      </c>
      <c r="D180" s="190">
        <v>317054506</v>
      </c>
      <c r="E180" s="190">
        <v>315311550.60000002</v>
      </c>
      <c r="F180" s="190">
        <v>233466508.74000001</v>
      </c>
      <c r="G180" s="190">
        <v>254009126</v>
      </c>
      <c r="H180" s="190"/>
    </row>
    <row r="181" spans="1:8" x14ac:dyDescent="0.25">
      <c r="A181" s="163"/>
      <c r="B181" s="189" t="s">
        <v>24</v>
      </c>
      <c r="C181" s="183" t="s">
        <v>48</v>
      </c>
      <c r="D181" s="190">
        <v>361428741.55000001</v>
      </c>
      <c r="E181" s="190">
        <v>444739271.32999998</v>
      </c>
      <c r="F181" s="190">
        <v>425708548.56999999</v>
      </c>
      <c r="G181" s="190">
        <v>456363654.22000003</v>
      </c>
      <c r="H181" s="190"/>
    </row>
    <row r="182" spans="1:8" ht="26.4" x14ac:dyDescent="0.25">
      <c r="A182" s="163"/>
      <c r="B182" s="189" t="s">
        <v>44</v>
      </c>
      <c r="C182" s="183" t="s">
        <v>125</v>
      </c>
      <c r="D182" s="190">
        <v>68365941</v>
      </c>
      <c r="E182" s="190">
        <v>99949328</v>
      </c>
      <c r="F182" s="190">
        <v>109121417.95999999</v>
      </c>
      <c r="G182" s="190">
        <v>118120221</v>
      </c>
      <c r="H182" s="190"/>
    </row>
    <row r="183" spans="1:8" x14ac:dyDescent="0.25">
      <c r="A183" s="163"/>
      <c r="B183" s="189" t="s">
        <v>21</v>
      </c>
      <c r="C183" s="183" t="s">
        <v>49</v>
      </c>
      <c r="D183" s="190">
        <v>223254602.15000001</v>
      </c>
      <c r="E183" s="190">
        <v>67222901</v>
      </c>
      <c r="F183" s="190">
        <v>67062335.299999997</v>
      </c>
      <c r="G183" s="190">
        <v>66996134.07</v>
      </c>
      <c r="H183" s="190"/>
    </row>
    <row r="184" spans="1:8" ht="26.4" x14ac:dyDescent="0.25">
      <c r="A184" s="163"/>
      <c r="B184" s="189" t="s">
        <v>83</v>
      </c>
      <c r="C184" s="183" t="s">
        <v>50</v>
      </c>
      <c r="D184" s="190">
        <v>124693376.7</v>
      </c>
      <c r="E184" s="190">
        <v>153818221.40000001</v>
      </c>
      <c r="F184" s="190">
        <v>154400568.30000001</v>
      </c>
      <c r="G184" s="190">
        <v>159849183.38999999</v>
      </c>
      <c r="H184" s="190"/>
    </row>
    <row r="185" spans="1:8" x14ac:dyDescent="0.25">
      <c r="A185" s="163"/>
      <c r="B185" s="189" t="s">
        <v>40</v>
      </c>
      <c r="C185" s="183" t="s">
        <v>51</v>
      </c>
      <c r="D185" s="190">
        <v>28757015</v>
      </c>
      <c r="E185" s="190">
        <v>32015563</v>
      </c>
      <c r="F185" s="190">
        <v>41876538</v>
      </c>
      <c r="G185" s="190">
        <v>40316124</v>
      </c>
      <c r="H185" s="190"/>
    </row>
    <row r="186" spans="1:8" x14ac:dyDescent="0.25">
      <c r="A186" s="163"/>
      <c r="B186" s="189" t="s">
        <v>41</v>
      </c>
      <c r="C186" s="183" t="s">
        <v>52</v>
      </c>
      <c r="D186" s="190">
        <v>323260496.79000002</v>
      </c>
      <c r="E186" s="190">
        <v>545155632.25</v>
      </c>
      <c r="F186" s="190">
        <v>388545037.56</v>
      </c>
      <c r="G186" s="190">
        <v>422305093.42000002</v>
      </c>
      <c r="H186" s="190"/>
    </row>
    <row r="187" spans="1:8" ht="26.4" x14ac:dyDescent="0.25">
      <c r="A187" s="163"/>
      <c r="B187" s="189" t="s">
        <v>42</v>
      </c>
      <c r="C187" s="183" t="s">
        <v>53</v>
      </c>
      <c r="D187" s="190">
        <v>46138436.100000001</v>
      </c>
      <c r="E187" s="190">
        <v>37751265.799999997</v>
      </c>
      <c r="F187" s="190">
        <v>78604932.700000003</v>
      </c>
      <c r="G187" s="190">
        <v>63523214.399999999</v>
      </c>
      <c r="H187" s="190"/>
    </row>
    <row r="188" spans="1:8" x14ac:dyDescent="0.25">
      <c r="A188" s="163"/>
      <c r="B188" s="189" t="s">
        <v>43</v>
      </c>
      <c r="C188" s="183" t="s">
        <v>126</v>
      </c>
      <c r="D188" s="190">
        <v>5900</v>
      </c>
      <c r="E188" s="190">
        <v>0</v>
      </c>
      <c r="F188" s="190">
        <v>0</v>
      </c>
      <c r="G188" s="190">
        <v>0</v>
      </c>
      <c r="H188" s="190"/>
    </row>
    <row r="189" spans="1:8" ht="26.4" x14ac:dyDescent="0.25">
      <c r="A189" s="163"/>
      <c r="B189" s="189" t="s">
        <v>38</v>
      </c>
      <c r="C189" s="183" t="s">
        <v>54</v>
      </c>
      <c r="D189" s="190">
        <v>705529</v>
      </c>
      <c r="E189" s="190">
        <v>0</v>
      </c>
      <c r="F189" s="190">
        <v>0</v>
      </c>
      <c r="G189" s="190">
        <v>0</v>
      </c>
      <c r="H189" s="190"/>
    </row>
    <row r="190" spans="1:8" x14ac:dyDescent="0.25">
      <c r="A190" s="163"/>
      <c r="B190" s="189" t="s">
        <v>45</v>
      </c>
      <c r="C190" s="183"/>
      <c r="D190" s="190">
        <v>1538698870.29</v>
      </c>
      <c r="E190" s="190">
        <v>1734965376.3800001</v>
      </c>
      <c r="F190" s="190">
        <v>1537908408.1300001</v>
      </c>
      <c r="G190" s="190">
        <v>1620303459.3499999</v>
      </c>
      <c r="H190" s="190"/>
    </row>
    <row r="191" spans="1:8" x14ac:dyDescent="0.25">
      <c r="A191" s="163"/>
      <c r="B191" s="189" t="s">
        <v>39</v>
      </c>
      <c r="C191" s="183"/>
      <c r="D191" s="190">
        <v>1538698870.29</v>
      </c>
      <c r="E191" s="190">
        <v>1734965376.3800001</v>
      </c>
      <c r="F191" s="190">
        <v>1537908408.1300001</v>
      </c>
      <c r="G191" s="190">
        <v>1620303459.3499999</v>
      </c>
      <c r="H191" s="190"/>
    </row>
    <row r="192" spans="1:8" x14ac:dyDescent="0.25">
      <c r="A192" s="163"/>
      <c r="B192" s="189" t="s">
        <v>18</v>
      </c>
      <c r="C192" s="183"/>
      <c r="D192" s="190">
        <v>1538698870.29</v>
      </c>
      <c r="E192" s="190">
        <v>1734965376.3800001</v>
      </c>
      <c r="F192" s="190">
        <v>1537908408.1300001</v>
      </c>
      <c r="G192" s="190">
        <v>1620303459.3499999</v>
      </c>
      <c r="H192" s="190"/>
    </row>
    <row r="193" spans="1:8" x14ac:dyDescent="0.25">
      <c r="A193" s="163"/>
      <c r="B193" s="163"/>
      <c r="C193" s="170"/>
      <c r="D193" s="171"/>
      <c r="E193" s="171"/>
      <c r="F193" s="171"/>
      <c r="G193" s="171"/>
      <c r="H193" s="171"/>
    </row>
    <row r="194" spans="1:8" x14ac:dyDescent="0.25">
      <c r="A194" s="180"/>
      <c r="B194" s="181"/>
      <c r="C194" s="181"/>
      <c r="D194" s="182"/>
      <c r="E194" s="182"/>
      <c r="F194" s="182"/>
      <c r="G194" s="182"/>
      <c r="H194" s="182"/>
    </row>
    <row r="195" spans="1:8" x14ac:dyDescent="0.25">
      <c r="A195" s="183">
        <v>43</v>
      </c>
      <c r="B195" s="184" t="s">
        <v>241</v>
      </c>
      <c r="C195" s="185"/>
      <c r="D195" s="186"/>
      <c r="E195" s="186"/>
      <c r="F195" s="186"/>
      <c r="G195" s="186"/>
      <c r="H195" s="186"/>
    </row>
    <row r="196" spans="1:8" ht="21" x14ac:dyDescent="0.25">
      <c r="A196" s="163"/>
      <c r="B196" s="263"/>
      <c r="C196" s="265" t="s">
        <v>57</v>
      </c>
      <c r="D196" s="187" t="s">
        <v>222</v>
      </c>
      <c r="E196" s="187" t="s">
        <v>239</v>
      </c>
      <c r="F196" s="187" t="s">
        <v>257</v>
      </c>
      <c r="G196" s="187" t="s">
        <v>256</v>
      </c>
      <c r="H196" s="187" t="s">
        <v>272</v>
      </c>
    </row>
    <row r="197" spans="1:8" x14ac:dyDescent="0.25">
      <c r="A197" s="163"/>
      <c r="B197" s="264"/>
      <c r="C197" s="266"/>
      <c r="D197" s="188" t="s">
        <v>29</v>
      </c>
      <c r="E197" s="188" t="s">
        <v>29</v>
      </c>
      <c r="F197" s="188" t="s">
        <v>29</v>
      </c>
      <c r="G197" s="188" t="s">
        <v>29</v>
      </c>
      <c r="H197" s="188" t="s">
        <v>29</v>
      </c>
    </row>
    <row r="198" spans="1:8" x14ac:dyDescent="0.25">
      <c r="A198" s="163"/>
      <c r="B198" s="189" t="s">
        <v>23</v>
      </c>
      <c r="C198" s="183" t="s">
        <v>46</v>
      </c>
      <c r="D198" s="190">
        <v>18258885</v>
      </c>
      <c r="E198" s="190">
        <v>25665722</v>
      </c>
      <c r="F198" s="190">
        <v>23859267</v>
      </c>
      <c r="G198" s="190">
        <v>26502589</v>
      </c>
      <c r="H198" s="190"/>
    </row>
    <row r="199" spans="1:8" x14ac:dyDescent="0.25">
      <c r="A199" s="163"/>
      <c r="B199" s="189" t="s">
        <v>22</v>
      </c>
      <c r="C199" s="183" t="s">
        <v>47</v>
      </c>
      <c r="D199" s="190">
        <v>53100561</v>
      </c>
      <c r="E199" s="190">
        <v>40811268</v>
      </c>
      <c r="F199" s="190">
        <v>49250643</v>
      </c>
      <c r="G199" s="190">
        <v>83610003.599999994</v>
      </c>
      <c r="H199" s="190"/>
    </row>
    <row r="200" spans="1:8" x14ac:dyDescent="0.25">
      <c r="A200" s="163"/>
      <c r="B200" s="189" t="s">
        <v>24</v>
      </c>
      <c r="C200" s="183" t="s">
        <v>48</v>
      </c>
      <c r="D200" s="190">
        <v>185631751.18000001</v>
      </c>
      <c r="E200" s="190">
        <v>217293075.55000001</v>
      </c>
      <c r="F200" s="190">
        <v>253329580.36000001</v>
      </c>
      <c r="G200" s="190">
        <v>250563748.56</v>
      </c>
      <c r="H200" s="190"/>
    </row>
    <row r="201" spans="1:8" ht="26.4" x14ac:dyDescent="0.25">
      <c r="A201" s="163"/>
      <c r="B201" s="189" t="s">
        <v>44</v>
      </c>
      <c r="C201" s="183" t="s">
        <v>125</v>
      </c>
      <c r="D201" s="190">
        <v>38869897.600000001</v>
      </c>
      <c r="E201" s="190">
        <v>20996475</v>
      </c>
      <c r="F201" s="190">
        <v>18471711.25</v>
      </c>
      <c r="G201" s="190">
        <v>20921657.149999999</v>
      </c>
      <c r="H201" s="190"/>
    </row>
    <row r="202" spans="1:8" x14ac:dyDescent="0.25">
      <c r="A202" s="163"/>
      <c r="B202" s="189" t="s">
        <v>21</v>
      </c>
      <c r="C202" s="183" t="s">
        <v>49</v>
      </c>
      <c r="D202" s="190">
        <v>84530603.599999994</v>
      </c>
      <c r="E202" s="190">
        <v>91953668.5</v>
      </c>
      <c r="F202" s="190">
        <v>97921870.200000003</v>
      </c>
      <c r="G202" s="190">
        <v>120246179.13</v>
      </c>
      <c r="H202" s="190"/>
    </row>
    <row r="203" spans="1:8" ht="26.4" x14ac:dyDescent="0.25">
      <c r="A203" s="163"/>
      <c r="B203" s="189" t="s">
        <v>83</v>
      </c>
      <c r="C203" s="183" t="s">
        <v>50</v>
      </c>
      <c r="D203" s="190">
        <v>235140628</v>
      </c>
      <c r="E203" s="190">
        <v>292445453</v>
      </c>
      <c r="F203" s="190">
        <v>302735245.19999999</v>
      </c>
      <c r="G203" s="190">
        <v>299014955</v>
      </c>
      <c r="H203" s="190"/>
    </row>
    <row r="204" spans="1:8" x14ac:dyDescent="0.25">
      <c r="A204" s="163"/>
      <c r="B204" s="189" t="s">
        <v>40</v>
      </c>
      <c r="C204" s="183" t="s">
        <v>51</v>
      </c>
      <c r="D204" s="190">
        <v>1928896</v>
      </c>
      <c r="E204" s="190">
        <v>1868213</v>
      </c>
      <c r="F204" s="190">
        <v>771863</v>
      </c>
      <c r="G204" s="190">
        <v>835252</v>
      </c>
      <c r="H204" s="190"/>
    </row>
    <row r="205" spans="1:8" x14ac:dyDescent="0.25">
      <c r="A205" s="163"/>
      <c r="B205" s="189" t="s">
        <v>41</v>
      </c>
      <c r="C205" s="183" t="s">
        <v>52</v>
      </c>
      <c r="D205" s="190">
        <v>43759121.890000001</v>
      </c>
      <c r="E205" s="190">
        <v>35473086.600000001</v>
      </c>
      <c r="F205" s="190">
        <v>38234209.859999999</v>
      </c>
      <c r="G205" s="190">
        <v>32565936.59</v>
      </c>
      <c r="H205" s="190"/>
    </row>
    <row r="206" spans="1:8" ht="26.4" x14ac:dyDescent="0.25">
      <c r="A206" s="163"/>
      <c r="B206" s="189" t="s">
        <v>42</v>
      </c>
      <c r="C206" s="183" t="s">
        <v>53</v>
      </c>
      <c r="D206" s="190">
        <v>13663355.6</v>
      </c>
      <c r="E206" s="190">
        <v>16890440.5</v>
      </c>
      <c r="F206" s="190">
        <v>14794287.1</v>
      </c>
      <c r="G206" s="190">
        <v>32094817</v>
      </c>
      <c r="H206" s="190"/>
    </row>
    <row r="207" spans="1:8" x14ac:dyDescent="0.25">
      <c r="A207" s="163"/>
      <c r="B207" s="189" t="s">
        <v>43</v>
      </c>
      <c r="C207" s="183" t="s">
        <v>126</v>
      </c>
      <c r="D207" s="190">
        <v>0</v>
      </c>
      <c r="E207" s="190">
        <v>0</v>
      </c>
      <c r="F207" s="190">
        <v>10000</v>
      </c>
      <c r="G207" s="190">
        <v>0</v>
      </c>
      <c r="H207" s="190"/>
    </row>
    <row r="208" spans="1:8" ht="26.4" x14ac:dyDescent="0.25">
      <c r="A208" s="163"/>
      <c r="B208" s="189" t="s">
        <v>38</v>
      </c>
      <c r="C208" s="183" t="s">
        <v>54</v>
      </c>
      <c r="D208" s="190">
        <v>20872</v>
      </c>
      <c r="E208" s="190">
        <v>0</v>
      </c>
      <c r="F208" s="190">
        <v>0</v>
      </c>
      <c r="G208" s="190">
        <v>0</v>
      </c>
      <c r="H208" s="190"/>
    </row>
    <row r="209" spans="1:8" x14ac:dyDescent="0.25">
      <c r="A209" s="163"/>
      <c r="B209" s="189" t="s">
        <v>45</v>
      </c>
      <c r="C209" s="183"/>
      <c r="D209" s="190">
        <v>674904571.87</v>
      </c>
      <c r="E209" s="190">
        <v>743397402.14999998</v>
      </c>
      <c r="F209" s="190">
        <v>799378676.97000003</v>
      </c>
      <c r="G209" s="190">
        <v>866355138.02999997</v>
      </c>
      <c r="H209" s="190"/>
    </row>
    <row r="210" spans="1:8" x14ac:dyDescent="0.25">
      <c r="A210" s="163"/>
      <c r="B210" s="189" t="s">
        <v>39</v>
      </c>
      <c r="C210" s="183"/>
      <c r="D210" s="190">
        <v>674904571.87</v>
      </c>
      <c r="E210" s="190">
        <v>743397402.14999998</v>
      </c>
      <c r="F210" s="190">
        <v>799378676.97000003</v>
      </c>
      <c r="G210" s="190">
        <v>866355138.02999997</v>
      </c>
      <c r="H210" s="190"/>
    </row>
    <row r="211" spans="1:8" x14ac:dyDescent="0.25">
      <c r="A211" s="163"/>
      <c r="B211" s="189" t="s">
        <v>18</v>
      </c>
      <c r="C211" s="183"/>
      <c r="D211" s="190">
        <v>674904571.87</v>
      </c>
      <c r="E211" s="190">
        <v>743397402.14999998</v>
      </c>
      <c r="F211" s="190">
        <v>799378676.97000003</v>
      </c>
      <c r="G211" s="190">
        <v>866355138.02999997</v>
      </c>
      <c r="H211" s="190"/>
    </row>
    <row r="212" spans="1:8" x14ac:dyDescent="0.25">
      <c r="A212" s="163"/>
      <c r="B212" s="163"/>
      <c r="C212" s="170"/>
      <c r="D212" s="171"/>
      <c r="E212" s="171"/>
      <c r="F212" s="171"/>
      <c r="G212" s="171"/>
      <c r="H212" s="171"/>
    </row>
    <row r="213" spans="1:8" x14ac:dyDescent="0.25">
      <c r="A213" s="180"/>
      <c r="B213" s="181"/>
      <c r="C213" s="181"/>
      <c r="D213" s="182"/>
      <c r="E213" s="182"/>
      <c r="F213" s="182"/>
      <c r="G213" s="182"/>
      <c r="H213" s="182"/>
    </row>
    <row r="214" spans="1:8" x14ac:dyDescent="0.25">
      <c r="A214" s="183">
        <v>44</v>
      </c>
      <c r="B214" s="184" t="s">
        <v>242</v>
      </c>
      <c r="C214" s="185"/>
      <c r="D214" s="186"/>
      <c r="E214" s="186"/>
      <c r="F214" s="186"/>
      <c r="G214" s="186"/>
      <c r="H214" s="186"/>
    </row>
    <row r="215" spans="1:8" ht="21" x14ac:dyDescent="0.25">
      <c r="A215" s="163"/>
      <c r="B215" s="263"/>
      <c r="C215" s="265" t="s">
        <v>57</v>
      </c>
      <c r="D215" s="187" t="s">
        <v>222</v>
      </c>
      <c r="E215" s="187" t="s">
        <v>239</v>
      </c>
      <c r="F215" s="187" t="s">
        <v>257</v>
      </c>
      <c r="G215" s="187" t="s">
        <v>256</v>
      </c>
      <c r="H215" s="187" t="s">
        <v>272</v>
      </c>
    </row>
    <row r="216" spans="1:8" x14ac:dyDescent="0.25">
      <c r="A216" s="163"/>
      <c r="B216" s="264"/>
      <c r="C216" s="266"/>
      <c r="D216" s="188" t="s">
        <v>29</v>
      </c>
      <c r="E216" s="188" t="s">
        <v>29</v>
      </c>
      <c r="F216" s="188" t="s">
        <v>29</v>
      </c>
      <c r="G216" s="188" t="s">
        <v>29</v>
      </c>
      <c r="H216" s="188" t="s">
        <v>29</v>
      </c>
    </row>
    <row r="217" spans="1:8" x14ac:dyDescent="0.25">
      <c r="A217" s="163"/>
      <c r="B217" s="189" t="s">
        <v>23</v>
      </c>
      <c r="C217" s="183" t="s">
        <v>46</v>
      </c>
      <c r="D217" s="190">
        <v>337452553.80000001</v>
      </c>
      <c r="E217" s="190">
        <v>308039193.69999999</v>
      </c>
      <c r="F217" s="190">
        <v>315207199.57999998</v>
      </c>
      <c r="G217" s="190">
        <v>323221995.55000001</v>
      </c>
      <c r="H217" s="190"/>
    </row>
    <row r="218" spans="1:8" x14ac:dyDescent="0.25">
      <c r="A218" s="163"/>
      <c r="B218" s="189" t="s">
        <v>22</v>
      </c>
      <c r="C218" s="183" t="s">
        <v>47</v>
      </c>
      <c r="D218" s="190">
        <v>8526872787.2600002</v>
      </c>
      <c r="E218" s="190">
        <v>8570321352.2799997</v>
      </c>
      <c r="F218" s="190">
        <v>8875982728.2399998</v>
      </c>
      <c r="G218" s="190">
        <v>9162127509.25</v>
      </c>
      <c r="H218" s="190"/>
    </row>
    <row r="219" spans="1:8" x14ac:dyDescent="0.25">
      <c r="A219" s="163"/>
      <c r="B219" s="189" t="s">
        <v>24</v>
      </c>
      <c r="C219" s="183" t="s">
        <v>48</v>
      </c>
      <c r="D219" s="190">
        <v>4887397831.7399998</v>
      </c>
      <c r="E219" s="190">
        <v>5466734318.5100002</v>
      </c>
      <c r="F219" s="190">
        <v>5590682756.9499998</v>
      </c>
      <c r="G219" s="190">
        <v>5725863868.04</v>
      </c>
      <c r="H219" s="190"/>
    </row>
    <row r="220" spans="1:8" ht="26.4" x14ac:dyDescent="0.25">
      <c r="A220" s="163"/>
      <c r="B220" s="189" t="s">
        <v>44</v>
      </c>
      <c r="C220" s="183" t="s">
        <v>125</v>
      </c>
      <c r="D220" s="190">
        <v>986526240.41999996</v>
      </c>
      <c r="E220" s="190">
        <v>1185009684.6600001</v>
      </c>
      <c r="F220" s="190">
        <v>1249699080.5799999</v>
      </c>
      <c r="G220" s="190">
        <v>1265108100.49</v>
      </c>
      <c r="H220" s="190"/>
    </row>
    <row r="221" spans="1:8" x14ac:dyDescent="0.25">
      <c r="A221" s="163"/>
      <c r="B221" s="189" t="s">
        <v>21</v>
      </c>
      <c r="C221" s="183" t="s">
        <v>49</v>
      </c>
      <c r="D221" s="190">
        <v>1018248602.5</v>
      </c>
      <c r="E221" s="190">
        <v>829924512.79999995</v>
      </c>
      <c r="F221" s="190">
        <v>783764966.27999997</v>
      </c>
      <c r="G221" s="190">
        <v>804096522</v>
      </c>
      <c r="H221" s="190"/>
    </row>
    <row r="222" spans="1:8" ht="26.4" x14ac:dyDescent="0.25">
      <c r="A222" s="163"/>
      <c r="B222" s="189" t="s">
        <v>83</v>
      </c>
      <c r="C222" s="183" t="s">
        <v>50</v>
      </c>
      <c r="D222" s="190">
        <v>2144424006.8900001</v>
      </c>
      <c r="E222" s="190">
        <v>2302916324.1999998</v>
      </c>
      <c r="F222" s="190">
        <v>1870380136.48</v>
      </c>
      <c r="G222" s="190">
        <v>1761689123.8800001</v>
      </c>
      <c r="H222" s="190"/>
    </row>
    <row r="223" spans="1:8" x14ac:dyDescent="0.25">
      <c r="A223" s="163"/>
      <c r="B223" s="189" t="s">
        <v>40</v>
      </c>
      <c r="C223" s="183" t="s">
        <v>51</v>
      </c>
      <c r="D223" s="190">
        <v>115502199</v>
      </c>
      <c r="E223" s="190">
        <v>133072433.8</v>
      </c>
      <c r="F223" s="190">
        <v>113258764.3</v>
      </c>
      <c r="G223" s="190">
        <v>112027133.3</v>
      </c>
      <c r="H223" s="190"/>
    </row>
    <row r="224" spans="1:8" x14ac:dyDescent="0.25">
      <c r="A224" s="163"/>
      <c r="B224" s="189" t="s">
        <v>41</v>
      </c>
      <c r="C224" s="183" t="s">
        <v>52</v>
      </c>
      <c r="D224" s="190">
        <v>3741835594.6900001</v>
      </c>
      <c r="E224" s="190">
        <v>4481842506.6199999</v>
      </c>
      <c r="F224" s="190">
        <v>4265596112.6700001</v>
      </c>
      <c r="G224" s="190">
        <v>4430196225.8599997</v>
      </c>
      <c r="H224" s="190"/>
    </row>
    <row r="225" spans="1:8" ht="26.4" x14ac:dyDescent="0.25">
      <c r="A225" s="163"/>
      <c r="B225" s="189" t="s">
        <v>42</v>
      </c>
      <c r="C225" s="183" t="s">
        <v>53</v>
      </c>
      <c r="D225" s="190">
        <v>639058600.13999999</v>
      </c>
      <c r="E225" s="190">
        <v>665358462.75</v>
      </c>
      <c r="F225" s="190">
        <v>1103499805.1199999</v>
      </c>
      <c r="G225" s="190">
        <v>715071481.65999997</v>
      </c>
      <c r="H225" s="190"/>
    </row>
    <row r="226" spans="1:8" x14ac:dyDescent="0.25">
      <c r="A226" s="163"/>
      <c r="B226" s="189" t="s">
        <v>43</v>
      </c>
      <c r="C226" s="183" t="s">
        <v>126</v>
      </c>
      <c r="D226" s="190">
        <v>1143274</v>
      </c>
      <c r="E226" s="190">
        <v>1013344</v>
      </c>
      <c r="F226" s="190">
        <v>1181072.3799999999</v>
      </c>
      <c r="G226" s="190">
        <v>1313789</v>
      </c>
      <c r="H226" s="190"/>
    </row>
    <row r="227" spans="1:8" ht="26.4" x14ac:dyDescent="0.25">
      <c r="A227" s="163"/>
      <c r="B227" s="189" t="s">
        <v>38</v>
      </c>
      <c r="C227" s="183" t="s">
        <v>54</v>
      </c>
      <c r="D227" s="190">
        <v>9549736.4299999997</v>
      </c>
      <c r="E227" s="190">
        <v>10986054.43</v>
      </c>
      <c r="F227" s="190">
        <v>19759181.940000001</v>
      </c>
      <c r="G227" s="190">
        <v>18400377.100000001</v>
      </c>
      <c r="H227" s="190"/>
    </row>
    <row r="228" spans="1:8" x14ac:dyDescent="0.25">
      <c r="A228" s="163"/>
      <c r="B228" s="189" t="s">
        <v>45</v>
      </c>
      <c r="C228" s="183"/>
      <c r="D228" s="190">
        <v>22408011426.869999</v>
      </c>
      <c r="E228" s="190">
        <v>23955218187.75</v>
      </c>
      <c r="F228" s="190">
        <v>24189011804.52</v>
      </c>
      <c r="G228" s="190">
        <v>24319116126.130001</v>
      </c>
      <c r="H228" s="190"/>
    </row>
    <row r="229" spans="1:8" x14ac:dyDescent="0.25">
      <c r="A229" s="163"/>
      <c r="B229" s="189" t="s">
        <v>39</v>
      </c>
      <c r="C229" s="183"/>
      <c r="D229" s="190">
        <v>22408011426.869999</v>
      </c>
      <c r="E229" s="190">
        <v>23955218187.75</v>
      </c>
      <c r="F229" s="190">
        <v>24189011804.52</v>
      </c>
      <c r="G229" s="190">
        <v>24319116126.130001</v>
      </c>
      <c r="H229" s="190"/>
    </row>
    <row r="230" spans="1:8" x14ac:dyDescent="0.25">
      <c r="A230" s="163"/>
      <c r="B230" s="189" t="s">
        <v>18</v>
      </c>
      <c r="C230" s="183"/>
      <c r="D230" s="190">
        <v>22408011426.869999</v>
      </c>
      <c r="E230" s="190">
        <v>23955218187.75</v>
      </c>
      <c r="F230" s="190">
        <v>24189011804.52</v>
      </c>
      <c r="G230" s="190">
        <v>24319116126.130001</v>
      </c>
      <c r="H230" s="190"/>
    </row>
    <row r="231" spans="1:8" x14ac:dyDescent="0.25">
      <c r="A231" s="163"/>
      <c r="B231" s="163"/>
      <c r="C231" s="170"/>
      <c r="D231" s="171"/>
      <c r="E231" s="171"/>
      <c r="F231" s="171"/>
      <c r="G231" s="171"/>
      <c r="H231" s="171"/>
    </row>
    <row r="232" spans="1:8" x14ac:dyDescent="0.25">
      <c r="A232" s="180"/>
      <c r="B232" s="181"/>
      <c r="C232" s="181"/>
      <c r="D232" s="182"/>
      <c r="E232" s="182"/>
      <c r="F232" s="182"/>
      <c r="G232" s="182"/>
      <c r="H232" s="182"/>
    </row>
    <row r="233" spans="1:8" x14ac:dyDescent="0.25">
      <c r="A233" s="183">
        <v>45</v>
      </c>
      <c r="B233" s="184" t="s">
        <v>243</v>
      </c>
      <c r="C233" s="185"/>
      <c r="D233" s="186"/>
      <c r="E233" s="186"/>
      <c r="F233" s="186"/>
      <c r="G233" s="186"/>
      <c r="H233" s="186"/>
    </row>
    <row r="234" spans="1:8" ht="21" x14ac:dyDescent="0.25">
      <c r="A234" s="163"/>
      <c r="B234" s="263"/>
      <c r="C234" s="265" t="s">
        <v>57</v>
      </c>
      <c r="D234" s="187" t="s">
        <v>222</v>
      </c>
      <c r="E234" s="187" t="s">
        <v>239</v>
      </c>
      <c r="F234" s="187" t="s">
        <v>257</v>
      </c>
      <c r="G234" s="187" t="s">
        <v>256</v>
      </c>
      <c r="H234" s="187" t="s">
        <v>272</v>
      </c>
    </row>
    <row r="235" spans="1:8" x14ac:dyDescent="0.25">
      <c r="A235" s="163"/>
      <c r="B235" s="264"/>
      <c r="C235" s="266"/>
      <c r="D235" s="188" t="s">
        <v>29</v>
      </c>
      <c r="E235" s="188" t="s">
        <v>29</v>
      </c>
      <c r="F235" s="188" t="s">
        <v>29</v>
      </c>
      <c r="G235" s="188" t="s">
        <v>29</v>
      </c>
      <c r="H235" s="188" t="s">
        <v>29</v>
      </c>
    </row>
    <row r="236" spans="1:8" x14ac:dyDescent="0.25">
      <c r="A236" s="163"/>
      <c r="B236" s="189" t="s">
        <v>23</v>
      </c>
      <c r="C236" s="183" t="s">
        <v>46</v>
      </c>
      <c r="D236" s="190">
        <v>30996469.199999999</v>
      </c>
      <c r="E236" s="190">
        <v>4669765.4000000004</v>
      </c>
      <c r="F236" s="190">
        <v>3326535.89</v>
      </c>
      <c r="G236" s="190">
        <v>4583942.58</v>
      </c>
      <c r="H236" s="190"/>
    </row>
    <row r="237" spans="1:8" x14ac:dyDescent="0.25">
      <c r="A237" s="163"/>
      <c r="B237" s="189" t="s">
        <v>22</v>
      </c>
      <c r="C237" s="183" t="s">
        <v>47</v>
      </c>
      <c r="D237" s="190">
        <v>49016614.140000001</v>
      </c>
      <c r="E237" s="190">
        <v>57212000.600000001</v>
      </c>
      <c r="F237" s="190">
        <v>54934465.829999998</v>
      </c>
      <c r="G237" s="190">
        <v>78644250.159999996</v>
      </c>
      <c r="H237" s="190"/>
    </row>
    <row r="238" spans="1:8" x14ac:dyDescent="0.25">
      <c r="A238" s="163"/>
      <c r="B238" s="189" t="s">
        <v>24</v>
      </c>
      <c r="C238" s="183" t="s">
        <v>48</v>
      </c>
      <c r="D238" s="190">
        <v>66102244.969999999</v>
      </c>
      <c r="E238" s="190">
        <v>74006787.200000003</v>
      </c>
      <c r="F238" s="190">
        <v>67281721.510000005</v>
      </c>
      <c r="G238" s="190">
        <v>71198837.370000005</v>
      </c>
      <c r="H238" s="190"/>
    </row>
    <row r="239" spans="1:8" ht="26.4" x14ac:dyDescent="0.25">
      <c r="A239" s="163"/>
      <c r="B239" s="189" t="s">
        <v>44</v>
      </c>
      <c r="C239" s="183" t="s">
        <v>125</v>
      </c>
      <c r="D239" s="190">
        <v>12842733.039999999</v>
      </c>
      <c r="E239" s="190">
        <v>16681115.01</v>
      </c>
      <c r="F239" s="190">
        <v>16099312.9</v>
      </c>
      <c r="G239" s="190">
        <v>16301583.08</v>
      </c>
      <c r="H239" s="190"/>
    </row>
    <row r="240" spans="1:8" x14ac:dyDescent="0.25">
      <c r="A240" s="163"/>
      <c r="B240" s="189" t="s">
        <v>21</v>
      </c>
      <c r="C240" s="183" t="s">
        <v>49</v>
      </c>
      <c r="D240" s="190">
        <v>23319055.460000001</v>
      </c>
      <c r="E240" s="190">
        <v>22822512.91</v>
      </c>
      <c r="F240" s="190">
        <v>17560231.289999999</v>
      </c>
      <c r="G240" s="190">
        <v>22073461.84</v>
      </c>
      <c r="H240" s="190"/>
    </row>
    <row r="241" spans="1:8" ht="26.4" x14ac:dyDescent="0.25">
      <c r="A241" s="163"/>
      <c r="B241" s="189" t="s">
        <v>83</v>
      </c>
      <c r="C241" s="183" t="s">
        <v>50</v>
      </c>
      <c r="D241" s="190">
        <v>7168024.0800000001</v>
      </c>
      <c r="E241" s="190">
        <v>8469851</v>
      </c>
      <c r="F241" s="190">
        <v>7637017.1699999999</v>
      </c>
      <c r="G241" s="190">
        <v>10438197.699999999</v>
      </c>
      <c r="H241" s="190"/>
    </row>
    <row r="242" spans="1:8" x14ac:dyDescent="0.25">
      <c r="A242" s="163"/>
      <c r="B242" s="189" t="s">
        <v>40</v>
      </c>
      <c r="C242" s="183" t="s">
        <v>51</v>
      </c>
      <c r="D242" s="190">
        <v>2970167.9</v>
      </c>
      <c r="E242" s="190">
        <v>3176470.97</v>
      </c>
      <c r="F242" s="190">
        <v>2946531.74</v>
      </c>
      <c r="G242" s="190">
        <v>2974886.7</v>
      </c>
      <c r="H242" s="190"/>
    </row>
    <row r="243" spans="1:8" x14ac:dyDescent="0.25">
      <c r="A243" s="163"/>
      <c r="B243" s="189" t="s">
        <v>41</v>
      </c>
      <c r="C243" s="183" t="s">
        <v>52</v>
      </c>
      <c r="D243" s="190">
        <v>63720034.640000001</v>
      </c>
      <c r="E243" s="190">
        <v>65336880.469999999</v>
      </c>
      <c r="F243" s="190">
        <v>68374806.950000003</v>
      </c>
      <c r="G243" s="190">
        <v>68833890.599999994</v>
      </c>
      <c r="H243" s="190"/>
    </row>
    <row r="244" spans="1:8" ht="26.4" x14ac:dyDescent="0.25">
      <c r="A244" s="163"/>
      <c r="B244" s="189" t="s">
        <v>42</v>
      </c>
      <c r="C244" s="183" t="s">
        <v>53</v>
      </c>
      <c r="D244" s="190">
        <v>9588503.4499999993</v>
      </c>
      <c r="E244" s="190">
        <v>11801918.220000001</v>
      </c>
      <c r="F244" s="190">
        <v>10253594.550000001</v>
      </c>
      <c r="G244" s="190">
        <v>18425173.219999999</v>
      </c>
      <c r="H244" s="190"/>
    </row>
    <row r="245" spans="1:8" x14ac:dyDescent="0.25">
      <c r="A245" s="163"/>
      <c r="B245" s="189" t="s">
        <v>43</v>
      </c>
      <c r="C245" s="183" t="s">
        <v>126</v>
      </c>
      <c r="D245" s="190">
        <v>67935</v>
      </c>
      <c r="E245" s="190">
        <v>79281.600000000006</v>
      </c>
      <c r="F245" s="190">
        <v>50003.35</v>
      </c>
      <c r="G245" s="190">
        <v>81532</v>
      </c>
      <c r="H245" s="190"/>
    </row>
    <row r="246" spans="1:8" ht="26.4" x14ac:dyDescent="0.25">
      <c r="A246" s="163"/>
      <c r="B246" s="189" t="s">
        <v>38</v>
      </c>
      <c r="C246" s="183" t="s">
        <v>54</v>
      </c>
      <c r="D246" s="190">
        <v>417730.5</v>
      </c>
      <c r="E246" s="190">
        <v>394117.49</v>
      </c>
      <c r="F246" s="190">
        <v>444949.34</v>
      </c>
      <c r="G246" s="190">
        <v>419439.8</v>
      </c>
      <c r="H246" s="190"/>
    </row>
    <row r="247" spans="1:8" x14ac:dyDescent="0.25">
      <c r="A247" s="163"/>
      <c r="B247" s="189" t="s">
        <v>45</v>
      </c>
      <c r="C247" s="183"/>
      <c r="D247" s="190">
        <v>266209512.38</v>
      </c>
      <c r="E247" s="190">
        <v>264650700.87</v>
      </c>
      <c r="F247" s="190">
        <v>248909170.5</v>
      </c>
      <c r="G247" s="190">
        <v>293975195.05000001</v>
      </c>
      <c r="H247" s="190"/>
    </row>
    <row r="248" spans="1:8" x14ac:dyDescent="0.25">
      <c r="A248" s="163"/>
      <c r="B248" s="189" t="s">
        <v>39</v>
      </c>
      <c r="C248" s="183"/>
      <c r="D248" s="190">
        <v>266209512.38</v>
      </c>
      <c r="E248" s="190">
        <v>264650700.87</v>
      </c>
      <c r="F248" s="190">
        <v>248909170.5</v>
      </c>
      <c r="G248" s="190">
        <v>293975195.05000001</v>
      </c>
      <c r="H248" s="190"/>
    </row>
    <row r="249" spans="1:8" x14ac:dyDescent="0.25">
      <c r="A249" s="163"/>
      <c r="B249" s="189" t="s">
        <v>18</v>
      </c>
      <c r="C249" s="183"/>
      <c r="D249" s="190">
        <v>266209512.38</v>
      </c>
      <c r="E249" s="190">
        <v>264650700.87</v>
      </c>
      <c r="F249" s="190">
        <v>248909170.5</v>
      </c>
      <c r="G249" s="190">
        <v>293975195.05000001</v>
      </c>
      <c r="H249" s="190"/>
    </row>
    <row r="250" spans="1:8" x14ac:dyDescent="0.25">
      <c r="A250" s="163"/>
      <c r="B250" s="163"/>
      <c r="C250" s="170"/>
      <c r="D250" s="171"/>
      <c r="E250" s="171"/>
      <c r="F250" s="171"/>
      <c r="G250" s="171"/>
      <c r="H250" s="171"/>
    </row>
    <row r="251" spans="1:8" x14ac:dyDescent="0.25">
      <c r="A251" s="180"/>
      <c r="B251" s="181"/>
      <c r="C251" s="181"/>
      <c r="D251" s="182"/>
      <c r="E251" s="182"/>
      <c r="F251" s="182"/>
      <c r="G251" s="182"/>
      <c r="H251" s="182"/>
    </row>
    <row r="252" spans="1:8" x14ac:dyDescent="0.25">
      <c r="A252" s="183">
        <v>46</v>
      </c>
      <c r="B252" s="184" t="s">
        <v>140</v>
      </c>
      <c r="C252" s="185"/>
      <c r="D252" s="186"/>
      <c r="E252" s="186"/>
      <c r="F252" s="186"/>
      <c r="G252" s="186"/>
      <c r="H252" s="186"/>
    </row>
    <row r="253" spans="1:8" ht="21" x14ac:dyDescent="0.25">
      <c r="A253" s="163"/>
      <c r="B253" s="263"/>
      <c r="C253" s="265" t="s">
        <v>57</v>
      </c>
      <c r="D253" s="187" t="s">
        <v>222</v>
      </c>
      <c r="E253" s="187" t="s">
        <v>239</v>
      </c>
      <c r="F253" s="187" t="s">
        <v>257</v>
      </c>
      <c r="G253" s="187" t="s">
        <v>256</v>
      </c>
      <c r="H253" s="187" t="s">
        <v>272</v>
      </c>
    </row>
    <row r="254" spans="1:8" x14ac:dyDescent="0.25">
      <c r="A254" s="163"/>
      <c r="B254" s="264"/>
      <c r="C254" s="266"/>
      <c r="D254" s="188" t="s">
        <v>29</v>
      </c>
      <c r="E254" s="188" t="s">
        <v>29</v>
      </c>
      <c r="F254" s="188" t="s">
        <v>29</v>
      </c>
      <c r="G254" s="188" t="s">
        <v>29</v>
      </c>
      <c r="H254" s="188" t="s">
        <v>29</v>
      </c>
    </row>
    <row r="255" spans="1:8" x14ac:dyDescent="0.25">
      <c r="A255" s="163"/>
      <c r="B255" s="189" t="s">
        <v>23</v>
      </c>
      <c r="C255" s="183" t="s">
        <v>46</v>
      </c>
      <c r="D255" s="190">
        <v>5.42</v>
      </c>
      <c r="E255" s="190">
        <v>7.8</v>
      </c>
      <c r="F255" s="190">
        <v>9.49</v>
      </c>
      <c r="G255" s="190">
        <v>4.5999999999999996</v>
      </c>
      <c r="H255" s="190"/>
    </row>
    <row r="256" spans="1:8" x14ac:dyDescent="0.25">
      <c r="A256" s="163"/>
      <c r="B256" s="189" t="s">
        <v>22</v>
      </c>
      <c r="C256" s="183" t="s">
        <v>47</v>
      </c>
      <c r="D256" s="190">
        <v>3.89</v>
      </c>
      <c r="E256" s="190">
        <v>6.93</v>
      </c>
      <c r="F256" s="190">
        <v>4.0199999999999996</v>
      </c>
      <c r="G256" s="190">
        <v>19.170000000000002</v>
      </c>
      <c r="H256" s="190"/>
    </row>
    <row r="257" spans="1:8" x14ac:dyDescent="0.25">
      <c r="A257" s="163"/>
      <c r="B257" s="189" t="s">
        <v>24</v>
      </c>
      <c r="C257" s="183" t="s">
        <v>48</v>
      </c>
      <c r="D257" s="190">
        <v>7</v>
      </c>
      <c r="E257" s="190">
        <v>15.45</v>
      </c>
      <c r="F257" s="190">
        <v>10.69</v>
      </c>
      <c r="G257" s="190">
        <v>4.76</v>
      </c>
      <c r="H257" s="190"/>
    </row>
    <row r="258" spans="1:8" ht="26.4" x14ac:dyDescent="0.25">
      <c r="A258" s="163"/>
      <c r="B258" s="189" t="s">
        <v>44</v>
      </c>
      <c r="C258" s="183" t="s">
        <v>125</v>
      </c>
      <c r="D258" s="190">
        <v>3.35</v>
      </c>
      <c r="E258" s="190">
        <v>2.0499999999999998</v>
      </c>
      <c r="F258" s="190">
        <v>2.5099999999999998</v>
      </c>
      <c r="G258" s="190">
        <v>1.99</v>
      </c>
      <c r="H258" s="190"/>
    </row>
    <row r="259" spans="1:8" x14ac:dyDescent="0.25">
      <c r="A259" s="163"/>
      <c r="B259" s="189" t="s">
        <v>21</v>
      </c>
      <c r="C259" s="183" t="s">
        <v>49</v>
      </c>
      <c r="D259" s="190">
        <v>2.83</v>
      </c>
      <c r="E259" s="190">
        <v>2.67</v>
      </c>
      <c r="F259" s="190">
        <v>2.9</v>
      </c>
      <c r="G259" s="190">
        <v>4.5</v>
      </c>
      <c r="H259" s="190"/>
    </row>
    <row r="260" spans="1:8" ht="26.4" x14ac:dyDescent="0.25">
      <c r="A260" s="163"/>
      <c r="B260" s="189" t="s">
        <v>83</v>
      </c>
      <c r="C260" s="183" t="s">
        <v>50</v>
      </c>
      <c r="D260" s="190">
        <v>5.5</v>
      </c>
      <c r="E260" s="190">
        <v>12.98</v>
      </c>
      <c r="F260" s="190">
        <v>5.18</v>
      </c>
      <c r="G260" s="190">
        <v>5.92</v>
      </c>
      <c r="H260" s="190"/>
    </row>
    <row r="261" spans="1:8" x14ac:dyDescent="0.25">
      <c r="A261" s="163"/>
      <c r="B261" s="189" t="s">
        <v>40</v>
      </c>
      <c r="C261" s="183" t="s">
        <v>51</v>
      </c>
      <c r="D261" s="190">
        <v>2.88</v>
      </c>
      <c r="E261" s="190">
        <v>88.25</v>
      </c>
      <c r="F261" s="190">
        <v>6.89</v>
      </c>
      <c r="G261" s="190">
        <v>2.93</v>
      </c>
      <c r="H261" s="190"/>
    </row>
    <row r="262" spans="1:8" x14ac:dyDescent="0.25">
      <c r="A262" s="163"/>
      <c r="B262" s="189" t="s">
        <v>41</v>
      </c>
      <c r="C262" s="183" t="s">
        <v>52</v>
      </c>
      <c r="D262" s="190">
        <v>3.36</v>
      </c>
      <c r="E262" s="190">
        <v>4.32</v>
      </c>
      <c r="F262" s="190">
        <v>4.68</v>
      </c>
      <c r="G262" s="190">
        <v>7.15</v>
      </c>
      <c r="H262" s="190"/>
    </row>
    <row r="263" spans="1:8" ht="26.4" x14ac:dyDescent="0.25">
      <c r="A263" s="163"/>
      <c r="B263" s="189" t="s">
        <v>42</v>
      </c>
      <c r="C263" s="183" t="s">
        <v>53</v>
      </c>
      <c r="D263" s="190">
        <v>15.78</v>
      </c>
      <c r="E263" s="190">
        <v>25.06</v>
      </c>
      <c r="F263" s="190">
        <v>14.91</v>
      </c>
      <c r="G263" s="190">
        <v>12.08</v>
      </c>
      <c r="H263" s="190"/>
    </row>
    <row r="264" spans="1:8" x14ac:dyDescent="0.25">
      <c r="A264" s="163"/>
      <c r="B264" s="189" t="s">
        <v>43</v>
      </c>
      <c r="C264" s="183" t="s">
        <v>126</v>
      </c>
      <c r="D264" s="190">
        <v>5.96</v>
      </c>
      <c r="E264" s="190">
        <v>1.5</v>
      </c>
      <c r="F264" s="190">
        <v>1.78</v>
      </c>
      <c r="G264" s="190">
        <v>6.66</v>
      </c>
      <c r="H264" s="190"/>
    </row>
    <row r="265" spans="1:8" ht="26.4" x14ac:dyDescent="0.25">
      <c r="A265" s="163"/>
      <c r="B265" s="189" t="s">
        <v>38</v>
      </c>
      <c r="C265" s="183" t="s">
        <v>54</v>
      </c>
      <c r="D265" s="190">
        <v>4.29</v>
      </c>
      <c r="E265" s="190">
        <v>3.47</v>
      </c>
      <c r="F265" s="190">
        <v>109.56</v>
      </c>
      <c r="G265" s="190">
        <v>4.33</v>
      </c>
      <c r="H265" s="190"/>
    </row>
    <row r="266" spans="1:8" x14ac:dyDescent="0.25">
      <c r="A266" s="163"/>
      <c r="B266" s="189" t="s">
        <v>45</v>
      </c>
      <c r="C266" s="183"/>
      <c r="D266" s="190">
        <v>6.03</v>
      </c>
      <c r="E266" s="190">
        <v>13.3</v>
      </c>
      <c r="F266" s="190">
        <v>8.09</v>
      </c>
      <c r="G266" s="190">
        <v>6.6</v>
      </c>
      <c r="H266" s="190"/>
    </row>
    <row r="267" spans="1:8" x14ac:dyDescent="0.25">
      <c r="A267" s="163"/>
      <c r="B267" s="189" t="s">
        <v>39</v>
      </c>
      <c r="C267" s="183"/>
      <c r="D267" s="190">
        <v>6.03</v>
      </c>
      <c r="E267" s="190">
        <v>13.3</v>
      </c>
      <c r="F267" s="190">
        <v>8.09</v>
      </c>
      <c r="G267" s="190">
        <v>6.6</v>
      </c>
      <c r="H267" s="190"/>
    </row>
    <row r="268" spans="1:8" x14ac:dyDescent="0.25">
      <c r="A268" s="163"/>
      <c r="B268" s="189" t="s">
        <v>18</v>
      </c>
      <c r="C268" s="183"/>
      <c r="D268" s="190">
        <v>6.03</v>
      </c>
      <c r="E268" s="190">
        <v>13.3</v>
      </c>
      <c r="F268" s="190">
        <v>8.09</v>
      </c>
      <c r="G268" s="190">
        <v>6.6</v>
      </c>
      <c r="H268" s="190"/>
    </row>
    <row r="269" spans="1:8" x14ac:dyDescent="0.25">
      <c r="A269" s="163"/>
      <c r="B269" s="163"/>
      <c r="C269" s="170"/>
      <c r="D269" s="171"/>
      <c r="E269" s="171"/>
      <c r="F269" s="171"/>
      <c r="G269" s="171"/>
      <c r="H269" s="171"/>
    </row>
    <row r="270" spans="1:8" x14ac:dyDescent="0.25">
      <c r="A270" s="180"/>
      <c r="B270" s="181"/>
      <c r="C270" s="181"/>
      <c r="D270" s="182"/>
      <c r="E270" s="182"/>
      <c r="F270" s="182"/>
      <c r="G270" s="182"/>
      <c r="H270" s="182"/>
    </row>
    <row r="271" spans="1:8" x14ac:dyDescent="0.25">
      <c r="A271" s="183">
        <v>47</v>
      </c>
      <c r="B271" s="184" t="s">
        <v>244</v>
      </c>
      <c r="C271" s="185"/>
      <c r="D271" s="186"/>
      <c r="E271" s="186"/>
      <c r="F271" s="186"/>
      <c r="G271" s="186"/>
      <c r="H271" s="186"/>
    </row>
    <row r="272" spans="1:8" ht="21" x14ac:dyDescent="0.25">
      <c r="A272" s="163"/>
      <c r="B272" s="263"/>
      <c r="C272" s="265" t="s">
        <v>57</v>
      </c>
      <c r="D272" s="187" t="s">
        <v>222</v>
      </c>
      <c r="E272" s="187" t="s">
        <v>239</v>
      </c>
      <c r="F272" s="187" t="s">
        <v>257</v>
      </c>
      <c r="G272" s="187" t="s">
        <v>256</v>
      </c>
      <c r="H272" s="187" t="s">
        <v>272</v>
      </c>
    </row>
    <row r="273" spans="1:8" x14ac:dyDescent="0.25">
      <c r="A273" s="163"/>
      <c r="B273" s="264"/>
      <c r="C273" s="266"/>
      <c r="D273" s="188" t="s">
        <v>29</v>
      </c>
      <c r="E273" s="188" t="s">
        <v>29</v>
      </c>
      <c r="F273" s="188" t="s">
        <v>29</v>
      </c>
      <c r="G273" s="188" t="s">
        <v>29</v>
      </c>
      <c r="H273" s="188" t="s">
        <v>29</v>
      </c>
    </row>
    <row r="274" spans="1:8" x14ac:dyDescent="0.25">
      <c r="A274" s="163"/>
      <c r="B274" s="189" t="s">
        <v>23</v>
      </c>
      <c r="C274" s="183" t="s">
        <v>46</v>
      </c>
      <c r="D274" s="190">
        <v>7.21</v>
      </c>
      <c r="E274" s="190">
        <v>16.45</v>
      </c>
      <c r="F274" s="190">
        <v>13.28</v>
      </c>
      <c r="G274" s="190">
        <v>7.09</v>
      </c>
      <c r="H274" s="190"/>
    </row>
    <row r="275" spans="1:8" x14ac:dyDescent="0.25">
      <c r="A275" s="163"/>
      <c r="B275" s="189" t="s">
        <v>22</v>
      </c>
      <c r="C275" s="183" t="s">
        <v>47</v>
      </c>
      <c r="D275" s="190">
        <v>4.41</v>
      </c>
      <c r="E275" s="190">
        <v>4.54</v>
      </c>
      <c r="F275" s="190">
        <v>3.43</v>
      </c>
      <c r="G275" s="190">
        <v>3.31</v>
      </c>
      <c r="H275" s="190"/>
    </row>
    <row r="276" spans="1:8" x14ac:dyDescent="0.25">
      <c r="A276" s="163"/>
      <c r="B276" s="189" t="s">
        <v>24</v>
      </c>
      <c r="C276" s="183" t="s">
        <v>48</v>
      </c>
      <c r="D276" s="190">
        <v>3.33</v>
      </c>
      <c r="E276" s="190">
        <v>5.61</v>
      </c>
      <c r="F276" s="190">
        <v>4.38</v>
      </c>
      <c r="G276" s="190">
        <v>3.88</v>
      </c>
      <c r="H276" s="190"/>
    </row>
    <row r="277" spans="1:8" ht="26.4" x14ac:dyDescent="0.25">
      <c r="A277" s="163"/>
      <c r="B277" s="189" t="s">
        <v>44</v>
      </c>
      <c r="C277" s="183" t="s">
        <v>125</v>
      </c>
      <c r="D277" s="190">
        <v>8.94</v>
      </c>
      <c r="E277" s="190">
        <v>11.46</v>
      </c>
      <c r="F277" s="190">
        <v>9.18</v>
      </c>
      <c r="G277" s="190">
        <v>10.19</v>
      </c>
      <c r="H277" s="190"/>
    </row>
    <row r="278" spans="1:8" x14ac:dyDescent="0.25">
      <c r="A278" s="163"/>
      <c r="B278" s="189" t="s">
        <v>21</v>
      </c>
      <c r="C278" s="183" t="s">
        <v>49</v>
      </c>
      <c r="D278" s="190">
        <v>4.83</v>
      </c>
      <c r="E278" s="190">
        <v>2.7</v>
      </c>
      <c r="F278" s="190">
        <v>3.4</v>
      </c>
      <c r="G278" s="190">
        <v>2.84</v>
      </c>
      <c r="H278" s="190"/>
    </row>
    <row r="279" spans="1:8" ht="26.4" x14ac:dyDescent="0.25">
      <c r="A279" s="163"/>
      <c r="B279" s="189" t="s">
        <v>83</v>
      </c>
      <c r="C279" s="183" t="s">
        <v>50</v>
      </c>
      <c r="D279" s="190">
        <v>6.28</v>
      </c>
      <c r="E279" s="190">
        <v>8.14</v>
      </c>
      <c r="F279" s="190">
        <v>4.22</v>
      </c>
      <c r="G279" s="190">
        <v>5.28</v>
      </c>
      <c r="H279" s="190"/>
    </row>
    <row r="280" spans="1:8" x14ac:dyDescent="0.25">
      <c r="A280" s="163"/>
      <c r="B280" s="189" t="s">
        <v>40</v>
      </c>
      <c r="C280" s="183" t="s">
        <v>51</v>
      </c>
      <c r="D280" s="190">
        <v>9.6199999999999992</v>
      </c>
      <c r="E280" s="190">
        <v>9.51</v>
      </c>
      <c r="F280" s="190">
        <v>9.36</v>
      </c>
      <c r="G280" s="190">
        <v>9.1199999999999992</v>
      </c>
      <c r="H280" s="190"/>
    </row>
    <row r="281" spans="1:8" x14ac:dyDescent="0.25">
      <c r="A281" s="163"/>
      <c r="B281" s="189" t="s">
        <v>41</v>
      </c>
      <c r="C281" s="183" t="s">
        <v>52</v>
      </c>
      <c r="D281" s="190">
        <v>50.39</v>
      </c>
      <c r="E281" s="190">
        <v>50.16</v>
      </c>
      <c r="F281" s="190">
        <v>78.790000000000006</v>
      </c>
      <c r="G281" s="190">
        <v>4</v>
      </c>
      <c r="H281" s="190"/>
    </row>
    <row r="282" spans="1:8" ht="26.4" x14ac:dyDescent="0.25">
      <c r="A282" s="163"/>
      <c r="B282" s="189" t="s">
        <v>42</v>
      </c>
      <c r="C282" s="183" t="s">
        <v>53</v>
      </c>
      <c r="D282" s="190">
        <v>6.47</v>
      </c>
      <c r="E282" s="190">
        <v>22.95</v>
      </c>
      <c r="F282" s="190">
        <v>14.44</v>
      </c>
      <c r="G282" s="190">
        <v>12.43</v>
      </c>
      <c r="H282" s="190"/>
    </row>
    <row r="283" spans="1:8" x14ac:dyDescent="0.25">
      <c r="A283" s="163"/>
      <c r="B283" s="189" t="s">
        <v>43</v>
      </c>
      <c r="C283" s="183" t="s">
        <v>126</v>
      </c>
      <c r="D283" s="190">
        <v>15.55</v>
      </c>
      <c r="E283" s="190">
        <v>1.63</v>
      </c>
      <c r="F283" s="190">
        <v>1.97</v>
      </c>
      <c r="G283" s="190">
        <v>19.23</v>
      </c>
      <c r="H283" s="190"/>
    </row>
    <row r="284" spans="1:8" ht="26.4" x14ac:dyDescent="0.25">
      <c r="A284" s="163"/>
      <c r="B284" s="189" t="s">
        <v>38</v>
      </c>
      <c r="C284" s="183" t="s">
        <v>54</v>
      </c>
      <c r="D284" s="190">
        <v>33.39</v>
      </c>
      <c r="E284" s="190">
        <v>36.14</v>
      </c>
      <c r="F284" s="190">
        <v>1260.2</v>
      </c>
      <c r="G284" s="190">
        <v>27.71</v>
      </c>
      <c r="H284" s="190"/>
    </row>
    <row r="285" spans="1:8" x14ac:dyDescent="0.25">
      <c r="A285" s="163"/>
      <c r="B285" s="189" t="s">
        <v>45</v>
      </c>
      <c r="C285" s="183"/>
      <c r="D285" s="190">
        <v>9.84</v>
      </c>
      <c r="E285" s="190">
        <v>12.83</v>
      </c>
      <c r="F285" s="190">
        <v>21.46</v>
      </c>
      <c r="G285" s="190">
        <v>5.66</v>
      </c>
      <c r="H285" s="190"/>
    </row>
    <row r="286" spans="1:8" x14ac:dyDescent="0.25">
      <c r="A286" s="163"/>
      <c r="B286" s="189" t="s">
        <v>39</v>
      </c>
      <c r="C286" s="183"/>
      <c r="D286" s="190">
        <v>9.84</v>
      </c>
      <c r="E286" s="190">
        <v>12.83</v>
      </c>
      <c r="F286" s="190">
        <v>21.46</v>
      </c>
      <c r="G286" s="190">
        <v>5.66</v>
      </c>
      <c r="H286" s="190"/>
    </row>
    <row r="287" spans="1:8" x14ac:dyDescent="0.25">
      <c r="A287" s="163"/>
      <c r="B287" s="189" t="s">
        <v>18</v>
      </c>
      <c r="C287" s="183"/>
      <c r="D287" s="190">
        <v>9.84</v>
      </c>
      <c r="E287" s="190">
        <v>12.83</v>
      </c>
      <c r="F287" s="190">
        <v>21.46</v>
      </c>
      <c r="G287" s="190">
        <v>5.66</v>
      </c>
      <c r="H287" s="190"/>
    </row>
    <row r="288" spans="1:8" x14ac:dyDescent="0.25">
      <c r="A288" s="163"/>
      <c r="B288" s="163"/>
      <c r="C288" s="170"/>
      <c r="D288" s="171"/>
      <c r="E288" s="171"/>
      <c r="F288" s="171"/>
      <c r="G288" s="171"/>
      <c r="H288" s="171"/>
    </row>
    <row r="289" spans="1:8" x14ac:dyDescent="0.25">
      <c r="A289" s="180"/>
      <c r="B289" s="181"/>
      <c r="C289" s="181"/>
      <c r="D289" s="182"/>
      <c r="E289" s="182"/>
      <c r="F289" s="182"/>
      <c r="G289" s="182"/>
      <c r="H289" s="182"/>
    </row>
    <row r="290" spans="1:8" x14ac:dyDescent="0.25">
      <c r="A290" s="183">
        <v>48</v>
      </c>
      <c r="B290" s="184" t="s">
        <v>157</v>
      </c>
      <c r="C290" s="185"/>
      <c r="D290" s="186"/>
      <c r="E290" s="186"/>
      <c r="F290" s="186"/>
      <c r="G290" s="186"/>
      <c r="H290" s="186"/>
    </row>
    <row r="291" spans="1:8" ht="21" x14ac:dyDescent="0.25">
      <c r="A291" s="163"/>
      <c r="B291" s="263"/>
      <c r="C291" s="265" t="s">
        <v>57</v>
      </c>
      <c r="D291" s="187" t="s">
        <v>222</v>
      </c>
      <c r="E291" s="187" t="s">
        <v>239</v>
      </c>
      <c r="F291" s="187" t="s">
        <v>257</v>
      </c>
      <c r="G291" s="187" t="s">
        <v>256</v>
      </c>
      <c r="H291" s="187" t="s">
        <v>272</v>
      </c>
    </row>
    <row r="292" spans="1:8" x14ac:dyDescent="0.25">
      <c r="A292" s="163"/>
      <c r="B292" s="264"/>
      <c r="C292" s="266"/>
      <c r="D292" s="188" t="s">
        <v>29</v>
      </c>
      <c r="E292" s="188" t="s">
        <v>29</v>
      </c>
      <c r="F292" s="188" t="s">
        <v>29</v>
      </c>
      <c r="G292" s="188" t="s">
        <v>29</v>
      </c>
      <c r="H292" s="188" t="s">
        <v>29</v>
      </c>
    </row>
    <row r="293" spans="1:8" x14ac:dyDescent="0.25">
      <c r="A293" s="163"/>
      <c r="B293" s="189" t="s">
        <v>23</v>
      </c>
      <c r="C293" s="183" t="s">
        <v>46</v>
      </c>
      <c r="D293" s="190">
        <v>0.35</v>
      </c>
      <c r="E293" s="190">
        <v>0.37</v>
      </c>
      <c r="F293" s="190">
        <v>0.35</v>
      </c>
      <c r="G293" s="190">
        <v>0.34</v>
      </c>
      <c r="H293" s="190"/>
    </row>
    <row r="294" spans="1:8" x14ac:dyDescent="0.25">
      <c r="A294" s="163"/>
      <c r="B294" s="189" t="s">
        <v>22</v>
      </c>
      <c r="C294" s="183" t="s">
        <v>47</v>
      </c>
      <c r="D294" s="190">
        <v>0.3</v>
      </c>
      <c r="E294" s="190">
        <v>0.3</v>
      </c>
      <c r="F294" s="190">
        <v>0.28999999999999998</v>
      </c>
      <c r="G294" s="190">
        <v>0.28999999999999998</v>
      </c>
      <c r="H294" s="190"/>
    </row>
    <row r="295" spans="1:8" x14ac:dyDescent="0.25">
      <c r="A295" s="163"/>
      <c r="B295" s="189" t="s">
        <v>24</v>
      </c>
      <c r="C295" s="183" t="s">
        <v>48</v>
      </c>
      <c r="D295" s="190">
        <v>0.23</v>
      </c>
      <c r="E295" s="190">
        <v>0.22</v>
      </c>
      <c r="F295" s="190">
        <v>0.22</v>
      </c>
      <c r="G295" s="190">
        <v>0.19</v>
      </c>
      <c r="H295" s="190"/>
    </row>
    <row r="296" spans="1:8" ht="26.4" x14ac:dyDescent="0.25">
      <c r="A296" s="163"/>
      <c r="B296" s="189" t="s">
        <v>44</v>
      </c>
      <c r="C296" s="183" t="s">
        <v>125</v>
      </c>
      <c r="D296" s="190">
        <v>0.5</v>
      </c>
      <c r="E296" s="190">
        <v>0.5</v>
      </c>
      <c r="F296" s="190">
        <v>0.52</v>
      </c>
      <c r="G296" s="190">
        <v>0.53</v>
      </c>
      <c r="H296" s="190"/>
    </row>
    <row r="297" spans="1:8" x14ac:dyDescent="0.25">
      <c r="A297" s="163"/>
      <c r="B297" s="189" t="s">
        <v>21</v>
      </c>
      <c r="C297" s="183" t="s">
        <v>49</v>
      </c>
      <c r="D297" s="190">
        <v>0.25</v>
      </c>
      <c r="E297" s="190">
        <v>0.27</v>
      </c>
      <c r="F297" s="190">
        <v>0.25</v>
      </c>
      <c r="G297" s="190">
        <v>0.24</v>
      </c>
      <c r="H297" s="190"/>
    </row>
    <row r="298" spans="1:8" ht="26.4" x14ac:dyDescent="0.25">
      <c r="A298" s="163"/>
      <c r="B298" s="189" t="s">
        <v>83</v>
      </c>
      <c r="C298" s="183" t="s">
        <v>50</v>
      </c>
      <c r="D298" s="190">
        <v>0.18</v>
      </c>
      <c r="E298" s="190">
        <v>-0.62</v>
      </c>
      <c r="F298" s="190">
        <v>0.12</v>
      </c>
      <c r="G298" s="190">
        <v>0.17</v>
      </c>
      <c r="H298" s="190"/>
    </row>
    <row r="299" spans="1:8" x14ac:dyDescent="0.25">
      <c r="A299" s="163"/>
      <c r="B299" s="189" t="s">
        <v>40</v>
      </c>
      <c r="C299" s="183" t="s">
        <v>51</v>
      </c>
      <c r="D299" s="190">
        <v>0.28999999999999998</v>
      </c>
      <c r="E299" s="190">
        <v>0.24</v>
      </c>
      <c r="F299" s="190">
        <v>0.23</v>
      </c>
      <c r="G299" s="190">
        <v>0.26</v>
      </c>
      <c r="H299" s="190"/>
    </row>
    <row r="300" spans="1:8" x14ac:dyDescent="0.25">
      <c r="A300" s="163"/>
      <c r="B300" s="189" t="s">
        <v>41</v>
      </c>
      <c r="C300" s="183" t="s">
        <v>52</v>
      </c>
      <c r="D300" s="190">
        <v>0.25</v>
      </c>
      <c r="E300" s="190">
        <v>0.21</v>
      </c>
      <c r="F300" s="190">
        <v>0.27</v>
      </c>
      <c r="G300" s="190">
        <v>0.26</v>
      </c>
      <c r="H300" s="190"/>
    </row>
    <row r="301" spans="1:8" ht="26.4" x14ac:dyDescent="0.25">
      <c r="A301" s="163"/>
      <c r="B301" s="189" t="s">
        <v>42</v>
      </c>
      <c r="C301" s="183" t="s">
        <v>53</v>
      </c>
      <c r="D301" s="190">
        <v>0</v>
      </c>
      <c r="E301" s="190">
        <v>0.09</v>
      </c>
      <c r="F301" s="190">
        <v>0.2</v>
      </c>
      <c r="G301" s="190">
        <v>7.0000000000000007E-2</v>
      </c>
      <c r="H301" s="190"/>
    </row>
    <row r="302" spans="1:8" x14ac:dyDescent="0.25">
      <c r="A302" s="163"/>
      <c r="B302" s="189" t="s">
        <v>43</v>
      </c>
      <c r="C302" s="183" t="s">
        <v>126</v>
      </c>
      <c r="D302" s="190">
        <v>0.52</v>
      </c>
      <c r="E302" s="190">
        <v>0.36</v>
      </c>
      <c r="F302" s="190">
        <v>0.36</v>
      </c>
      <c r="G302" s="190">
        <v>0.41</v>
      </c>
      <c r="H302" s="190"/>
    </row>
    <row r="303" spans="1:8" ht="26.4" x14ac:dyDescent="0.25">
      <c r="A303" s="163"/>
      <c r="B303" s="189" t="s">
        <v>38</v>
      </c>
      <c r="C303" s="183" t="s">
        <v>54</v>
      </c>
      <c r="D303" s="190">
        <v>0.56000000000000005</v>
      </c>
      <c r="E303" s="190">
        <v>0.55000000000000004</v>
      </c>
      <c r="F303" s="190">
        <v>0.41</v>
      </c>
      <c r="G303" s="190">
        <v>0.42</v>
      </c>
      <c r="H303" s="190"/>
    </row>
    <row r="304" spans="1:8" x14ac:dyDescent="0.25">
      <c r="A304" s="163"/>
      <c r="B304" s="189" t="s">
        <v>45</v>
      </c>
      <c r="C304" s="183"/>
      <c r="D304" s="190">
        <v>0.23</v>
      </c>
      <c r="E304" s="190">
        <v>0.05</v>
      </c>
      <c r="F304" s="190">
        <v>0.23</v>
      </c>
      <c r="G304" s="190">
        <v>0.22</v>
      </c>
      <c r="H304" s="190"/>
    </row>
    <row r="305" spans="1:8" x14ac:dyDescent="0.25">
      <c r="A305" s="163"/>
      <c r="B305" s="189" t="s">
        <v>39</v>
      </c>
      <c r="C305" s="183"/>
      <c r="D305" s="190">
        <v>0.23</v>
      </c>
      <c r="E305" s="190">
        <v>0.05</v>
      </c>
      <c r="F305" s="190">
        <v>0.23</v>
      </c>
      <c r="G305" s="190">
        <v>0.22</v>
      </c>
      <c r="H305" s="190"/>
    </row>
    <row r="306" spans="1:8" x14ac:dyDescent="0.25">
      <c r="A306" s="163"/>
      <c r="B306" s="189" t="s">
        <v>18</v>
      </c>
      <c r="C306" s="183"/>
      <c r="D306" s="190">
        <v>0.23</v>
      </c>
      <c r="E306" s="190">
        <v>0.05</v>
      </c>
      <c r="F306" s="190">
        <v>0.23</v>
      </c>
      <c r="G306" s="190">
        <v>0.22</v>
      </c>
      <c r="H306" s="190"/>
    </row>
    <row r="307" spans="1:8" x14ac:dyDescent="0.25">
      <c r="A307" s="163"/>
      <c r="B307" s="163"/>
      <c r="C307" s="170"/>
      <c r="D307" s="171"/>
      <c r="E307" s="171"/>
      <c r="F307" s="171"/>
      <c r="G307" s="171"/>
      <c r="H307" s="171"/>
    </row>
    <row r="308" spans="1:8" x14ac:dyDescent="0.25">
      <c r="A308" s="180"/>
      <c r="B308" s="181"/>
      <c r="C308" s="181"/>
      <c r="D308" s="182"/>
      <c r="E308" s="182"/>
      <c r="F308" s="182"/>
      <c r="G308" s="182"/>
      <c r="H308" s="182"/>
    </row>
    <row r="309" spans="1:8" x14ac:dyDescent="0.25">
      <c r="A309" s="183">
        <v>49</v>
      </c>
      <c r="B309" s="184" t="s">
        <v>245</v>
      </c>
      <c r="C309" s="185"/>
      <c r="D309" s="186"/>
      <c r="E309" s="186"/>
      <c r="F309" s="186"/>
      <c r="G309" s="186"/>
      <c r="H309" s="186"/>
    </row>
    <row r="310" spans="1:8" ht="21" x14ac:dyDescent="0.25">
      <c r="A310" s="163"/>
      <c r="B310" s="263"/>
      <c r="C310" s="265" t="s">
        <v>57</v>
      </c>
      <c r="D310" s="187" t="s">
        <v>222</v>
      </c>
      <c r="E310" s="187" t="s">
        <v>239</v>
      </c>
      <c r="F310" s="187" t="s">
        <v>257</v>
      </c>
      <c r="G310" s="187" t="s">
        <v>256</v>
      </c>
      <c r="H310" s="187" t="s">
        <v>272</v>
      </c>
    </row>
    <row r="311" spans="1:8" x14ac:dyDescent="0.25">
      <c r="A311" s="163"/>
      <c r="B311" s="264"/>
      <c r="C311" s="266"/>
      <c r="D311" s="188" t="s">
        <v>29</v>
      </c>
      <c r="E311" s="188" t="s">
        <v>29</v>
      </c>
      <c r="F311" s="188" t="s">
        <v>29</v>
      </c>
      <c r="G311" s="188" t="s">
        <v>29</v>
      </c>
      <c r="H311" s="188" t="s">
        <v>29</v>
      </c>
    </row>
    <row r="312" spans="1:8" x14ac:dyDescent="0.25">
      <c r="A312" s="163"/>
      <c r="B312" s="189" t="s">
        <v>23</v>
      </c>
      <c r="C312" s="183" t="s">
        <v>46</v>
      </c>
      <c r="D312" s="190">
        <v>45.84</v>
      </c>
      <c r="E312" s="190">
        <v>46.63</v>
      </c>
      <c r="F312" s="190">
        <v>44.99</v>
      </c>
      <c r="G312" s="190">
        <v>45.36</v>
      </c>
      <c r="H312" s="190"/>
    </row>
    <row r="313" spans="1:8" x14ac:dyDescent="0.25">
      <c r="A313" s="163"/>
      <c r="B313" s="189" t="s">
        <v>22</v>
      </c>
      <c r="C313" s="183" t="s">
        <v>47</v>
      </c>
      <c r="D313" s="190">
        <v>45.35</v>
      </c>
      <c r="E313" s="190">
        <v>44.27</v>
      </c>
      <c r="F313" s="190">
        <v>45.08</v>
      </c>
      <c r="G313" s="190">
        <v>46.42</v>
      </c>
      <c r="H313" s="190"/>
    </row>
    <row r="314" spans="1:8" x14ac:dyDescent="0.25">
      <c r="A314" s="163"/>
      <c r="B314" s="189" t="s">
        <v>24</v>
      </c>
      <c r="C314" s="183" t="s">
        <v>48</v>
      </c>
      <c r="D314" s="190">
        <v>58.36</v>
      </c>
      <c r="E314" s="190">
        <v>57.77</v>
      </c>
      <c r="F314" s="190">
        <v>57.12</v>
      </c>
      <c r="G314" s="190">
        <v>57.48</v>
      </c>
      <c r="H314" s="190"/>
    </row>
    <row r="315" spans="1:8" ht="26.4" x14ac:dyDescent="0.25">
      <c r="A315" s="163"/>
      <c r="B315" s="189" t="s">
        <v>44</v>
      </c>
      <c r="C315" s="183" t="s">
        <v>125</v>
      </c>
      <c r="D315" s="190">
        <v>33.11</v>
      </c>
      <c r="E315" s="190">
        <v>34.619999999999997</v>
      </c>
      <c r="F315" s="190">
        <v>35.83</v>
      </c>
      <c r="G315" s="190">
        <v>34.119999999999997</v>
      </c>
      <c r="H315" s="190"/>
    </row>
    <row r="316" spans="1:8" x14ac:dyDescent="0.25">
      <c r="A316" s="163"/>
      <c r="B316" s="189" t="s">
        <v>21</v>
      </c>
      <c r="C316" s="183" t="s">
        <v>49</v>
      </c>
      <c r="D316" s="190">
        <v>61.92</v>
      </c>
      <c r="E316" s="190">
        <v>60.48</v>
      </c>
      <c r="F316" s="190">
        <v>60.71</v>
      </c>
      <c r="G316" s="190">
        <v>62.59</v>
      </c>
      <c r="H316" s="190"/>
    </row>
    <row r="317" spans="1:8" ht="26.4" x14ac:dyDescent="0.25">
      <c r="A317" s="163"/>
      <c r="B317" s="189" t="s">
        <v>83</v>
      </c>
      <c r="C317" s="183" t="s">
        <v>50</v>
      </c>
      <c r="D317" s="190">
        <v>78.62</v>
      </c>
      <c r="E317" s="190">
        <v>79.150000000000006</v>
      </c>
      <c r="F317" s="190">
        <v>78.61</v>
      </c>
      <c r="G317" s="190">
        <v>78.23</v>
      </c>
      <c r="H317" s="190"/>
    </row>
    <row r="318" spans="1:8" x14ac:dyDescent="0.25">
      <c r="A318" s="163"/>
      <c r="B318" s="189" t="s">
        <v>40</v>
      </c>
      <c r="C318" s="183" t="s">
        <v>51</v>
      </c>
      <c r="D318" s="190">
        <v>38.78</v>
      </c>
      <c r="E318" s="190">
        <v>39.33</v>
      </c>
      <c r="F318" s="190">
        <v>40.729999999999997</v>
      </c>
      <c r="G318" s="190">
        <v>42.43</v>
      </c>
      <c r="H318" s="190"/>
    </row>
    <row r="319" spans="1:8" x14ac:dyDescent="0.25">
      <c r="A319" s="163"/>
      <c r="B319" s="189" t="s">
        <v>41</v>
      </c>
      <c r="C319" s="183" t="s">
        <v>52</v>
      </c>
      <c r="D319" s="190">
        <v>47.79</v>
      </c>
      <c r="E319" s="190">
        <v>47.22</v>
      </c>
      <c r="F319" s="190">
        <v>49.06</v>
      </c>
      <c r="G319" s="190">
        <v>49.08</v>
      </c>
      <c r="H319" s="190"/>
    </row>
    <row r="320" spans="1:8" ht="26.4" x14ac:dyDescent="0.25">
      <c r="A320" s="163"/>
      <c r="B320" s="189" t="s">
        <v>42</v>
      </c>
      <c r="C320" s="183" t="s">
        <v>53</v>
      </c>
      <c r="D320" s="190">
        <v>47.93</v>
      </c>
      <c r="E320" s="190">
        <v>47.91</v>
      </c>
      <c r="F320" s="190">
        <v>45.74</v>
      </c>
      <c r="G320" s="190">
        <v>46.21</v>
      </c>
      <c r="H320" s="190"/>
    </row>
    <row r="321" spans="1:8" x14ac:dyDescent="0.25">
      <c r="A321" s="163"/>
      <c r="B321" s="189" t="s">
        <v>43</v>
      </c>
      <c r="C321" s="183" t="s">
        <v>126</v>
      </c>
      <c r="D321" s="190">
        <v>52.5</v>
      </c>
      <c r="E321" s="190">
        <v>47.16</v>
      </c>
      <c r="F321" s="190">
        <v>52.27</v>
      </c>
      <c r="G321" s="190">
        <v>45.42</v>
      </c>
      <c r="H321" s="190"/>
    </row>
    <row r="322" spans="1:8" ht="26.4" x14ac:dyDescent="0.25">
      <c r="A322" s="163"/>
      <c r="B322" s="189" t="s">
        <v>38</v>
      </c>
      <c r="C322" s="183" t="s">
        <v>54</v>
      </c>
      <c r="D322" s="190">
        <v>24.6</v>
      </c>
      <c r="E322" s="190">
        <v>23.82</v>
      </c>
      <c r="F322" s="190">
        <v>25.28</v>
      </c>
      <c r="G322" s="190">
        <v>29.78</v>
      </c>
      <c r="H322" s="190"/>
    </row>
    <row r="323" spans="1:8" x14ac:dyDescent="0.25">
      <c r="A323" s="163"/>
      <c r="B323" s="189" t="s">
        <v>45</v>
      </c>
      <c r="C323" s="183"/>
      <c r="D323" s="190">
        <v>58.04</v>
      </c>
      <c r="E323" s="190">
        <v>57.9</v>
      </c>
      <c r="F323" s="190">
        <v>57.74</v>
      </c>
      <c r="G323" s="190">
        <v>58.17</v>
      </c>
      <c r="H323" s="190"/>
    </row>
    <row r="324" spans="1:8" x14ac:dyDescent="0.25">
      <c r="A324" s="163"/>
      <c r="B324" s="189" t="s">
        <v>39</v>
      </c>
      <c r="C324" s="183"/>
      <c r="D324" s="190">
        <v>58.04</v>
      </c>
      <c r="E324" s="190">
        <v>57.9</v>
      </c>
      <c r="F324" s="190">
        <v>57.74</v>
      </c>
      <c r="G324" s="190">
        <v>58.17</v>
      </c>
      <c r="H324" s="190"/>
    </row>
    <row r="325" spans="1:8" x14ac:dyDescent="0.25">
      <c r="A325" s="163"/>
      <c r="B325" s="189" t="s">
        <v>18</v>
      </c>
      <c r="C325" s="183"/>
      <c r="D325" s="190">
        <v>58.04</v>
      </c>
      <c r="E325" s="190">
        <v>57.9</v>
      </c>
      <c r="F325" s="190">
        <v>57.74</v>
      </c>
      <c r="G325" s="190">
        <v>58.17</v>
      </c>
      <c r="H325" s="190"/>
    </row>
    <row r="326" spans="1:8" x14ac:dyDescent="0.25">
      <c r="A326" s="163"/>
      <c r="B326" s="163"/>
      <c r="C326" s="170"/>
      <c r="D326" s="171"/>
      <c r="E326" s="171"/>
      <c r="F326" s="171"/>
      <c r="G326" s="171"/>
      <c r="H326" s="171"/>
    </row>
    <row r="327" spans="1:8" x14ac:dyDescent="0.25">
      <c r="A327" s="180"/>
      <c r="B327" s="181"/>
      <c r="C327" s="181"/>
      <c r="D327" s="182"/>
      <c r="E327" s="182"/>
      <c r="F327" s="182"/>
      <c r="G327" s="182"/>
      <c r="H327" s="182"/>
    </row>
    <row r="328" spans="1:8" x14ac:dyDescent="0.25">
      <c r="A328" s="183">
        <v>50</v>
      </c>
      <c r="B328" s="184" t="s">
        <v>246</v>
      </c>
      <c r="C328" s="185"/>
      <c r="D328" s="186"/>
      <c r="E328" s="186"/>
      <c r="F328" s="186"/>
      <c r="G328" s="186"/>
      <c r="H328" s="186"/>
    </row>
    <row r="329" spans="1:8" ht="21" x14ac:dyDescent="0.25">
      <c r="A329" s="163"/>
      <c r="B329" s="263"/>
      <c r="C329" s="265" t="s">
        <v>57</v>
      </c>
      <c r="D329" s="187" t="s">
        <v>222</v>
      </c>
      <c r="E329" s="187" t="s">
        <v>239</v>
      </c>
      <c r="F329" s="187" t="s">
        <v>257</v>
      </c>
      <c r="G329" s="187" t="s">
        <v>256</v>
      </c>
      <c r="H329" s="187" t="s">
        <v>272</v>
      </c>
    </row>
    <row r="330" spans="1:8" x14ac:dyDescent="0.25">
      <c r="A330" s="163"/>
      <c r="B330" s="264"/>
      <c r="C330" s="266"/>
      <c r="D330" s="188" t="s">
        <v>29</v>
      </c>
      <c r="E330" s="188" t="s">
        <v>29</v>
      </c>
      <c r="F330" s="188" t="s">
        <v>29</v>
      </c>
      <c r="G330" s="188" t="s">
        <v>29</v>
      </c>
      <c r="H330" s="188" t="s">
        <v>29</v>
      </c>
    </row>
    <row r="331" spans="1:8" x14ac:dyDescent="0.25">
      <c r="A331" s="163"/>
      <c r="B331" s="189" t="s">
        <v>23</v>
      </c>
      <c r="C331" s="183" t="s">
        <v>46</v>
      </c>
      <c r="D331" s="190">
        <v>0.73</v>
      </c>
      <c r="E331" s="190">
        <v>0.91</v>
      </c>
      <c r="F331" s="190">
        <v>0.73</v>
      </c>
      <c r="G331" s="190">
        <v>0.74</v>
      </c>
      <c r="H331" s="190"/>
    </row>
    <row r="332" spans="1:8" x14ac:dyDescent="0.25">
      <c r="A332" s="163"/>
      <c r="B332" s="189" t="s">
        <v>22</v>
      </c>
      <c r="C332" s="183" t="s">
        <v>47</v>
      </c>
      <c r="D332" s="190">
        <v>4.8600000000000003</v>
      </c>
      <c r="E332" s="190">
        <v>2.98</v>
      </c>
      <c r="F332" s="190">
        <v>1.71</v>
      </c>
      <c r="G332" s="190">
        <v>0.26</v>
      </c>
      <c r="H332" s="190"/>
    </row>
    <row r="333" spans="1:8" x14ac:dyDescent="0.25">
      <c r="A333" s="163"/>
      <c r="B333" s="189" t="s">
        <v>24</v>
      </c>
      <c r="C333" s="183" t="s">
        <v>48</v>
      </c>
      <c r="D333" s="190">
        <v>0.46</v>
      </c>
      <c r="E333" s="190">
        <v>0.56000000000000005</v>
      </c>
      <c r="F333" s="190">
        <v>0.62</v>
      </c>
      <c r="G333" s="190">
        <v>0.74</v>
      </c>
      <c r="H333" s="190"/>
    </row>
    <row r="334" spans="1:8" ht="26.4" x14ac:dyDescent="0.25">
      <c r="A334" s="163"/>
      <c r="B334" s="189" t="s">
        <v>44</v>
      </c>
      <c r="C334" s="183" t="s">
        <v>125</v>
      </c>
      <c r="D334" s="190">
        <v>0.94</v>
      </c>
      <c r="E334" s="190">
        <v>1.19</v>
      </c>
      <c r="F334" s="190">
        <v>1.1599999999999999</v>
      </c>
      <c r="G334" s="190">
        <v>1.05</v>
      </c>
      <c r="H334" s="190"/>
    </row>
    <row r="335" spans="1:8" x14ac:dyDescent="0.25">
      <c r="A335" s="163"/>
      <c r="B335" s="189" t="s">
        <v>21</v>
      </c>
      <c r="C335" s="183" t="s">
        <v>49</v>
      </c>
      <c r="D335" s="190">
        <v>2.39</v>
      </c>
      <c r="E335" s="190">
        <v>2.87</v>
      </c>
      <c r="F335" s="190">
        <v>1.25</v>
      </c>
      <c r="G335" s="190">
        <v>1.7</v>
      </c>
      <c r="H335" s="190"/>
    </row>
    <row r="336" spans="1:8" ht="26.4" x14ac:dyDescent="0.25">
      <c r="A336" s="163"/>
      <c r="B336" s="189" t="s">
        <v>83</v>
      </c>
      <c r="C336" s="183" t="s">
        <v>50</v>
      </c>
      <c r="D336" s="190">
        <v>3.21</v>
      </c>
      <c r="E336" s="190">
        <v>2.81</v>
      </c>
      <c r="F336" s="190">
        <v>0.9</v>
      </c>
      <c r="G336" s="190">
        <v>1.02</v>
      </c>
      <c r="H336" s="190"/>
    </row>
    <row r="337" spans="1:8" x14ac:dyDescent="0.25">
      <c r="A337" s="163"/>
      <c r="B337" s="189" t="s">
        <v>40</v>
      </c>
      <c r="C337" s="183" t="s">
        <v>51</v>
      </c>
      <c r="D337" s="190">
        <v>0.38</v>
      </c>
      <c r="E337" s="190">
        <v>0.39</v>
      </c>
      <c r="F337" s="190">
        <v>0.34</v>
      </c>
      <c r="G337" s="190">
        <v>0.36</v>
      </c>
      <c r="H337" s="190"/>
    </row>
    <row r="338" spans="1:8" x14ac:dyDescent="0.25">
      <c r="A338" s="163"/>
      <c r="B338" s="189" t="s">
        <v>41</v>
      </c>
      <c r="C338" s="183" t="s">
        <v>52</v>
      </c>
      <c r="D338" s="190">
        <v>0.97</v>
      </c>
      <c r="E338" s="190">
        <v>0.73</v>
      </c>
      <c r="F338" s="190">
        <v>0.7</v>
      </c>
      <c r="G338" s="190">
        <v>0.77</v>
      </c>
      <c r="H338" s="190"/>
    </row>
    <row r="339" spans="1:8" ht="26.4" x14ac:dyDescent="0.25">
      <c r="A339" s="163"/>
      <c r="B339" s="189" t="s">
        <v>42</v>
      </c>
      <c r="C339" s="183" t="s">
        <v>53</v>
      </c>
      <c r="D339" s="190">
        <v>0.79</v>
      </c>
      <c r="E339" s="190">
        <v>0.69</v>
      </c>
      <c r="F339" s="190">
        <v>0.43</v>
      </c>
      <c r="G339" s="190">
        <v>0.51</v>
      </c>
      <c r="H339" s="190"/>
    </row>
    <row r="340" spans="1:8" x14ac:dyDescent="0.25">
      <c r="A340" s="163"/>
      <c r="B340" s="189" t="s">
        <v>43</v>
      </c>
      <c r="C340" s="183" t="s">
        <v>126</v>
      </c>
      <c r="D340" s="190">
        <v>0.12</v>
      </c>
      <c r="E340" s="190">
        <v>0.24</v>
      </c>
      <c r="F340" s="190">
        <v>0.13</v>
      </c>
      <c r="G340" s="190">
        <v>0.22</v>
      </c>
      <c r="H340" s="190"/>
    </row>
    <row r="341" spans="1:8" ht="26.4" x14ac:dyDescent="0.25">
      <c r="A341" s="163"/>
      <c r="B341" s="189" t="s">
        <v>38</v>
      </c>
      <c r="C341" s="183" t="s">
        <v>54</v>
      </c>
      <c r="D341" s="190">
        <v>1.46</v>
      </c>
      <c r="E341" s="190">
        <v>0.67</v>
      </c>
      <c r="F341" s="190">
        <v>0.55000000000000004</v>
      </c>
      <c r="G341" s="190">
        <v>0.65</v>
      </c>
      <c r="H341" s="190"/>
    </row>
    <row r="342" spans="1:8" x14ac:dyDescent="0.25">
      <c r="A342" s="163"/>
      <c r="B342" s="189" t="s">
        <v>45</v>
      </c>
      <c r="C342" s="183"/>
      <c r="D342" s="190">
        <v>1.69</v>
      </c>
      <c r="E342" s="190">
        <v>1.56</v>
      </c>
      <c r="F342" s="190">
        <v>0.83</v>
      </c>
      <c r="G342" s="190">
        <v>0.88</v>
      </c>
      <c r="H342" s="190"/>
    </row>
    <row r="343" spans="1:8" x14ac:dyDescent="0.25">
      <c r="A343" s="163"/>
      <c r="B343" s="189" t="s">
        <v>39</v>
      </c>
      <c r="C343" s="183"/>
      <c r="D343" s="190">
        <v>1.69</v>
      </c>
      <c r="E343" s="190">
        <v>1.56</v>
      </c>
      <c r="F343" s="190">
        <v>0.83</v>
      </c>
      <c r="G343" s="190">
        <v>0.88</v>
      </c>
      <c r="H343" s="190"/>
    </row>
    <row r="344" spans="1:8" x14ac:dyDescent="0.25">
      <c r="A344" s="163"/>
      <c r="B344" s="189" t="s">
        <v>18</v>
      </c>
      <c r="C344" s="183"/>
      <c r="D344" s="190">
        <v>1.69</v>
      </c>
      <c r="E344" s="190">
        <v>1.56</v>
      </c>
      <c r="F344" s="190">
        <v>0.83</v>
      </c>
      <c r="G344" s="190">
        <v>0.88</v>
      </c>
      <c r="H344" s="190"/>
    </row>
    <row r="345" spans="1:8" x14ac:dyDescent="0.25">
      <c r="A345" s="163"/>
      <c r="B345" s="163"/>
      <c r="C345" s="170"/>
      <c r="D345" s="171"/>
      <c r="E345" s="171"/>
      <c r="F345" s="171"/>
      <c r="G345" s="171"/>
      <c r="H345" s="171"/>
    </row>
    <row r="346" spans="1:8" x14ac:dyDescent="0.25">
      <c r="A346" s="180"/>
      <c r="B346" s="181"/>
      <c r="C346" s="181"/>
      <c r="D346" s="182"/>
      <c r="E346" s="182"/>
      <c r="F346" s="182"/>
      <c r="G346" s="182"/>
      <c r="H346" s="182"/>
    </row>
    <row r="347" spans="1:8" x14ac:dyDescent="0.25">
      <c r="A347" s="183">
        <v>51</v>
      </c>
      <c r="B347" s="184" t="s">
        <v>187</v>
      </c>
      <c r="C347" s="185"/>
      <c r="D347" s="186"/>
      <c r="E347" s="186"/>
      <c r="F347" s="186"/>
      <c r="G347" s="186"/>
      <c r="H347" s="186"/>
    </row>
    <row r="348" spans="1:8" ht="21" x14ac:dyDescent="0.25">
      <c r="A348" s="163"/>
      <c r="B348" s="263"/>
      <c r="C348" s="265" t="s">
        <v>57</v>
      </c>
      <c r="D348" s="187" t="s">
        <v>222</v>
      </c>
      <c r="E348" s="187" t="s">
        <v>239</v>
      </c>
      <c r="F348" s="187" t="s">
        <v>257</v>
      </c>
      <c r="G348" s="187" t="s">
        <v>256</v>
      </c>
      <c r="H348" s="187" t="s">
        <v>272</v>
      </c>
    </row>
    <row r="349" spans="1:8" x14ac:dyDescent="0.25">
      <c r="A349" s="163"/>
      <c r="B349" s="264"/>
      <c r="C349" s="266"/>
      <c r="D349" s="188" t="s">
        <v>29</v>
      </c>
      <c r="E349" s="188" t="s">
        <v>29</v>
      </c>
      <c r="F349" s="188" t="s">
        <v>29</v>
      </c>
      <c r="G349" s="188" t="s">
        <v>29</v>
      </c>
      <c r="H349" s="188" t="s">
        <v>29</v>
      </c>
    </row>
    <row r="350" spans="1:8" x14ac:dyDescent="0.25">
      <c r="A350" s="163"/>
      <c r="B350" s="189" t="s">
        <v>23</v>
      </c>
      <c r="C350" s="183" t="s">
        <v>46</v>
      </c>
      <c r="D350" s="190">
        <v>0.11</v>
      </c>
      <c r="E350" s="190">
        <v>0.08</v>
      </c>
      <c r="F350" s="190">
        <v>-5.8</v>
      </c>
      <c r="G350" s="190">
        <v>0.17</v>
      </c>
      <c r="H350" s="190"/>
    </row>
    <row r="351" spans="1:8" x14ac:dyDescent="0.25">
      <c r="A351" s="163"/>
      <c r="B351" s="189" t="s">
        <v>22</v>
      </c>
      <c r="C351" s="183" t="s">
        <v>47</v>
      </c>
      <c r="D351" s="190">
        <v>0.4</v>
      </c>
      <c r="E351" s="190">
        <v>0.98</v>
      </c>
      <c r="F351" s="190">
        <v>0.32</v>
      </c>
      <c r="G351" s="190">
        <v>-0.06</v>
      </c>
      <c r="H351" s="190"/>
    </row>
    <row r="352" spans="1:8" x14ac:dyDescent="0.25">
      <c r="A352" s="163"/>
      <c r="B352" s="189" t="s">
        <v>24</v>
      </c>
      <c r="C352" s="183" t="s">
        <v>48</v>
      </c>
      <c r="D352" s="190">
        <v>-0.2</v>
      </c>
      <c r="E352" s="190">
        <v>-4.7300000000000004</v>
      </c>
      <c r="F352" s="190">
        <v>-0.71</v>
      </c>
      <c r="G352" s="190">
        <v>-0.31</v>
      </c>
      <c r="H352" s="190"/>
    </row>
    <row r="353" spans="1:8" ht="26.4" x14ac:dyDescent="0.25">
      <c r="A353" s="163"/>
      <c r="B353" s="189" t="s">
        <v>44</v>
      </c>
      <c r="C353" s="183" t="s">
        <v>125</v>
      </c>
      <c r="D353" s="190">
        <v>-0.26</v>
      </c>
      <c r="E353" s="190">
        <v>0.14000000000000001</v>
      </c>
      <c r="F353" s="190">
        <v>-1.98</v>
      </c>
      <c r="G353" s="190">
        <v>-2.34</v>
      </c>
      <c r="H353" s="190"/>
    </row>
    <row r="354" spans="1:8" x14ac:dyDescent="0.25">
      <c r="A354" s="163"/>
      <c r="B354" s="189" t="s">
        <v>21</v>
      </c>
      <c r="C354" s="183" t="s">
        <v>49</v>
      </c>
      <c r="D354" s="190">
        <v>-6.06</v>
      </c>
      <c r="E354" s="190">
        <v>-1.26</v>
      </c>
      <c r="F354" s="190">
        <v>-1.05</v>
      </c>
      <c r="G354" s="190">
        <v>-1.39</v>
      </c>
      <c r="H354" s="190"/>
    </row>
    <row r="355" spans="1:8" ht="26.4" x14ac:dyDescent="0.25">
      <c r="A355" s="163"/>
      <c r="B355" s="189" t="s">
        <v>83</v>
      </c>
      <c r="C355" s="183" t="s">
        <v>50</v>
      </c>
      <c r="D355" s="190">
        <v>-0.47</v>
      </c>
      <c r="E355" s="190">
        <v>-0.44</v>
      </c>
      <c r="F355" s="190">
        <v>-0.53</v>
      </c>
      <c r="G355" s="190">
        <v>-9.75</v>
      </c>
      <c r="H355" s="190"/>
    </row>
    <row r="356" spans="1:8" x14ac:dyDescent="0.25">
      <c r="A356" s="163"/>
      <c r="B356" s="189" t="s">
        <v>40</v>
      </c>
      <c r="C356" s="183" t="s">
        <v>51</v>
      </c>
      <c r="D356" s="190">
        <v>0.46</v>
      </c>
      <c r="E356" s="190">
        <v>-2.37</v>
      </c>
      <c r="F356" s="190">
        <v>0.24</v>
      </c>
      <c r="G356" s="190">
        <v>-0.2</v>
      </c>
      <c r="H356" s="190"/>
    </row>
    <row r="357" spans="1:8" x14ac:dyDescent="0.25">
      <c r="A357" s="163"/>
      <c r="B357" s="189" t="s">
        <v>41</v>
      </c>
      <c r="C357" s="183" t="s">
        <v>52</v>
      </c>
      <c r="D357" s="190">
        <v>-0.75</v>
      </c>
      <c r="E357" s="190">
        <v>-1.24</v>
      </c>
      <c r="F357" s="190">
        <v>0.1</v>
      </c>
      <c r="G357" s="190">
        <v>-0.14000000000000001</v>
      </c>
      <c r="H357" s="190"/>
    </row>
    <row r="358" spans="1:8" ht="26.4" x14ac:dyDescent="0.25">
      <c r="A358" s="163"/>
      <c r="B358" s="189" t="s">
        <v>42</v>
      </c>
      <c r="C358" s="183" t="s">
        <v>53</v>
      </c>
      <c r="D358" s="190">
        <v>0.15</v>
      </c>
      <c r="E358" s="190">
        <v>-1.1100000000000001</v>
      </c>
      <c r="F358" s="190">
        <v>-11.28</v>
      </c>
      <c r="G358" s="190">
        <v>-1.4</v>
      </c>
      <c r="H358" s="190"/>
    </row>
    <row r="359" spans="1:8" x14ac:dyDescent="0.25">
      <c r="A359" s="163"/>
      <c r="B359" s="189" t="s">
        <v>43</v>
      </c>
      <c r="C359" s="183" t="s">
        <v>126</v>
      </c>
      <c r="D359" s="190">
        <v>-0.21</v>
      </c>
      <c r="E359" s="190">
        <v>-3.21</v>
      </c>
      <c r="F359" s="190">
        <v>-3.2</v>
      </c>
      <c r="G359" s="190">
        <v>-0.7</v>
      </c>
      <c r="H359" s="190"/>
    </row>
    <row r="360" spans="1:8" ht="26.4" x14ac:dyDescent="0.25">
      <c r="A360" s="163"/>
      <c r="B360" s="189" t="s">
        <v>38</v>
      </c>
      <c r="C360" s="183" t="s">
        <v>54</v>
      </c>
      <c r="D360" s="190">
        <v>0.18</v>
      </c>
      <c r="E360" s="190">
        <v>0.21</v>
      </c>
      <c r="F360" s="190">
        <v>-0.66</v>
      </c>
      <c r="G360" s="190">
        <v>-0.23</v>
      </c>
      <c r="H360" s="190"/>
    </row>
    <row r="361" spans="1:8" x14ac:dyDescent="0.25">
      <c r="A361" s="163"/>
      <c r="B361" s="189" t="s">
        <v>45</v>
      </c>
      <c r="C361" s="183"/>
      <c r="D361" s="190">
        <v>-0.96</v>
      </c>
      <c r="E361" s="190">
        <v>-1.74</v>
      </c>
      <c r="F361" s="190">
        <v>-1.92</v>
      </c>
      <c r="G361" s="190">
        <v>-2.74</v>
      </c>
      <c r="H361" s="190"/>
    </row>
    <row r="362" spans="1:8" x14ac:dyDescent="0.25">
      <c r="A362" s="163"/>
      <c r="B362" s="189" t="s">
        <v>39</v>
      </c>
      <c r="C362" s="183"/>
      <c r="D362" s="190">
        <v>-0.96</v>
      </c>
      <c r="E362" s="190">
        <v>-1.74</v>
      </c>
      <c r="F362" s="190">
        <v>-1.92</v>
      </c>
      <c r="G362" s="190">
        <v>-2.74</v>
      </c>
      <c r="H362" s="190"/>
    </row>
    <row r="363" spans="1:8" x14ac:dyDescent="0.25">
      <c r="A363" s="163"/>
      <c r="B363" s="189" t="s">
        <v>18</v>
      </c>
      <c r="C363" s="183"/>
      <c r="D363" s="190">
        <v>-0.96</v>
      </c>
      <c r="E363" s="190">
        <v>-1.74</v>
      </c>
      <c r="F363" s="190">
        <v>-1.92</v>
      </c>
      <c r="G363" s="190">
        <v>-2.74</v>
      </c>
      <c r="H363" s="190"/>
    </row>
    <row r="364" spans="1:8" x14ac:dyDescent="0.25">
      <c r="A364" s="163"/>
      <c r="B364" s="163"/>
      <c r="C364" s="170"/>
      <c r="D364" s="171"/>
      <c r="E364" s="171"/>
      <c r="F364" s="171"/>
      <c r="G364" s="171"/>
      <c r="H364" s="171"/>
    </row>
  </sheetData>
  <mergeCells count="38">
    <mergeCell ref="B6:B7"/>
    <mergeCell ref="C6:C7"/>
    <mergeCell ref="B25:B26"/>
    <mergeCell ref="C25:C26"/>
    <mergeCell ref="B44:B45"/>
    <mergeCell ref="C44:C45"/>
    <mergeCell ref="B177:B178"/>
    <mergeCell ref="C177:C178"/>
    <mergeCell ref="B196:B197"/>
    <mergeCell ref="C196:C197"/>
    <mergeCell ref="B215:B216"/>
    <mergeCell ref="C215:C216"/>
    <mergeCell ref="B234:B235"/>
    <mergeCell ref="C234:C235"/>
    <mergeCell ref="B253:B254"/>
    <mergeCell ref="C253:C254"/>
    <mergeCell ref="B272:B273"/>
    <mergeCell ref="C272:C273"/>
    <mergeCell ref="B348:B349"/>
    <mergeCell ref="C348:C349"/>
    <mergeCell ref="B291:B292"/>
    <mergeCell ref="C291:C292"/>
    <mergeCell ref="B310:B311"/>
    <mergeCell ref="C310:C311"/>
    <mergeCell ref="B329:B330"/>
    <mergeCell ref="C329:C330"/>
    <mergeCell ref="B63:B64"/>
    <mergeCell ref="C63:C64"/>
    <mergeCell ref="B82:B83"/>
    <mergeCell ref="C82:C83"/>
    <mergeCell ref="B101:B102"/>
    <mergeCell ref="C101:C102"/>
    <mergeCell ref="B120:B121"/>
    <mergeCell ref="C120:C121"/>
    <mergeCell ref="B139:B140"/>
    <mergeCell ref="C139:C140"/>
    <mergeCell ref="B158:B159"/>
    <mergeCell ref="C158:C159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topLeftCell="A112" zoomScaleNormal="100" workbookViewId="0">
      <pane xSplit="3" topLeftCell="J1" activePane="topRight" state="frozen"/>
      <selection activeCell="A76" sqref="A76"/>
      <selection pane="topRight" activeCell="AD116" sqref="AD116"/>
    </sheetView>
  </sheetViews>
  <sheetFormatPr defaultColWidth="9.33203125" defaultRowHeight="13.2" x14ac:dyDescent="0.25"/>
  <cols>
    <col min="1" max="1" width="6.77734375" style="8" customWidth="1"/>
    <col min="2" max="2" width="35.77734375" style="8" customWidth="1"/>
    <col min="3" max="3" width="6.77734375" style="8" customWidth="1"/>
    <col min="4" max="8" width="10.77734375" style="8" customWidth="1"/>
    <col min="9" max="9" width="2" style="8" customWidth="1"/>
    <col min="10" max="14" width="10.77734375" style="8" customWidth="1"/>
    <col min="15" max="15" width="2" style="8" customWidth="1"/>
    <col min="16" max="20" width="10.77734375" style="8" customWidth="1"/>
    <col min="21" max="21" width="2" style="8" customWidth="1"/>
    <col min="22" max="26" width="10.77734375" style="8" customWidth="1"/>
    <col min="27" max="27" width="2" style="8" customWidth="1"/>
    <col min="28" max="71" width="10.77734375" style="8" customWidth="1"/>
    <col min="72" max="16384" width="9.33203125" style="8"/>
  </cols>
  <sheetData>
    <row r="1" spans="1:250" x14ac:dyDescent="0.25">
      <c r="A1" s="129" t="s">
        <v>114</v>
      </c>
      <c r="C1" s="130"/>
      <c r="H1" s="131"/>
      <c r="L1" s="132"/>
      <c r="M1" s="132"/>
      <c r="N1" s="132"/>
    </row>
    <row r="2" spans="1:250" s="137" customFormat="1" ht="13.8" x14ac:dyDescent="0.25">
      <c r="A2" s="133"/>
      <c r="B2" s="134"/>
      <c r="C2" s="135" t="s">
        <v>113</v>
      </c>
      <c r="D2" s="134"/>
      <c r="E2" s="134"/>
      <c r="F2" s="134"/>
      <c r="G2" s="136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</row>
    <row r="3" spans="1:250" x14ac:dyDescent="0.25">
      <c r="A3" s="139"/>
      <c r="B3" s="140"/>
      <c r="C3" s="140"/>
      <c r="D3" s="99"/>
      <c r="E3" s="131"/>
      <c r="F3" s="131"/>
      <c r="G3" s="131"/>
      <c r="H3" s="131"/>
      <c r="I3" s="131"/>
      <c r="J3" s="131"/>
      <c r="K3" s="131"/>
      <c r="L3" s="132"/>
      <c r="M3" s="132"/>
      <c r="N3" s="132"/>
    </row>
    <row r="4" spans="1:250" s="141" customFormat="1" ht="11.4" x14ac:dyDescent="0.2">
      <c r="A4" s="176"/>
      <c r="B4" s="176"/>
      <c r="C4" s="176"/>
      <c r="D4" s="277" t="s">
        <v>22</v>
      </c>
      <c r="E4" s="277"/>
      <c r="F4" s="277"/>
      <c r="G4" s="277"/>
      <c r="H4" s="277"/>
      <c r="J4" s="277" t="s">
        <v>24</v>
      </c>
      <c r="K4" s="277"/>
      <c r="L4" s="277"/>
      <c r="M4" s="277"/>
      <c r="N4" s="277"/>
      <c r="P4" s="277" t="s">
        <v>21</v>
      </c>
      <c r="Q4" s="277"/>
      <c r="R4" s="277"/>
      <c r="S4" s="277"/>
      <c r="T4" s="277"/>
      <c r="V4" s="277" t="s">
        <v>83</v>
      </c>
      <c r="W4" s="277"/>
      <c r="X4" s="277"/>
      <c r="Y4" s="277"/>
      <c r="Z4" s="277"/>
      <c r="AB4" s="277" t="s">
        <v>41</v>
      </c>
      <c r="AC4" s="277"/>
      <c r="AD4" s="277"/>
      <c r="AE4" s="277"/>
      <c r="AF4" s="277"/>
    </row>
    <row r="5" spans="1:250" x14ac:dyDescent="0.25">
      <c r="A5" s="139"/>
      <c r="B5" s="140"/>
      <c r="C5" s="140"/>
      <c r="D5" s="99"/>
      <c r="E5" s="99"/>
      <c r="F5" s="99"/>
      <c r="G5" s="99"/>
      <c r="H5" s="99"/>
      <c r="J5" s="99"/>
      <c r="K5" s="99"/>
      <c r="L5" s="99"/>
      <c r="M5" s="99"/>
      <c r="N5" s="99"/>
      <c r="P5" s="99"/>
      <c r="Q5" s="99"/>
      <c r="R5" s="99"/>
      <c r="S5" s="99"/>
      <c r="T5" s="99"/>
      <c r="V5" s="99"/>
      <c r="W5" s="99"/>
      <c r="X5" s="99"/>
      <c r="Y5" s="99"/>
      <c r="Z5" s="99"/>
      <c r="AB5" s="99"/>
      <c r="AC5" s="99"/>
      <c r="AD5" s="99"/>
      <c r="AE5" s="99"/>
      <c r="AF5" s="99"/>
    </row>
    <row r="6" spans="1:250" x14ac:dyDescent="0.25">
      <c r="A6" s="142">
        <v>10</v>
      </c>
      <c r="B6" s="143" t="s">
        <v>56</v>
      </c>
      <c r="C6" s="100"/>
      <c r="D6" s="100"/>
      <c r="E6" s="100"/>
      <c r="F6" s="100"/>
      <c r="G6" s="100"/>
      <c r="H6" s="100"/>
      <c r="J6" s="100"/>
      <c r="K6" s="100"/>
      <c r="L6" s="100"/>
      <c r="M6" s="100"/>
      <c r="N6" s="100"/>
      <c r="P6" s="100"/>
      <c r="Q6" s="100"/>
      <c r="R6" s="100"/>
      <c r="S6" s="100"/>
      <c r="T6" s="100"/>
      <c r="V6" s="100"/>
      <c r="W6" s="100"/>
      <c r="X6" s="100"/>
      <c r="Y6" s="100"/>
      <c r="Z6" s="100"/>
      <c r="AB6" s="100"/>
      <c r="AC6" s="100"/>
      <c r="AD6" s="100"/>
      <c r="AE6" s="100"/>
      <c r="AF6" s="100"/>
    </row>
    <row r="7" spans="1:250" ht="21" x14ac:dyDescent="0.25">
      <c r="A7" s="144"/>
      <c r="B7" s="273"/>
      <c r="C7" s="275" t="s">
        <v>57</v>
      </c>
      <c r="D7" s="95" t="s">
        <v>222</v>
      </c>
      <c r="E7" s="95" t="s">
        <v>239</v>
      </c>
      <c r="F7" s="95" t="s">
        <v>257</v>
      </c>
      <c r="G7" s="95" t="s">
        <v>256</v>
      </c>
      <c r="H7" s="95" t="s">
        <v>272</v>
      </c>
      <c r="J7" s="95" t="s">
        <v>222</v>
      </c>
      <c r="K7" s="95" t="s">
        <v>239</v>
      </c>
      <c r="L7" s="95" t="s">
        <v>257</v>
      </c>
      <c r="M7" s="95" t="s">
        <v>256</v>
      </c>
      <c r="N7" s="95" t="s">
        <v>272</v>
      </c>
      <c r="P7" s="95" t="s">
        <v>222</v>
      </c>
      <c r="Q7" s="95" t="s">
        <v>239</v>
      </c>
      <c r="R7" s="95" t="s">
        <v>257</v>
      </c>
      <c r="S7" s="95" t="s">
        <v>256</v>
      </c>
      <c r="T7" s="95" t="s">
        <v>272</v>
      </c>
      <c r="V7" s="95" t="s">
        <v>222</v>
      </c>
      <c r="W7" s="95" t="s">
        <v>239</v>
      </c>
      <c r="X7" s="95" t="s">
        <v>257</v>
      </c>
      <c r="Y7" s="95" t="s">
        <v>256</v>
      </c>
      <c r="Z7" s="95" t="s">
        <v>272</v>
      </c>
      <c r="AB7" s="95" t="s">
        <v>222</v>
      </c>
      <c r="AC7" s="95" t="s">
        <v>239</v>
      </c>
      <c r="AD7" s="95" t="s">
        <v>257</v>
      </c>
      <c r="AE7" s="95" t="s">
        <v>256</v>
      </c>
      <c r="AF7" s="95" t="s">
        <v>272</v>
      </c>
    </row>
    <row r="8" spans="1:250" x14ac:dyDescent="0.25">
      <c r="A8" s="144"/>
      <c r="B8" s="274"/>
      <c r="C8" s="276"/>
      <c r="D8" s="96" t="s">
        <v>29</v>
      </c>
      <c r="E8" s="96" t="s">
        <v>29</v>
      </c>
      <c r="F8" s="96" t="s">
        <v>29</v>
      </c>
      <c r="G8" s="96" t="s">
        <v>29</v>
      </c>
      <c r="H8" s="96" t="s">
        <v>29</v>
      </c>
      <c r="J8" s="96" t="s">
        <v>29</v>
      </c>
      <c r="K8" s="96" t="s">
        <v>29</v>
      </c>
      <c r="L8" s="96" t="s">
        <v>29</v>
      </c>
      <c r="M8" s="96" t="s">
        <v>29</v>
      </c>
      <c r="N8" s="96" t="s">
        <v>29</v>
      </c>
      <c r="P8" s="96" t="s">
        <v>29</v>
      </c>
      <c r="Q8" s="96" t="s">
        <v>29</v>
      </c>
      <c r="R8" s="96" t="s">
        <v>29</v>
      </c>
      <c r="S8" s="96" t="s">
        <v>29</v>
      </c>
      <c r="T8" s="96" t="s">
        <v>29</v>
      </c>
      <c r="V8" s="96" t="s">
        <v>29</v>
      </c>
      <c r="W8" s="96" t="s">
        <v>29</v>
      </c>
      <c r="X8" s="96" t="s">
        <v>29</v>
      </c>
      <c r="Y8" s="96" t="s">
        <v>29</v>
      </c>
      <c r="Z8" s="96" t="s">
        <v>29</v>
      </c>
      <c r="AB8" s="96" t="s">
        <v>29</v>
      </c>
      <c r="AC8" s="96" t="s">
        <v>29</v>
      </c>
      <c r="AD8" s="96" t="s">
        <v>29</v>
      </c>
      <c r="AE8" s="96" t="s">
        <v>29</v>
      </c>
      <c r="AF8" s="96" t="s">
        <v>29</v>
      </c>
    </row>
    <row r="9" spans="1:250" x14ac:dyDescent="0.25">
      <c r="A9" s="144"/>
      <c r="B9" s="145" t="s">
        <v>58</v>
      </c>
      <c r="C9" s="146">
        <v>1</v>
      </c>
      <c r="D9" s="97">
        <v>87.12</v>
      </c>
      <c r="E9" s="97">
        <v>84.96</v>
      </c>
      <c r="F9" s="97">
        <v>84.44</v>
      </c>
      <c r="G9" s="97">
        <v>82.98</v>
      </c>
      <c r="H9" s="97"/>
      <c r="J9" s="97">
        <v>82.64</v>
      </c>
      <c r="K9" s="97">
        <v>85.09</v>
      </c>
      <c r="L9" s="97">
        <v>81.8</v>
      </c>
      <c r="M9" s="97">
        <v>84.18</v>
      </c>
      <c r="N9" s="97"/>
      <c r="P9" s="97">
        <v>87.33</v>
      </c>
      <c r="Q9" s="97">
        <v>84.03</v>
      </c>
      <c r="R9" s="97">
        <v>84.78</v>
      </c>
      <c r="S9" s="97">
        <v>84.07</v>
      </c>
      <c r="T9" s="97"/>
      <c r="V9" s="97">
        <v>76.489999999999995</v>
      </c>
      <c r="W9" s="97">
        <v>79.819999999999993</v>
      </c>
      <c r="X9" s="97">
        <v>80.28</v>
      </c>
      <c r="Y9" s="97">
        <v>81.42</v>
      </c>
      <c r="Z9" s="97"/>
      <c r="AB9" s="97">
        <v>78.540000000000006</v>
      </c>
      <c r="AC9" s="97">
        <v>80.53</v>
      </c>
      <c r="AD9" s="97">
        <v>77.430000000000007</v>
      </c>
      <c r="AE9" s="97">
        <v>77.680000000000007</v>
      </c>
      <c r="AF9" s="97"/>
    </row>
    <row r="10" spans="1:250" x14ac:dyDescent="0.25">
      <c r="A10" s="144"/>
      <c r="B10" s="144"/>
      <c r="C10" s="147"/>
      <c r="D10" s="98"/>
      <c r="E10" s="98"/>
      <c r="F10" s="98"/>
      <c r="G10" s="98"/>
      <c r="H10" s="98"/>
      <c r="J10" s="98"/>
      <c r="K10" s="98"/>
      <c r="L10" s="98"/>
      <c r="M10" s="98"/>
      <c r="N10" s="98"/>
      <c r="P10" s="98"/>
      <c r="Q10" s="98"/>
      <c r="R10" s="98"/>
      <c r="S10" s="98"/>
      <c r="T10" s="98"/>
      <c r="V10" s="98"/>
      <c r="W10" s="98"/>
      <c r="X10" s="98"/>
      <c r="Y10" s="98"/>
      <c r="Z10" s="98"/>
      <c r="AB10" s="98"/>
      <c r="AC10" s="98"/>
      <c r="AD10" s="98"/>
      <c r="AE10" s="98"/>
      <c r="AF10" s="98"/>
    </row>
    <row r="11" spans="1:250" x14ac:dyDescent="0.25">
      <c r="A11" s="139"/>
      <c r="B11" s="140"/>
      <c r="C11" s="140"/>
      <c r="D11" s="99"/>
      <c r="E11" s="99"/>
      <c r="F11" s="99"/>
      <c r="G11" s="99"/>
      <c r="H11" s="99"/>
      <c r="J11" s="99"/>
      <c r="K11" s="99"/>
      <c r="L11" s="99"/>
      <c r="M11" s="99"/>
      <c r="N11" s="99"/>
      <c r="P11" s="99"/>
      <c r="Q11" s="99"/>
      <c r="R11" s="99"/>
      <c r="S11" s="99"/>
      <c r="T11" s="99"/>
      <c r="V11" s="99"/>
      <c r="W11" s="99"/>
      <c r="X11" s="99"/>
      <c r="Y11" s="99"/>
      <c r="Z11" s="99"/>
      <c r="AB11" s="99"/>
      <c r="AC11" s="99"/>
      <c r="AD11" s="99"/>
      <c r="AE11" s="99"/>
      <c r="AF11" s="99"/>
    </row>
    <row r="12" spans="1:250" x14ac:dyDescent="0.25">
      <c r="A12" s="142">
        <v>11</v>
      </c>
      <c r="B12" s="143" t="s">
        <v>59</v>
      </c>
      <c r="C12" s="100"/>
      <c r="D12" s="100"/>
      <c r="E12" s="100"/>
      <c r="F12" s="100"/>
      <c r="G12" s="100"/>
      <c r="H12" s="100"/>
      <c r="J12" s="100"/>
      <c r="K12" s="100"/>
      <c r="L12" s="100"/>
      <c r="M12" s="100"/>
      <c r="N12" s="100"/>
      <c r="P12" s="100"/>
      <c r="Q12" s="100"/>
      <c r="R12" s="100"/>
      <c r="S12" s="100"/>
      <c r="T12" s="100"/>
      <c r="V12" s="100"/>
      <c r="W12" s="100"/>
      <c r="X12" s="100"/>
      <c r="Y12" s="100"/>
      <c r="Z12" s="100"/>
      <c r="AB12" s="100"/>
      <c r="AC12" s="100"/>
      <c r="AD12" s="100"/>
      <c r="AE12" s="100"/>
      <c r="AF12" s="100"/>
    </row>
    <row r="13" spans="1:250" ht="21" x14ac:dyDescent="0.25">
      <c r="A13" s="144"/>
      <c r="B13" s="273"/>
      <c r="C13" s="275" t="s">
        <v>57</v>
      </c>
      <c r="D13" s="95" t="s">
        <v>222</v>
      </c>
      <c r="E13" s="95" t="s">
        <v>239</v>
      </c>
      <c r="F13" s="95" t="s">
        <v>257</v>
      </c>
      <c r="G13" s="95" t="s">
        <v>256</v>
      </c>
      <c r="H13" s="95" t="s">
        <v>272</v>
      </c>
      <c r="J13" s="95" t="s">
        <v>222</v>
      </c>
      <c r="K13" s="95" t="s">
        <v>239</v>
      </c>
      <c r="L13" s="95" t="s">
        <v>257</v>
      </c>
      <c r="M13" s="95" t="s">
        <v>256</v>
      </c>
      <c r="N13" s="95" t="s">
        <v>272</v>
      </c>
      <c r="P13" s="95" t="s">
        <v>222</v>
      </c>
      <c r="Q13" s="95" t="s">
        <v>239</v>
      </c>
      <c r="R13" s="95" t="s">
        <v>257</v>
      </c>
      <c r="S13" s="95" t="s">
        <v>256</v>
      </c>
      <c r="T13" s="95" t="s">
        <v>272</v>
      </c>
      <c r="V13" s="95" t="s">
        <v>222</v>
      </c>
      <c r="W13" s="95" t="s">
        <v>239</v>
      </c>
      <c r="X13" s="95" t="s">
        <v>257</v>
      </c>
      <c r="Y13" s="95" t="s">
        <v>256</v>
      </c>
      <c r="Z13" s="95" t="s">
        <v>272</v>
      </c>
      <c r="AB13" s="95" t="s">
        <v>222</v>
      </c>
      <c r="AC13" s="95" t="s">
        <v>239</v>
      </c>
      <c r="AD13" s="95" t="s">
        <v>257</v>
      </c>
      <c r="AE13" s="95" t="s">
        <v>256</v>
      </c>
      <c r="AF13" s="95" t="s">
        <v>272</v>
      </c>
    </row>
    <row r="14" spans="1:250" x14ac:dyDescent="0.25">
      <c r="A14" s="144"/>
      <c r="B14" s="274"/>
      <c r="C14" s="276"/>
      <c r="D14" s="96" t="s">
        <v>29</v>
      </c>
      <c r="E14" s="96" t="s">
        <v>29</v>
      </c>
      <c r="F14" s="96" t="s">
        <v>29</v>
      </c>
      <c r="G14" s="96" t="s">
        <v>29</v>
      </c>
      <c r="H14" s="96" t="s">
        <v>29</v>
      </c>
      <c r="J14" s="96" t="s">
        <v>29</v>
      </c>
      <c r="K14" s="96" t="s">
        <v>29</v>
      </c>
      <c r="L14" s="96" t="s">
        <v>29</v>
      </c>
      <c r="M14" s="96" t="s">
        <v>29</v>
      </c>
      <c r="N14" s="96" t="s">
        <v>29</v>
      </c>
      <c r="P14" s="96" t="s">
        <v>29</v>
      </c>
      <c r="Q14" s="96" t="s">
        <v>29</v>
      </c>
      <c r="R14" s="96" t="s">
        <v>29</v>
      </c>
      <c r="S14" s="96" t="s">
        <v>29</v>
      </c>
      <c r="T14" s="96" t="s">
        <v>29</v>
      </c>
      <c r="V14" s="96" t="s">
        <v>29</v>
      </c>
      <c r="W14" s="96" t="s">
        <v>29</v>
      </c>
      <c r="X14" s="96" t="s">
        <v>29</v>
      </c>
      <c r="Y14" s="96" t="s">
        <v>29</v>
      </c>
      <c r="Z14" s="96" t="s">
        <v>29</v>
      </c>
      <c r="AB14" s="96" t="s">
        <v>29</v>
      </c>
      <c r="AC14" s="96" t="s">
        <v>29</v>
      </c>
      <c r="AD14" s="96" t="s">
        <v>29</v>
      </c>
      <c r="AE14" s="96" t="s">
        <v>29</v>
      </c>
      <c r="AF14" s="96" t="s">
        <v>29</v>
      </c>
    </row>
    <row r="15" spans="1:250" x14ac:dyDescent="0.25">
      <c r="A15" s="144"/>
      <c r="B15" s="145" t="s">
        <v>58</v>
      </c>
      <c r="C15" s="146">
        <v>1</v>
      </c>
      <c r="D15" s="97">
        <v>11.36</v>
      </c>
      <c r="E15" s="97">
        <v>7.52</v>
      </c>
      <c r="F15" s="97">
        <v>11.11</v>
      </c>
      <c r="G15" s="97">
        <v>10.64</v>
      </c>
      <c r="H15" s="97"/>
      <c r="J15" s="97">
        <v>23.63</v>
      </c>
      <c r="K15" s="97">
        <v>23.39</v>
      </c>
      <c r="L15" s="97">
        <v>21.2</v>
      </c>
      <c r="M15" s="97">
        <v>23.58</v>
      </c>
      <c r="N15" s="97"/>
      <c r="P15" s="97">
        <v>21</v>
      </c>
      <c r="Q15" s="97">
        <v>22.22</v>
      </c>
      <c r="R15" s="97">
        <v>20.07</v>
      </c>
      <c r="S15" s="97">
        <v>20.34</v>
      </c>
      <c r="T15" s="97"/>
      <c r="V15" s="97">
        <v>22.39</v>
      </c>
      <c r="W15" s="97">
        <v>25.45</v>
      </c>
      <c r="X15" s="97">
        <v>25</v>
      </c>
      <c r="Y15" s="97">
        <v>24.13</v>
      </c>
      <c r="Z15" s="97"/>
      <c r="AB15" s="97">
        <v>9.59</v>
      </c>
      <c r="AC15" s="97">
        <v>6.64</v>
      </c>
      <c r="AD15" s="97">
        <v>7.52</v>
      </c>
      <c r="AE15" s="97">
        <v>7.59</v>
      </c>
      <c r="AF15" s="97"/>
    </row>
    <row r="16" spans="1:250" x14ac:dyDescent="0.25">
      <c r="A16" s="144"/>
      <c r="B16" s="144"/>
      <c r="C16" s="147"/>
      <c r="D16" s="98"/>
      <c r="E16" s="98"/>
      <c r="F16" s="98"/>
      <c r="G16" s="98"/>
      <c r="H16" s="98"/>
      <c r="J16" s="98"/>
      <c r="K16" s="98"/>
      <c r="L16" s="98"/>
      <c r="M16" s="98"/>
      <c r="N16" s="98"/>
      <c r="P16" s="98"/>
      <c r="Q16" s="98"/>
      <c r="R16" s="98"/>
      <c r="S16" s="98"/>
      <c r="T16" s="98"/>
      <c r="V16" s="98"/>
      <c r="W16" s="98"/>
      <c r="X16" s="98"/>
      <c r="Y16" s="98"/>
      <c r="Z16" s="98"/>
      <c r="AB16" s="98"/>
      <c r="AC16" s="98"/>
      <c r="AD16" s="98"/>
      <c r="AE16" s="98"/>
      <c r="AF16" s="98"/>
    </row>
    <row r="17" spans="1:32" x14ac:dyDescent="0.25">
      <c r="A17" s="139"/>
      <c r="B17" s="140"/>
      <c r="C17" s="140"/>
      <c r="D17" s="99"/>
      <c r="E17" s="99"/>
      <c r="F17" s="99"/>
      <c r="G17" s="99"/>
      <c r="H17" s="99"/>
      <c r="J17" s="99"/>
      <c r="K17" s="99"/>
      <c r="L17" s="99"/>
      <c r="M17" s="99"/>
      <c r="N17" s="99"/>
      <c r="P17" s="99"/>
      <c r="Q17" s="99"/>
      <c r="R17" s="99"/>
      <c r="S17" s="99"/>
      <c r="T17" s="99"/>
      <c r="V17" s="99"/>
      <c r="W17" s="99"/>
      <c r="X17" s="99"/>
      <c r="Y17" s="99"/>
      <c r="Z17" s="99"/>
      <c r="AB17" s="99"/>
      <c r="AC17" s="99"/>
      <c r="AD17" s="99"/>
      <c r="AE17" s="99"/>
      <c r="AF17" s="99"/>
    </row>
    <row r="18" spans="1:32" x14ac:dyDescent="0.25">
      <c r="A18" s="142">
        <v>12</v>
      </c>
      <c r="B18" s="143" t="s">
        <v>60</v>
      </c>
      <c r="C18" s="100"/>
      <c r="D18" s="100"/>
      <c r="E18" s="100"/>
      <c r="F18" s="100"/>
      <c r="G18" s="100"/>
      <c r="H18" s="100"/>
      <c r="J18" s="100"/>
      <c r="K18" s="100"/>
      <c r="L18" s="100"/>
      <c r="M18" s="100"/>
      <c r="N18" s="100"/>
      <c r="P18" s="100"/>
      <c r="Q18" s="100"/>
      <c r="R18" s="100"/>
      <c r="S18" s="100"/>
      <c r="T18" s="100"/>
      <c r="V18" s="100"/>
      <c r="W18" s="100"/>
      <c r="X18" s="100"/>
      <c r="Y18" s="100"/>
      <c r="Z18" s="100"/>
      <c r="AB18" s="100"/>
      <c r="AC18" s="100"/>
      <c r="AD18" s="100"/>
      <c r="AE18" s="100"/>
      <c r="AF18" s="100"/>
    </row>
    <row r="19" spans="1:32" ht="21" x14ac:dyDescent="0.25">
      <c r="A19" s="144"/>
      <c r="B19" s="273"/>
      <c r="C19" s="275" t="s">
        <v>57</v>
      </c>
      <c r="D19" s="95" t="s">
        <v>222</v>
      </c>
      <c r="E19" s="95" t="s">
        <v>239</v>
      </c>
      <c r="F19" s="95" t="s">
        <v>257</v>
      </c>
      <c r="G19" s="95" t="s">
        <v>256</v>
      </c>
      <c r="H19" s="95" t="s">
        <v>272</v>
      </c>
      <c r="J19" s="95" t="s">
        <v>222</v>
      </c>
      <c r="K19" s="95" t="s">
        <v>239</v>
      </c>
      <c r="L19" s="95" t="s">
        <v>257</v>
      </c>
      <c r="M19" s="95" t="s">
        <v>256</v>
      </c>
      <c r="N19" s="95" t="s">
        <v>272</v>
      </c>
      <c r="P19" s="95" t="s">
        <v>222</v>
      </c>
      <c r="Q19" s="95" t="s">
        <v>239</v>
      </c>
      <c r="R19" s="95" t="s">
        <v>257</v>
      </c>
      <c r="S19" s="95" t="s">
        <v>256</v>
      </c>
      <c r="T19" s="95" t="s">
        <v>272</v>
      </c>
      <c r="V19" s="95" t="s">
        <v>222</v>
      </c>
      <c r="W19" s="95" t="s">
        <v>239</v>
      </c>
      <c r="X19" s="95" t="s">
        <v>257</v>
      </c>
      <c r="Y19" s="95" t="s">
        <v>256</v>
      </c>
      <c r="Z19" s="95" t="s">
        <v>272</v>
      </c>
      <c r="AB19" s="95" t="s">
        <v>222</v>
      </c>
      <c r="AC19" s="95" t="s">
        <v>239</v>
      </c>
      <c r="AD19" s="95" t="s">
        <v>257</v>
      </c>
      <c r="AE19" s="95" t="s">
        <v>256</v>
      </c>
      <c r="AF19" s="95" t="s">
        <v>272</v>
      </c>
    </row>
    <row r="20" spans="1:32" x14ac:dyDescent="0.25">
      <c r="A20" s="144"/>
      <c r="B20" s="274"/>
      <c r="C20" s="276"/>
      <c r="D20" s="96" t="s">
        <v>29</v>
      </c>
      <c r="E20" s="96" t="s">
        <v>29</v>
      </c>
      <c r="F20" s="96" t="s">
        <v>29</v>
      </c>
      <c r="G20" s="96" t="s">
        <v>29</v>
      </c>
      <c r="H20" s="96" t="s">
        <v>29</v>
      </c>
      <c r="J20" s="96" t="s">
        <v>29</v>
      </c>
      <c r="K20" s="96" t="s">
        <v>29</v>
      </c>
      <c r="L20" s="96" t="s">
        <v>29</v>
      </c>
      <c r="M20" s="96" t="s">
        <v>29</v>
      </c>
      <c r="N20" s="96" t="s">
        <v>29</v>
      </c>
      <c r="P20" s="96" t="s">
        <v>29</v>
      </c>
      <c r="Q20" s="96" t="s">
        <v>29</v>
      </c>
      <c r="R20" s="96" t="s">
        <v>29</v>
      </c>
      <c r="S20" s="96" t="s">
        <v>29</v>
      </c>
      <c r="T20" s="96" t="s">
        <v>29</v>
      </c>
      <c r="V20" s="96" t="s">
        <v>29</v>
      </c>
      <c r="W20" s="96" t="s">
        <v>29</v>
      </c>
      <c r="X20" s="96" t="s">
        <v>29</v>
      </c>
      <c r="Y20" s="96" t="s">
        <v>29</v>
      </c>
      <c r="Z20" s="96" t="s">
        <v>29</v>
      </c>
      <c r="AB20" s="96" t="s">
        <v>29</v>
      </c>
      <c r="AC20" s="96" t="s">
        <v>29</v>
      </c>
      <c r="AD20" s="96" t="s">
        <v>29</v>
      </c>
      <c r="AE20" s="96" t="s">
        <v>29</v>
      </c>
      <c r="AF20" s="96" t="s">
        <v>29</v>
      </c>
    </row>
    <row r="21" spans="1:32" x14ac:dyDescent="0.25">
      <c r="A21" s="144"/>
      <c r="B21" s="145" t="s">
        <v>61</v>
      </c>
      <c r="C21" s="146">
        <v>1</v>
      </c>
      <c r="D21" s="97">
        <v>12.12</v>
      </c>
      <c r="E21" s="97">
        <v>11.28</v>
      </c>
      <c r="F21" s="97">
        <v>11.85</v>
      </c>
      <c r="G21" s="97">
        <v>12.06</v>
      </c>
      <c r="H21" s="97"/>
      <c r="J21" s="97">
        <v>5.14</v>
      </c>
      <c r="K21" s="97">
        <v>5.97</v>
      </c>
      <c r="L21" s="97">
        <v>5.38</v>
      </c>
      <c r="M21" s="97">
        <v>3.96</v>
      </c>
      <c r="N21" s="97"/>
      <c r="P21" s="97">
        <v>5.67</v>
      </c>
      <c r="Q21" s="97">
        <v>5.56</v>
      </c>
      <c r="R21" s="97">
        <v>4.5</v>
      </c>
      <c r="S21" s="97">
        <v>5.76</v>
      </c>
      <c r="T21" s="97"/>
      <c r="V21" s="97">
        <v>4.29</v>
      </c>
      <c r="W21" s="97">
        <v>3.64</v>
      </c>
      <c r="X21" s="97">
        <v>3.7</v>
      </c>
      <c r="Y21" s="97">
        <v>2.95</v>
      </c>
      <c r="Z21" s="97"/>
      <c r="AB21" s="97">
        <v>6.39</v>
      </c>
      <c r="AC21" s="97">
        <v>4.42</v>
      </c>
      <c r="AD21" s="97">
        <v>4.87</v>
      </c>
      <c r="AE21" s="97">
        <v>4.46</v>
      </c>
      <c r="AF21" s="97"/>
    </row>
    <row r="22" spans="1:32" x14ac:dyDescent="0.25">
      <c r="A22" s="144"/>
      <c r="B22" s="144"/>
      <c r="C22" s="147"/>
      <c r="D22" s="98"/>
      <c r="E22" s="98"/>
      <c r="F22" s="98"/>
      <c r="G22" s="98"/>
      <c r="H22" s="98"/>
      <c r="J22" s="98"/>
      <c r="K22" s="98"/>
      <c r="L22" s="98"/>
      <c r="M22" s="98"/>
      <c r="N22" s="98"/>
      <c r="P22" s="98"/>
      <c r="Q22" s="98"/>
      <c r="R22" s="98"/>
      <c r="S22" s="98"/>
      <c r="T22" s="98"/>
      <c r="V22" s="98"/>
      <c r="W22" s="98"/>
      <c r="X22" s="98"/>
      <c r="Y22" s="98"/>
      <c r="Z22" s="98"/>
      <c r="AB22" s="98"/>
      <c r="AC22" s="98"/>
      <c r="AD22" s="98"/>
      <c r="AE22" s="98"/>
      <c r="AF22" s="98"/>
    </row>
    <row r="23" spans="1:32" x14ac:dyDescent="0.25">
      <c r="A23" s="139"/>
      <c r="B23" s="140"/>
      <c r="C23" s="140"/>
      <c r="D23" s="99"/>
      <c r="E23" s="99"/>
      <c r="F23" s="99"/>
      <c r="G23" s="99"/>
      <c r="H23" s="99"/>
      <c r="J23" s="99"/>
      <c r="K23" s="99"/>
      <c r="L23" s="99"/>
      <c r="M23" s="99"/>
      <c r="N23" s="99"/>
      <c r="P23" s="99"/>
      <c r="Q23" s="99"/>
      <c r="R23" s="99"/>
      <c r="S23" s="99"/>
      <c r="T23" s="99"/>
      <c r="V23" s="99"/>
      <c r="W23" s="99"/>
      <c r="X23" s="99"/>
      <c r="Y23" s="99"/>
      <c r="Z23" s="99"/>
      <c r="AB23" s="99"/>
      <c r="AC23" s="99"/>
      <c r="AD23" s="99"/>
      <c r="AE23" s="99"/>
      <c r="AF23" s="99"/>
    </row>
    <row r="24" spans="1:32" x14ac:dyDescent="0.25">
      <c r="A24" s="142">
        <v>13</v>
      </c>
      <c r="B24" s="143" t="s">
        <v>62</v>
      </c>
      <c r="C24" s="100"/>
      <c r="D24" s="100"/>
      <c r="E24" s="100"/>
      <c r="F24" s="100"/>
      <c r="G24" s="100"/>
      <c r="H24" s="100"/>
      <c r="J24" s="100"/>
      <c r="K24" s="100"/>
      <c r="L24" s="100"/>
      <c r="M24" s="100"/>
      <c r="N24" s="100"/>
      <c r="P24" s="100"/>
      <c r="Q24" s="100"/>
      <c r="R24" s="100"/>
      <c r="S24" s="100"/>
      <c r="T24" s="100"/>
      <c r="V24" s="100"/>
      <c r="W24" s="100"/>
      <c r="X24" s="100"/>
      <c r="Y24" s="100"/>
      <c r="Z24" s="100"/>
      <c r="AB24" s="100"/>
      <c r="AC24" s="100"/>
      <c r="AD24" s="100"/>
      <c r="AE24" s="100"/>
      <c r="AF24" s="100"/>
    </row>
    <row r="25" spans="1:32" ht="21" x14ac:dyDescent="0.25">
      <c r="A25" s="144"/>
      <c r="B25" s="273"/>
      <c r="C25" s="275" t="s">
        <v>57</v>
      </c>
      <c r="D25" s="95" t="s">
        <v>222</v>
      </c>
      <c r="E25" s="95" t="s">
        <v>239</v>
      </c>
      <c r="F25" s="95" t="s">
        <v>257</v>
      </c>
      <c r="G25" s="95" t="s">
        <v>256</v>
      </c>
      <c r="H25" s="95" t="s">
        <v>272</v>
      </c>
      <c r="J25" s="95" t="s">
        <v>222</v>
      </c>
      <c r="K25" s="95" t="s">
        <v>239</v>
      </c>
      <c r="L25" s="95" t="s">
        <v>257</v>
      </c>
      <c r="M25" s="95" t="s">
        <v>256</v>
      </c>
      <c r="N25" s="95" t="s">
        <v>272</v>
      </c>
      <c r="P25" s="95" t="s">
        <v>222</v>
      </c>
      <c r="Q25" s="95" t="s">
        <v>239</v>
      </c>
      <c r="R25" s="95" t="s">
        <v>257</v>
      </c>
      <c r="S25" s="95" t="s">
        <v>256</v>
      </c>
      <c r="T25" s="95" t="s">
        <v>272</v>
      </c>
      <c r="V25" s="95" t="s">
        <v>222</v>
      </c>
      <c r="W25" s="95" t="s">
        <v>239</v>
      </c>
      <c r="X25" s="95" t="s">
        <v>257</v>
      </c>
      <c r="Y25" s="95" t="s">
        <v>256</v>
      </c>
      <c r="Z25" s="95" t="s">
        <v>272</v>
      </c>
      <c r="AB25" s="95" t="s">
        <v>222</v>
      </c>
      <c r="AC25" s="95" t="s">
        <v>239</v>
      </c>
      <c r="AD25" s="95" t="s">
        <v>257</v>
      </c>
      <c r="AE25" s="95" t="s">
        <v>256</v>
      </c>
      <c r="AF25" s="95" t="s">
        <v>272</v>
      </c>
    </row>
    <row r="26" spans="1:32" x14ac:dyDescent="0.25">
      <c r="A26" s="144"/>
      <c r="B26" s="274"/>
      <c r="C26" s="276"/>
      <c r="D26" s="96" t="s">
        <v>29</v>
      </c>
      <c r="E26" s="96" t="s">
        <v>29</v>
      </c>
      <c r="F26" s="96" t="s">
        <v>29</v>
      </c>
      <c r="G26" s="96" t="s">
        <v>29</v>
      </c>
      <c r="H26" s="96" t="s">
        <v>29</v>
      </c>
      <c r="J26" s="96" t="s">
        <v>29</v>
      </c>
      <c r="K26" s="96" t="s">
        <v>29</v>
      </c>
      <c r="L26" s="96" t="s">
        <v>29</v>
      </c>
      <c r="M26" s="96" t="s">
        <v>29</v>
      </c>
      <c r="N26" s="96" t="s">
        <v>29</v>
      </c>
      <c r="P26" s="96" t="s">
        <v>29</v>
      </c>
      <c r="Q26" s="96" t="s">
        <v>29</v>
      </c>
      <c r="R26" s="96" t="s">
        <v>29</v>
      </c>
      <c r="S26" s="96" t="s">
        <v>29</v>
      </c>
      <c r="T26" s="96" t="s">
        <v>29</v>
      </c>
      <c r="V26" s="96" t="s">
        <v>29</v>
      </c>
      <c r="W26" s="96" t="s">
        <v>29</v>
      </c>
      <c r="X26" s="96" t="s">
        <v>29</v>
      </c>
      <c r="Y26" s="96" t="s">
        <v>29</v>
      </c>
      <c r="Z26" s="96" t="s">
        <v>29</v>
      </c>
      <c r="AB26" s="96" t="s">
        <v>29</v>
      </c>
      <c r="AC26" s="96" t="s">
        <v>29</v>
      </c>
      <c r="AD26" s="96" t="s">
        <v>29</v>
      </c>
      <c r="AE26" s="96" t="s">
        <v>29</v>
      </c>
      <c r="AF26" s="96" t="s">
        <v>29</v>
      </c>
    </row>
    <row r="27" spans="1:32" x14ac:dyDescent="0.25">
      <c r="A27" s="144"/>
      <c r="B27" s="145" t="s">
        <v>61</v>
      </c>
      <c r="C27" s="146">
        <v>1</v>
      </c>
      <c r="D27" s="97">
        <v>71.97</v>
      </c>
      <c r="E27" s="97">
        <v>69.92</v>
      </c>
      <c r="F27" s="97">
        <v>70.37</v>
      </c>
      <c r="G27" s="97">
        <v>75.180000000000007</v>
      </c>
      <c r="H27" s="97"/>
      <c r="J27" s="97">
        <v>61.41</v>
      </c>
      <c r="K27" s="97">
        <v>60.13</v>
      </c>
      <c r="L27" s="97">
        <v>57.28</v>
      </c>
      <c r="M27" s="97">
        <v>62.5</v>
      </c>
      <c r="N27" s="97"/>
      <c r="P27" s="97">
        <v>65</v>
      </c>
      <c r="Q27" s="97">
        <v>67.010000000000005</v>
      </c>
      <c r="R27" s="97">
        <v>58.48</v>
      </c>
      <c r="S27" s="97">
        <v>64.75</v>
      </c>
      <c r="T27" s="97"/>
      <c r="V27" s="97">
        <v>44.78</v>
      </c>
      <c r="W27" s="97">
        <v>50.73</v>
      </c>
      <c r="X27" s="97">
        <v>46.48</v>
      </c>
      <c r="Y27" s="97">
        <v>52.95</v>
      </c>
      <c r="Z27" s="97"/>
      <c r="AB27" s="97">
        <v>59.36</v>
      </c>
      <c r="AC27" s="97">
        <v>59.29</v>
      </c>
      <c r="AD27" s="97">
        <v>55.31</v>
      </c>
      <c r="AE27" s="97">
        <v>59.38</v>
      </c>
      <c r="AF27" s="97"/>
    </row>
    <row r="28" spans="1:32" x14ac:dyDescent="0.25">
      <c r="A28" s="144"/>
      <c r="B28" s="144"/>
      <c r="C28" s="147"/>
      <c r="D28" s="98"/>
      <c r="E28" s="98"/>
      <c r="F28" s="98"/>
      <c r="G28" s="98"/>
      <c r="H28" s="98"/>
      <c r="J28" s="98"/>
      <c r="K28" s="98"/>
      <c r="L28" s="98"/>
      <c r="M28" s="98"/>
      <c r="N28" s="98"/>
      <c r="P28" s="98"/>
      <c r="Q28" s="98"/>
      <c r="R28" s="98"/>
      <c r="S28" s="98"/>
      <c r="T28" s="98"/>
      <c r="V28" s="98"/>
      <c r="W28" s="98"/>
      <c r="X28" s="98"/>
      <c r="Y28" s="98"/>
      <c r="Z28" s="98"/>
      <c r="AB28" s="98"/>
      <c r="AC28" s="98"/>
      <c r="AD28" s="98"/>
      <c r="AE28" s="98"/>
      <c r="AF28" s="98"/>
    </row>
    <row r="29" spans="1:32" x14ac:dyDescent="0.25">
      <c r="A29" s="139"/>
      <c r="B29" s="140"/>
      <c r="C29" s="140"/>
      <c r="D29" s="99"/>
      <c r="E29" s="99"/>
      <c r="F29" s="99"/>
      <c r="G29" s="99"/>
      <c r="H29" s="99"/>
      <c r="J29" s="99"/>
      <c r="K29" s="99"/>
      <c r="L29" s="99"/>
      <c r="M29" s="99"/>
      <c r="N29" s="99"/>
      <c r="P29" s="99"/>
      <c r="Q29" s="99"/>
      <c r="R29" s="99"/>
      <c r="S29" s="99"/>
      <c r="T29" s="99"/>
      <c r="V29" s="99"/>
      <c r="W29" s="99"/>
      <c r="X29" s="99"/>
      <c r="Y29" s="99"/>
      <c r="Z29" s="99"/>
      <c r="AB29" s="99"/>
      <c r="AC29" s="99"/>
      <c r="AD29" s="99"/>
      <c r="AE29" s="99"/>
      <c r="AF29" s="99"/>
    </row>
    <row r="30" spans="1:32" x14ac:dyDescent="0.25">
      <c r="A30" s="142">
        <v>14</v>
      </c>
      <c r="B30" s="143" t="s">
        <v>63</v>
      </c>
      <c r="C30" s="100"/>
      <c r="D30" s="100"/>
      <c r="E30" s="100"/>
      <c r="F30" s="100"/>
      <c r="G30" s="100"/>
      <c r="H30" s="100"/>
      <c r="J30" s="100"/>
      <c r="K30" s="100"/>
      <c r="L30" s="100"/>
      <c r="M30" s="100"/>
      <c r="N30" s="100"/>
      <c r="P30" s="100"/>
      <c r="Q30" s="100"/>
      <c r="R30" s="100"/>
      <c r="S30" s="100"/>
      <c r="T30" s="100"/>
      <c r="V30" s="100"/>
      <c r="W30" s="100"/>
      <c r="X30" s="100"/>
      <c r="Y30" s="100"/>
      <c r="Z30" s="100"/>
      <c r="AB30" s="100"/>
      <c r="AC30" s="100"/>
      <c r="AD30" s="100"/>
      <c r="AE30" s="100"/>
      <c r="AF30" s="100"/>
    </row>
    <row r="31" spans="1:32" ht="21" x14ac:dyDescent="0.25">
      <c r="A31" s="144"/>
      <c r="B31" s="273"/>
      <c r="C31" s="275" t="s">
        <v>57</v>
      </c>
      <c r="D31" s="95" t="s">
        <v>222</v>
      </c>
      <c r="E31" s="95" t="s">
        <v>239</v>
      </c>
      <c r="F31" s="95" t="s">
        <v>257</v>
      </c>
      <c r="G31" s="95" t="s">
        <v>256</v>
      </c>
      <c r="H31" s="95" t="s">
        <v>272</v>
      </c>
      <c r="J31" s="95" t="s">
        <v>222</v>
      </c>
      <c r="K31" s="95" t="s">
        <v>239</v>
      </c>
      <c r="L31" s="95" t="s">
        <v>257</v>
      </c>
      <c r="M31" s="95" t="s">
        <v>256</v>
      </c>
      <c r="N31" s="95" t="s">
        <v>272</v>
      </c>
      <c r="P31" s="95" t="s">
        <v>222</v>
      </c>
      <c r="Q31" s="95" t="s">
        <v>239</v>
      </c>
      <c r="R31" s="95" t="s">
        <v>257</v>
      </c>
      <c r="S31" s="95" t="s">
        <v>256</v>
      </c>
      <c r="T31" s="95" t="s">
        <v>272</v>
      </c>
      <c r="V31" s="95" t="s">
        <v>222</v>
      </c>
      <c r="W31" s="95" t="s">
        <v>239</v>
      </c>
      <c r="X31" s="95" t="s">
        <v>257</v>
      </c>
      <c r="Y31" s="95" t="s">
        <v>256</v>
      </c>
      <c r="Z31" s="95" t="s">
        <v>272</v>
      </c>
      <c r="AB31" s="95" t="s">
        <v>222</v>
      </c>
      <c r="AC31" s="95" t="s">
        <v>239</v>
      </c>
      <c r="AD31" s="95" t="s">
        <v>257</v>
      </c>
      <c r="AE31" s="95" t="s">
        <v>256</v>
      </c>
      <c r="AF31" s="95" t="s">
        <v>272</v>
      </c>
    </row>
    <row r="32" spans="1:32" x14ac:dyDescent="0.25">
      <c r="A32" s="144"/>
      <c r="B32" s="274"/>
      <c r="C32" s="276"/>
      <c r="D32" s="96" t="s">
        <v>29</v>
      </c>
      <c r="E32" s="96" t="s">
        <v>29</v>
      </c>
      <c r="F32" s="96" t="s">
        <v>29</v>
      </c>
      <c r="G32" s="96" t="s">
        <v>29</v>
      </c>
      <c r="H32" s="96" t="s">
        <v>29</v>
      </c>
      <c r="J32" s="96" t="s">
        <v>29</v>
      </c>
      <c r="K32" s="96" t="s">
        <v>29</v>
      </c>
      <c r="L32" s="96" t="s">
        <v>29</v>
      </c>
      <c r="M32" s="96" t="s">
        <v>29</v>
      </c>
      <c r="N32" s="96" t="s">
        <v>29</v>
      </c>
      <c r="P32" s="96" t="s">
        <v>29</v>
      </c>
      <c r="Q32" s="96" t="s">
        <v>29</v>
      </c>
      <c r="R32" s="96" t="s">
        <v>29</v>
      </c>
      <c r="S32" s="96" t="s">
        <v>29</v>
      </c>
      <c r="T32" s="96" t="s">
        <v>29</v>
      </c>
      <c r="V32" s="96" t="s">
        <v>29</v>
      </c>
      <c r="W32" s="96" t="s">
        <v>29</v>
      </c>
      <c r="X32" s="96" t="s">
        <v>29</v>
      </c>
      <c r="Y32" s="96" t="s">
        <v>29</v>
      </c>
      <c r="Z32" s="96" t="s">
        <v>29</v>
      </c>
      <c r="AB32" s="96" t="s">
        <v>29</v>
      </c>
      <c r="AC32" s="96" t="s">
        <v>29</v>
      </c>
      <c r="AD32" s="96" t="s">
        <v>29</v>
      </c>
      <c r="AE32" s="96" t="s">
        <v>29</v>
      </c>
      <c r="AF32" s="96" t="s">
        <v>29</v>
      </c>
    </row>
    <row r="33" spans="1:32" x14ac:dyDescent="0.25">
      <c r="A33" s="144"/>
      <c r="B33" s="145" t="s">
        <v>61</v>
      </c>
      <c r="C33" s="146">
        <v>1</v>
      </c>
      <c r="D33" s="97">
        <v>9.09</v>
      </c>
      <c r="E33" s="97">
        <v>7.52</v>
      </c>
      <c r="F33" s="97">
        <v>8.15</v>
      </c>
      <c r="G33" s="97">
        <v>6.38</v>
      </c>
      <c r="H33" s="97"/>
      <c r="J33" s="97">
        <v>7.56</v>
      </c>
      <c r="K33" s="97">
        <v>8.48</v>
      </c>
      <c r="L33" s="97">
        <v>7.44</v>
      </c>
      <c r="M33" s="97">
        <v>6.65</v>
      </c>
      <c r="N33" s="97"/>
      <c r="P33" s="97">
        <v>3.33</v>
      </c>
      <c r="Q33" s="97">
        <v>3.47</v>
      </c>
      <c r="R33" s="97">
        <v>6.57</v>
      </c>
      <c r="S33" s="97">
        <v>5.76</v>
      </c>
      <c r="T33" s="97"/>
      <c r="V33" s="97">
        <v>3.17</v>
      </c>
      <c r="W33" s="97">
        <v>3.09</v>
      </c>
      <c r="X33" s="97">
        <v>4.58</v>
      </c>
      <c r="Y33" s="97">
        <v>4.34</v>
      </c>
      <c r="Z33" s="97"/>
      <c r="AB33" s="97">
        <v>6.39</v>
      </c>
      <c r="AC33" s="97">
        <v>4.87</v>
      </c>
      <c r="AD33" s="97">
        <v>1.77</v>
      </c>
      <c r="AE33" s="97">
        <v>6.7</v>
      </c>
      <c r="AF33" s="97"/>
    </row>
    <row r="34" spans="1:32" x14ac:dyDescent="0.25">
      <c r="A34" s="144"/>
      <c r="B34" s="144"/>
      <c r="C34" s="147"/>
      <c r="D34" s="98"/>
      <c r="E34" s="98"/>
      <c r="F34" s="98"/>
      <c r="G34" s="98"/>
      <c r="H34" s="98"/>
      <c r="J34" s="98"/>
      <c r="K34" s="98"/>
      <c r="L34" s="98"/>
      <c r="M34" s="98"/>
      <c r="N34" s="98"/>
      <c r="P34" s="98"/>
      <c r="Q34" s="98"/>
      <c r="R34" s="98"/>
      <c r="S34" s="98"/>
      <c r="T34" s="98"/>
      <c r="V34" s="98"/>
      <c r="W34" s="98"/>
      <c r="X34" s="98"/>
      <c r="Y34" s="98"/>
      <c r="Z34" s="98"/>
      <c r="AB34" s="98"/>
      <c r="AC34" s="98"/>
      <c r="AD34" s="98"/>
      <c r="AE34" s="98"/>
      <c r="AF34" s="98"/>
    </row>
    <row r="35" spans="1:32" x14ac:dyDescent="0.25">
      <c r="A35" s="139"/>
      <c r="B35" s="140"/>
      <c r="C35" s="140"/>
      <c r="D35" s="99"/>
      <c r="E35" s="99"/>
      <c r="F35" s="99"/>
      <c r="G35" s="99"/>
      <c r="H35" s="99"/>
      <c r="J35" s="99"/>
      <c r="K35" s="99"/>
      <c r="L35" s="99"/>
      <c r="M35" s="99"/>
      <c r="N35" s="99"/>
      <c r="P35" s="99"/>
      <c r="Q35" s="99"/>
      <c r="R35" s="99"/>
      <c r="S35" s="99"/>
      <c r="T35" s="99"/>
      <c r="V35" s="99"/>
      <c r="W35" s="99"/>
      <c r="X35" s="99"/>
      <c r="Y35" s="99"/>
      <c r="Z35" s="99"/>
      <c r="AB35" s="99"/>
      <c r="AC35" s="99"/>
      <c r="AD35" s="99"/>
      <c r="AE35" s="99"/>
      <c r="AF35" s="99"/>
    </row>
    <row r="36" spans="1:32" x14ac:dyDescent="0.25">
      <c r="A36" s="142">
        <v>15</v>
      </c>
      <c r="B36" s="143" t="s">
        <v>64</v>
      </c>
      <c r="C36" s="100"/>
      <c r="D36" s="100"/>
      <c r="E36" s="100"/>
      <c r="F36" s="100"/>
      <c r="G36" s="100"/>
      <c r="H36" s="100"/>
      <c r="J36" s="100"/>
      <c r="K36" s="100"/>
      <c r="L36" s="100"/>
      <c r="M36" s="100"/>
      <c r="N36" s="100"/>
      <c r="P36" s="100"/>
      <c r="Q36" s="100"/>
      <c r="R36" s="100"/>
      <c r="S36" s="100"/>
      <c r="T36" s="100"/>
      <c r="V36" s="100"/>
      <c r="W36" s="100"/>
      <c r="X36" s="100"/>
      <c r="Y36" s="100"/>
      <c r="Z36" s="100"/>
      <c r="AB36" s="100"/>
      <c r="AC36" s="100"/>
      <c r="AD36" s="100"/>
      <c r="AE36" s="100"/>
      <c r="AF36" s="100"/>
    </row>
    <row r="37" spans="1:32" ht="21" x14ac:dyDescent="0.25">
      <c r="A37" s="144"/>
      <c r="B37" s="273"/>
      <c r="C37" s="275" t="s">
        <v>57</v>
      </c>
      <c r="D37" s="95" t="s">
        <v>222</v>
      </c>
      <c r="E37" s="95" t="s">
        <v>239</v>
      </c>
      <c r="F37" s="95" t="s">
        <v>257</v>
      </c>
      <c r="G37" s="95" t="s">
        <v>256</v>
      </c>
      <c r="H37" s="95" t="s">
        <v>272</v>
      </c>
      <c r="J37" s="95" t="s">
        <v>222</v>
      </c>
      <c r="K37" s="95" t="s">
        <v>239</v>
      </c>
      <c r="L37" s="95" t="s">
        <v>257</v>
      </c>
      <c r="M37" s="95" t="s">
        <v>256</v>
      </c>
      <c r="N37" s="95" t="s">
        <v>272</v>
      </c>
      <c r="P37" s="95" t="s">
        <v>222</v>
      </c>
      <c r="Q37" s="95" t="s">
        <v>239</v>
      </c>
      <c r="R37" s="95" t="s">
        <v>257</v>
      </c>
      <c r="S37" s="95" t="s">
        <v>256</v>
      </c>
      <c r="T37" s="95" t="s">
        <v>272</v>
      </c>
      <c r="V37" s="95" t="s">
        <v>222</v>
      </c>
      <c r="W37" s="95" t="s">
        <v>239</v>
      </c>
      <c r="X37" s="95" t="s">
        <v>257</v>
      </c>
      <c r="Y37" s="95" t="s">
        <v>256</v>
      </c>
      <c r="Z37" s="95" t="s">
        <v>272</v>
      </c>
      <c r="AB37" s="95" t="s">
        <v>222</v>
      </c>
      <c r="AC37" s="95" t="s">
        <v>239</v>
      </c>
      <c r="AD37" s="95" t="s">
        <v>257</v>
      </c>
      <c r="AE37" s="95" t="s">
        <v>256</v>
      </c>
      <c r="AF37" s="95" t="s">
        <v>272</v>
      </c>
    </row>
    <row r="38" spans="1:32" x14ac:dyDescent="0.25">
      <c r="A38" s="144"/>
      <c r="B38" s="274"/>
      <c r="C38" s="276"/>
      <c r="D38" s="96" t="s">
        <v>29</v>
      </c>
      <c r="E38" s="96" t="s">
        <v>29</v>
      </c>
      <c r="F38" s="96" t="s">
        <v>29</v>
      </c>
      <c r="G38" s="96" t="s">
        <v>29</v>
      </c>
      <c r="H38" s="96" t="s">
        <v>29</v>
      </c>
      <c r="J38" s="96" t="s">
        <v>29</v>
      </c>
      <c r="K38" s="96" t="s">
        <v>29</v>
      </c>
      <c r="L38" s="96" t="s">
        <v>29</v>
      </c>
      <c r="M38" s="96" t="s">
        <v>29</v>
      </c>
      <c r="N38" s="96" t="s">
        <v>29</v>
      </c>
      <c r="P38" s="96" t="s">
        <v>29</v>
      </c>
      <c r="Q38" s="96" t="s">
        <v>29</v>
      </c>
      <c r="R38" s="96" t="s">
        <v>29</v>
      </c>
      <c r="S38" s="96" t="s">
        <v>29</v>
      </c>
      <c r="T38" s="96" t="s">
        <v>29</v>
      </c>
      <c r="V38" s="96" t="s">
        <v>29</v>
      </c>
      <c r="W38" s="96" t="s">
        <v>29</v>
      </c>
      <c r="X38" s="96" t="s">
        <v>29</v>
      </c>
      <c r="Y38" s="96" t="s">
        <v>29</v>
      </c>
      <c r="Z38" s="96" t="s">
        <v>29</v>
      </c>
      <c r="AB38" s="96" t="s">
        <v>29</v>
      </c>
      <c r="AC38" s="96" t="s">
        <v>29</v>
      </c>
      <c r="AD38" s="96" t="s">
        <v>29</v>
      </c>
      <c r="AE38" s="96" t="s">
        <v>29</v>
      </c>
      <c r="AF38" s="96" t="s">
        <v>29</v>
      </c>
    </row>
    <row r="39" spans="1:32" x14ac:dyDescent="0.25">
      <c r="A39" s="144"/>
      <c r="B39" s="145" t="s">
        <v>61</v>
      </c>
      <c r="C39" s="146">
        <v>1</v>
      </c>
      <c r="D39" s="97">
        <v>7.58</v>
      </c>
      <c r="E39" s="97">
        <v>9.02</v>
      </c>
      <c r="F39" s="97">
        <v>6.67</v>
      </c>
      <c r="G39" s="97">
        <v>7.8</v>
      </c>
      <c r="H39" s="97"/>
      <c r="J39" s="97">
        <v>3.22</v>
      </c>
      <c r="K39" s="97">
        <v>4.4000000000000004</v>
      </c>
      <c r="L39" s="97">
        <v>4.1100000000000003</v>
      </c>
      <c r="M39" s="97">
        <v>3.8</v>
      </c>
      <c r="N39" s="97"/>
      <c r="P39" s="97">
        <v>3.33</v>
      </c>
      <c r="Q39" s="97">
        <v>2.78</v>
      </c>
      <c r="R39" s="97">
        <v>3.46</v>
      </c>
      <c r="S39" s="97">
        <v>3.39</v>
      </c>
      <c r="T39" s="97"/>
      <c r="V39" s="97">
        <v>2.0499999999999998</v>
      </c>
      <c r="W39" s="97">
        <v>1.82</v>
      </c>
      <c r="X39" s="97">
        <v>1.41</v>
      </c>
      <c r="Y39" s="97">
        <v>0.52</v>
      </c>
      <c r="Z39" s="97"/>
      <c r="AB39" s="97">
        <v>5.0199999999999996</v>
      </c>
      <c r="AC39" s="97">
        <v>3.1</v>
      </c>
      <c r="AD39" s="97">
        <v>5.31</v>
      </c>
      <c r="AE39" s="97">
        <v>2.68</v>
      </c>
      <c r="AF39" s="97"/>
    </row>
    <row r="40" spans="1:32" x14ac:dyDescent="0.25">
      <c r="A40" s="144"/>
      <c r="B40" s="144"/>
      <c r="C40" s="147"/>
      <c r="D40" s="98"/>
      <c r="E40" s="98"/>
      <c r="F40" s="98"/>
      <c r="G40" s="98"/>
      <c r="H40" s="98"/>
      <c r="J40" s="98"/>
      <c r="K40" s="98"/>
      <c r="L40" s="98"/>
      <c r="M40" s="98"/>
      <c r="N40" s="98"/>
      <c r="P40" s="98"/>
      <c r="Q40" s="98"/>
      <c r="R40" s="98"/>
      <c r="S40" s="98"/>
      <c r="T40" s="98"/>
      <c r="V40" s="98"/>
      <c r="W40" s="98"/>
      <c r="X40" s="98"/>
      <c r="Y40" s="98"/>
      <c r="Z40" s="98"/>
      <c r="AB40" s="98"/>
      <c r="AC40" s="98"/>
      <c r="AD40" s="98"/>
      <c r="AE40" s="98"/>
      <c r="AF40" s="98"/>
    </row>
    <row r="41" spans="1:32" x14ac:dyDescent="0.25">
      <c r="A41" s="139"/>
      <c r="B41" s="140"/>
      <c r="C41" s="140"/>
      <c r="D41" s="99"/>
      <c r="E41" s="99"/>
      <c r="F41" s="99"/>
      <c r="G41" s="99"/>
      <c r="H41" s="99"/>
      <c r="J41" s="99"/>
      <c r="K41" s="99"/>
      <c r="L41" s="99"/>
      <c r="M41" s="99"/>
      <c r="N41" s="99"/>
      <c r="P41" s="99"/>
      <c r="Q41" s="99"/>
      <c r="R41" s="99"/>
      <c r="S41" s="99"/>
      <c r="T41" s="99"/>
      <c r="V41" s="99"/>
      <c r="W41" s="99"/>
      <c r="X41" s="99"/>
      <c r="Y41" s="99"/>
      <c r="Z41" s="99"/>
      <c r="AB41" s="99"/>
      <c r="AC41" s="99"/>
      <c r="AD41" s="99"/>
      <c r="AE41" s="99"/>
      <c r="AF41" s="99"/>
    </row>
    <row r="42" spans="1:32" x14ac:dyDescent="0.25">
      <c r="A42" s="142">
        <v>16</v>
      </c>
      <c r="B42" s="143" t="s">
        <v>65</v>
      </c>
      <c r="C42" s="100"/>
      <c r="D42" s="100"/>
      <c r="E42" s="100"/>
      <c r="F42" s="100"/>
      <c r="G42" s="100"/>
      <c r="H42" s="100"/>
      <c r="J42" s="100"/>
      <c r="K42" s="100"/>
      <c r="L42" s="100"/>
      <c r="M42" s="100"/>
      <c r="N42" s="100"/>
      <c r="P42" s="100"/>
      <c r="Q42" s="100"/>
      <c r="R42" s="100"/>
      <c r="S42" s="100"/>
      <c r="T42" s="100"/>
      <c r="V42" s="100"/>
      <c r="W42" s="100"/>
      <c r="X42" s="100"/>
      <c r="Y42" s="100"/>
      <c r="Z42" s="100"/>
      <c r="AB42" s="100"/>
      <c r="AC42" s="100"/>
      <c r="AD42" s="100"/>
      <c r="AE42" s="100"/>
      <c r="AF42" s="100"/>
    </row>
    <row r="43" spans="1:32" ht="21" x14ac:dyDescent="0.25">
      <c r="A43" s="144"/>
      <c r="B43" s="273"/>
      <c r="C43" s="275" t="s">
        <v>57</v>
      </c>
      <c r="D43" s="95" t="s">
        <v>222</v>
      </c>
      <c r="E43" s="95" t="s">
        <v>239</v>
      </c>
      <c r="F43" s="95" t="s">
        <v>257</v>
      </c>
      <c r="G43" s="95" t="s">
        <v>256</v>
      </c>
      <c r="H43" s="95" t="s">
        <v>272</v>
      </c>
      <c r="J43" s="95" t="s">
        <v>222</v>
      </c>
      <c r="K43" s="95" t="s">
        <v>239</v>
      </c>
      <c r="L43" s="95" t="s">
        <v>257</v>
      </c>
      <c r="M43" s="95" t="s">
        <v>256</v>
      </c>
      <c r="N43" s="95" t="s">
        <v>272</v>
      </c>
      <c r="P43" s="95" t="s">
        <v>222</v>
      </c>
      <c r="Q43" s="95" t="s">
        <v>239</v>
      </c>
      <c r="R43" s="95" t="s">
        <v>257</v>
      </c>
      <c r="S43" s="95" t="s">
        <v>256</v>
      </c>
      <c r="T43" s="95" t="s">
        <v>272</v>
      </c>
      <c r="V43" s="95" t="s">
        <v>222</v>
      </c>
      <c r="W43" s="95" t="s">
        <v>239</v>
      </c>
      <c r="X43" s="95" t="s">
        <v>257</v>
      </c>
      <c r="Y43" s="95" t="s">
        <v>256</v>
      </c>
      <c r="Z43" s="95" t="s">
        <v>272</v>
      </c>
      <c r="AB43" s="95" t="s">
        <v>222</v>
      </c>
      <c r="AC43" s="95" t="s">
        <v>239</v>
      </c>
      <c r="AD43" s="95" t="s">
        <v>257</v>
      </c>
      <c r="AE43" s="95" t="s">
        <v>256</v>
      </c>
      <c r="AF43" s="95" t="s">
        <v>272</v>
      </c>
    </row>
    <row r="44" spans="1:32" x14ac:dyDescent="0.25">
      <c r="A44" s="144"/>
      <c r="B44" s="274"/>
      <c r="C44" s="276"/>
      <c r="D44" s="96" t="s">
        <v>29</v>
      </c>
      <c r="E44" s="96" t="s">
        <v>29</v>
      </c>
      <c r="F44" s="96" t="s">
        <v>29</v>
      </c>
      <c r="G44" s="96" t="s">
        <v>29</v>
      </c>
      <c r="H44" s="96" t="s">
        <v>29</v>
      </c>
      <c r="J44" s="96" t="s">
        <v>29</v>
      </c>
      <c r="K44" s="96" t="s">
        <v>29</v>
      </c>
      <c r="L44" s="96" t="s">
        <v>29</v>
      </c>
      <c r="M44" s="96" t="s">
        <v>29</v>
      </c>
      <c r="N44" s="96" t="s">
        <v>29</v>
      </c>
      <c r="P44" s="96" t="s">
        <v>29</v>
      </c>
      <c r="Q44" s="96" t="s">
        <v>29</v>
      </c>
      <c r="R44" s="96" t="s">
        <v>29</v>
      </c>
      <c r="S44" s="96" t="s">
        <v>29</v>
      </c>
      <c r="T44" s="96" t="s">
        <v>29</v>
      </c>
      <c r="V44" s="96" t="s">
        <v>29</v>
      </c>
      <c r="W44" s="96" t="s">
        <v>29</v>
      </c>
      <c r="X44" s="96" t="s">
        <v>29</v>
      </c>
      <c r="Y44" s="96" t="s">
        <v>29</v>
      </c>
      <c r="Z44" s="96" t="s">
        <v>29</v>
      </c>
      <c r="AB44" s="96" t="s">
        <v>29</v>
      </c>
      <c r="AC44" s="96" t="s">
        <v>29</v>
      </c>
      <c r="AD44" s="96" t="s">
        <v>29</v>
      </c>
      <c r="AE44" s="96" t="s">
        <v>29</v>
      </c>
      <c r="AF44" s="96" t="s">
        <v>29</v>
      </c>
    </row>
    <row r="45" spans="1:32" x14ac:dyDescent="0.25">
      <c r="A45" s="144"/>
      <c r="B45" s="145" t="s">
        <v>61</v>
      </c>
      <c r="C45" s="146">
        <v>1</v>
      </c>
      <c r="D45" s="97">
        <v>19.7</v>
      </c>
      <c r="E45" s="97">
        <v>19.55</v>
      </c>
      <c r="F45" s="97">
        <v>23.7</v>
      </c>
      <c r="G45" s="97">
        <v>17.73</v>
      </c>
      <c r="H45" s="97"/>
      <c r="J45" s="97">
        <v>33.119999999999997</v>
      </c>
      <c r="K45" s="97">
        <v>32.5</v>
      </c>
      <c r="L45" s="97">
        <v>36.08</v>
      </c>
      <c r="M45" s="97">
        <v>31.49</v>
      </c>
      <c r="N45" s="97"/>
      <c r="P45" s="97">
        <v>31.33</v>
      </c>
      <c r="Q45" s="97">
        <v>29.17</v>
      </c>
      <c r="R45" s="97">
        <v>35.99</v>
      </c>
      <c r="S45" s="97">
        <v>30.17</v>
      </c>
      <c r="T45" s="97"/>
      <c r="V45" s="97">
        <v>51.12</v>
      </c>
      <c r="W45" s="97">
        <v>45.45</v>
      </c>
      <c r="X45" s="97">
        <v>49.65</v>
      </c>
      <c r="Y45" s="97">
        <v>43.4</v>
      </c>
      <c r="Z45" s="97"/>
      <c r="AB45" s="97">
        <v>35.159999999999997</v>
      </c>
      <c r="AC45" s="97">
        <v>34.96</v>
      </c>
      <c r="AD45" s="97">
        <v>40.270000000000003</v>
      </c>
      <c r="AE45" s="97">
        <v>35.270000000000003</v>
      </c>
      <c r="AF45" s="97"/>
    </row>
    <row r="46" spans="1:32" x14ac:dyDescent="0.25">
      <c r="A46" s="144"/>
      <c r="B46" s="144"/>
      <c r="C46" s="147"/>
      <c r="D46" s="98"/>
      <c r="E46" s="98"/>
      <c r="F46" s="98"/>
      <c r="G46" s="98"/>
      <c r="H46" s="98"/>
      <c r="J46" s="98"/>
      <c r="K46" s="98"/>
      <c r="L46" s="98"/>
      <c r="M46" s="98"/>
      <c r="N46" s="98"/>
      <c r="P46" s="98"/>
      <c r="Q46" s="98"/>
      <c r="R46" s="98"/>
      <c r="S46" s="98"/>
      <c r="T46" s="98"/>
      <c r="V46" s="98"/>
      <c r="W46" s="98"/>
      <c r="X46" s="98"/>
      <c r="Y46" s="98"/>
      <c r="Z46" s="98"/>
      <c r="AB46" s="98"/>
      <c r="AC46" s="98"/>
      <c r="AD46" s="98"/>
      <c r="AE46" s="98"/>
      <c r="AF46" s="98"/>
    </row>
    <row r="47" spans="1:32" x14ac:dyDescent="0.25">
      <c r="A47" s="139"/>
      <c r="B47" s="140"/>
      <c r="C47" s="140"/>
      <c r="D47" s="99"/>
      <c r="E47" s="99"/>
      <c r="F47" s="99"/>
      <c r="G47" s="99"/>
      <c r="H47" s="99"/>
      <c r="J47" s="99"/>
      <c r="K47" s="99"/>
      <c r="L47" s="99"/>
      <c r="M47" s="99"/>
      <c r="N47" s="99"/>
      <c r="P47" s="99"/>
      <c r="Q47" s="99"/>
      <c r="R47" s="99"/>
      <c r="S47" s="99"/>
      <c r="T47" s="99"/>
      <c r="V47" s="99"/>
      <c r="W47" s="99"/>
      <c r="X47" s="99"/>
      <c r="Y47" s="99"/>
      <c r="Z47" s="99"/>
      <c r="AB47" s="99"/>
      <c r="AC47" s="99"/>
      <c r="AD47" s="99"/>
      <c r="AE47" s="99"/>
      <c r="AF47" s="99"/>
    </row>
    <row r="48" spans="1:32" x14ac:dyDescent="0.25">
      <c r="A48" s="142">
        <v>17</v>
      </c>
      <c r="B48" s="143" t="s">
        <v>66</v>
      </c>
      <c r="C48" s="100"/>
      <c r="D48" s="100"/>
      <c r="E48" s="100"/>
      <c r="F48" s="100"/>
      <c r="G48" s="100"/>
      <c r="H48" s="100"/>
      <c r="J48" s="100"/>
      <c r="K48" s="100"/>
      <c r="L48" s="100"/>
      <c r="M48" s="100"/>
      <c r="N48" s="100"/>
      <c r="P48" s="100"/>
      <c r="Q48" s="100"/>
      <c r="R48" s="100"/>
      <c r="S48" s="100"/>
      <c r="T48" s="100"/>
      <c r="V48" s="100"/>
      <c r="W48" s="100"/>
      <c r="X48" s="100"/>
      <c r="Y48" s="100"/>
      <c r="Z48" s="100"/>
      <c r="AB48" s="100"/>
      <c r="AC48" s="100"/>
      <c r="AD48" s="100"/>
      <c r="AE48" s="100"/>
      <c r="AF48" s="100"/>
    </row>
    <row r="49" spans="1:32" ht="21" x14ac:dyDescent="0.25">
      <c r="A49" s="144"/>
      <c r="B49" s="273"/>
      <c r="C49" s="275" t="s">
        <v>57</v>
      </c>
      <c r="D49" s="95" t="s">
        <v>222</v>
      </c>
      <c r="E49" s="95" t="s">
        <v>239</v>
      </c>
      <c r="F49" s="95" t="s">
        <v>257</v>
      </c>
      <c r="G49" s="95" t="s">
        <v>256</v>
      </c>
      <c r="H49" s="95" t="s">
        <v>272</v>
      </c>
      <c r="J49" s="95" t="s">
        <v>222</v>
      </c>
      <c r="K49" s="95" t="s">
        <v>239</v>
      </c>
      <c r="L49" s="95" t="s">
        <v>257</v>
      </c>
      <c r="M49" s="95" t="s">
        <v>256</v>
      </c>
      <c r="N49" s="95" t="s">
        <v>272</v>
      </c>
      <c r="P49" s="95" t="s">
        <v>222</v>
      </c>
      <c r="Q49" s="95" t="s">
        <v>239</v>
      </c>
      <c r="R49" s="95" t="s">
        <v>257</v>
      </c>
      <c r="S49" s="95" t="s">
        <v>256</v>
      </c>
      <c r="T49" s="95" t="s">
        <v>272</v>
      </c>
      <c r="V49" s="95" t="s">
        <v>222</v>
      </c>
      <c r="W49" s="95" t="s">
        <v>239</v>
      </c>
      <c r="X49" s="95" t="s">
        <v>257</v>
      </c>
      <c r="Y49" s="95" t="s">
        <v>256</v>
      </c>
      <c r="Z49" s="95" t="s">
        <v>272</v>
      </c>
      <c r="AB49" s="95" t="s">
        <v>222</v>
      </c>
      <c r="AC49" s="95" t="s">
        <v>239</v>
      </c>
      <c r="AD49" s="95" t="s">
        <v>257</v>
      </c>
      <c r="AE49" s="95" t="s">
        <v>256</v>
      </c>
      <c r="AF49" s="95" t="s">
        <v>272</v>
      </c>
    </row>
    <row r="50" spans="1:32" x14ac:dyDescent="0.25">
      <c r="A50" s="144"/>
      <c r="B50" s="274"/>
      <c r="C50" s="276"/>
      <c r="D50" s="96" t="s">
        <v>29</v>
      </c>
      <c r="E50" s="96" t="s">
        <v>29</v>
      </c>
      <c r="F50" s="96" t="s">
        <v>29</v>
      </c>
      <c r="G50" s="96" t="s">
        <v>29</v>
      </c>
      <c r="H50" s="96" t="s">
        <v>67</v>
      </c>
      <c r="J50" s="96" t="s">
        <v>29</v>
      </c>
      <c r="K50" s="96" t="s">
        <v>29</v>
      </c>
      <c r="L50" s="96" t="s">
        <v>29</v>
      </c>
      <c r="M50" s="96" t="s">
        <v>29</v>
      </c>
      <c r="N50" s="96" t="s">
        <v>67</v>
      </c>
      <c r="P50" s="96" t="s">
        <v>29</v>
      </c>
      <c r="Q50" s="96" t="s">
        <v>29</v>
      </c>
      <c r="R50" s="96" t="s">
        <v>29</v>
      </c>
      <c r="S50" s="96" t="s">
        <v>29</v>
      </c>
      <c r="T50" s="96" t="s">
        <v>67</v>
      </c>
      <c r="V50" s="96" t="s">
        <v>29</v>
      </c>
      <c r="W50" s="96" t="s">
        <v>29</v>
      </c>
      <c r="X50" s="96" t="s">
        <v>29</v>
      </c>
      <c r="Y50" s="96" t="s">
        <v>29</v>
      </c>
      <c r="Z50" s="96" t="s">
        <v>67</v>
      </c>
      <c r="AB50" s="96" t="s">
        <v>29</v>
      </c>
      <c r="AC50" s="96" t="s">
        <v>29</v>
      </c>
      <c r="AD50" s="96" t="s">
        <v>29</v>
      </c>
      <c r="AE50" s="96" t="s">
        <v>29</v>
      </c>
      <c r="AF50" s="96" t="s">
        <v>67</v>
      </c>
    </row>
    <row r="51" spans="1:32" x14ac:dyDescent="0.25">
      <c r="A51" s="144"/>
      <c r="B51" s="145" t="s">
        <v>32</v>
      </c>
      <c r="C51" s="146">
        <v>1</v>
      </c>
      <c r="D51" s="97">
        <v>15.15</v>
      </c>
      <c r="E51" s="97">
        <v>12.78</v>
      </c>
      <c r="F51" s="97">
        <v>8.89</v>
      </c>
      <c r="G51" s="97">
        <v>12.06</v>
      </c>
      <c r="H51" s="97">
        <v>8.51</v>
      </c>
      <c r="J51" s="97">
        <v>4.5</v>
      </c>
      <c r="K51" s="97">
        <v>4.55</v>
      </c>
      <c r="L51" s="97">
        <v>3.8</v>
      </c>
      <c r="M51" s="97">
        <v>4.2699999999999996</v>
      </c>
      <c r="N51" s="97">
        <v>2.69</v>
      </c>
      <c r="P51" s="97">
        <v>3.67</v>
      </c>
      <c r="Q51" s="97">
        <v>3.47</v>
      </c>
      <c r="R51" s="97">
        <v>3.81</v>
      </c>
      <c r="S51" s="97">
        <v>4.75</v>
      </c>
      <c r="T51" s="97">
        <v>2.37</v>
      </c>
      <c r="V51" s="97">
        <v>2.0499999999999998</v>
      </c>
      <c r="W51" s="97">
        <v>2.1800000000000002</v>
      </c>
      <c r="X51" s="97">
        <v>1.94</v>
      </c>
      <c r="Y51" s="97">
        <v>1.39</v>
      </c>
      <c r="Z51" s="97">
        <v>1.04</v>
      </c>
      <c r="AB51" s="97">
        <v>8.68</v>
      </c>
      <c r="AC51" s="97">
        <v>5.75</v>
      </c>
      <c r="AD51" s="97">
        <v>4.87</v>
      </c>
      <c r="AE51" s="97">
        <v>2.68</v>
      </c>
      <c r="AF51" s="97">
        <v>2.23</v>
      </c>
    </row>
    <row r="52" spans="1:32" x14ac:dyDescent="0.25">
      <c r="A52" s="144"/>
      <c r="B52" s="145" t="s">
        <v>68</v>
      </c>
      <c r="C52" s="146">
        <v>0</v>
      </c>
      <c r="D52" s="97">
        <v>26.52</v>
      </c>
      <c r="E52" s="97">
        <v>24.06</v>
      </c>
      <c r="F52" s="97">
        <v>27.41</v>
      </c>
      <c r="G52" s="97">
        <v>21.99</v>
      </c>
      <c r="H52" s="97">
        <v>18.440000000000001</v>
      </c>
      <c r="J52" s="97">
        <v>8.52</v>
      </c>
      <c r="K52" s="97">
        <v>7.38</v>
      </c>
      <c r="L52" s="97">
        <v>9.49</v>
      </c>
      <c r="M52" s="97">
        <v>7.91</v>
      </c>
      <c r="N52" s="97">
        <v>8.39</v>
      </c>
      <c r="P52" s="97">
        <v>9.33</v>
      </c>
      <c r="Q52" s="97">
        <v>10.76</v>
      </c>
      <c r="R52" s="97">
        <v>9.34</v>
      </c>
      <c r="S52" s="97">
        <v>11.53</v>
      </c>
      <c r="T52" s="97">
        <v>11.19</v>
      </c>
      <c r="V52" s="97">
        <v>3.36</v>
      </c>
      <c r="W52" s="97">
        <v>5.82</v>
      </c>
      <c r="X52" s="97">
        <v>5.1100000000000003</v>
      </c>
      <c r="Y52" s="97">
        <v>4.51</v>
      </c>
      <c r="Z52" s="97">
        <v>4.8600000000000003</v>
      </c>
      <c r="AB52" s="97">
        <v>6.39</v>
      </c>
      <c r="AC52" s="97">
        <v>7.96</v>
      </c>
      <c r="AD52" s="97">
        <v>8.85</v>
      </c>
      <c r="AE52" s="97">
        <v>10.71</v>
      </c>
      <c r="AF52" s="97">
        <v>8.93</v>
      </c>
    </row>
    <row r="53" spans="1:32" x14ac:dyDescent="0.25">
      <c r="A53" s="144"/>
      <c r="B53" s="145" t="s">
        <v>69</v>
      </c>
      <c r="C53" s="146">
        <v>-1</v>
      </c>
      <c r="D53" s="97">
        <v>5.3</v>
      </c>
      <c r="E53" s="97">
        <v>7.52</v>
      </c>
      <c r="F53" s="97">
        <v>5.93</v>
      </c>
      <c r="G53" s="97">
        <v>0.71</v>
      </c>
      <c r="H53" s="97">
        <v>3.55</v>
      </c>
      <c r="J53" s="97">
        <v>2.89</v>
      </c>
      <c r="K53" s="97">
        <v>3.92</v>
      </c>
      <c r="L53" s="97">
        <v>2.2200000000000002</v>
      </c>
      <c r="M53" s="97">
        <v>3.01</v>
      </c>
      <c r="N53" s="97">
        <v>1.27</v>
      </c>
      <c r="P53" s="97">
        <v>2.67</v>
      </c>
      <c r="Q53" s="97">
        <v>3.47</v>
      </c>
      <c r="R53" s="97">
        <v>3.11</v>
      </c>
      <c r="S53" s="97">
        <v>2.71</v>
      </c>
      <c r="T53" s="97">
        <v>2.71</v>
      </c>
      <c r="V53" s="97">
        <v>1.31</v>
      </c>
      <c r="W53" s="97">
        <v>1.45</v>
      </c>
      <c r="X53" s="97">
        <v>1.58</v>
      </c>
      <c r="Y53" s="97">
        <v>1.74</v>
      </c>
      <c r="Z53" s="97">
        <v>0.35</v>
      </c>
      <c r="AB53" s="97">
        <v>4.1100000000000003</v>
      </c>
      <c r="AC53" s="97">
        <v>2.21</v>
      </c>
      <c r="AD53" s="97">
        <v>2.65</v>
      </c>
      <c r="AE53" s="97">
        <v>3.13</v>
      </c>
      <c r="AF53" s="97">
        <v>1.79</v>
      </c>
    </row>
    <row r="54" spans="1:32" x14ac:dyDescent="0.25">
      <c r="A54" s="144"/>
      <c r="B54" s="145" t="s">
        <v>70</v>
      </c>
      <c r="C54" s="146">
        <v>-2</v>
      </c>
      <c r="D54" s="97">
        <v>53.03</v>
      </c>
      <c r="E54" s="97">
        <v>54.89</v>
      </c>
      <c r="F54" s="97">
        <v>57.78</v>
      </c>
      <c r="G54" s="97">
        <v>65.25</v>
      </c>
      <c r="H54" s="97">
        <v>61.7</v>
      </c>
      <c r="J54" s="97">
        <v>83.76</v>
      </c>
      <c r="K54" s="97">
        <v>83.83</v>
      </c>
      <c r="L54" s="97">
        <v>84.34</v>
      </c>
      <c r="M54" s="97">
        <v>84.65</v>
      </c>
      <c r="N54" s="97">
        <v>83.86</v>
      </c>
      <c r="P54" s="97">
        <v>84.33</v>
      </c>
      <c r="Q54" s="97">
        <v>82.29</v>
      </c>
      <c r="R54" s="97">
        <v>83.74</v>
      </c>
      <c r="S54" s="97">
        <v>80.680000000000007</v>
      </c>
      <c r="T54" s="97">
        <v>76.27</v>
      </c>
      <c r="V54" s="97">
        <v>93.28</v>
      </c>
      <c r="W54" s="97">
        <v>90.55</v>
      </c>
      <c r="X54" s="97">
        <v>91.37</v>
      </c>
      <c r="Y54" s="97">
        <v>92.01</v>
      </c>
      <c r="Z54" s="97">
        <v>89.58</v>
      </c>
      <c r="AB54" s="97">
        <v>80.37</v>
      </c>
      <c r="AC54" s="97">
        <v>83.19</v>
      </c>
      <c r="AD54" s="97">
        <v>83.63</v>
      </c>
      <c r="AE54" s="97">
        <v>83.48</v>
      </c>
      <c r="AF54" s="97">
        <v>83.04</v>
      </c>
    </row>
    <row r="55" spans="1:32" x14ac:dyDescent="0.25">
      <c r="A55" s="144"/>
      <c r="B55" s="145" t="s">
        <v>36</v>
      </c>
      <c r="C55" s="146">
        <v>-3</v>
      </c>
      <c r="D55" s="97">
        <v>0</v>
      </c>
      <c r="E55" s="97">
        <v>0.75</v>
      </c>
      <c r="F55" s="97">
        <v>0</v>
      </c>
      <c r="G55" s="97">
        <v>0</v>
      </c>
      <c r="H55" s="97">
        <v>7.8</v>
      </c>
      <c r="J55" s="97">
        <v>0.32</v>
      </c>
      <c r="K55" s="97">
        <v>0.31</v>
      </c>
      <c r="L55" s="97">
        <v>0.16</v>
      </c>
      <c r="M55" s="97">
        <v>0.16</v>
      </c>
      <c r="N55" s="97">
        <v>3.8</v>
      </c>
      <c r="P55" s="97">
        <v>0</v>
      </c>
      <c r="Q55" s="97">
        <v>0</v>
      </c>
      <c r="R55" s="97">
        <v>0</v>
      </c>
      <c r="S55" s="97">
        <v>0.34</v>
      </c>
      <c r="T55" s="97">
        <v>7.46</v>
      </c>
      <c r="V55" s="97">
        <v>0</v>
      </c>
      <c r="W55" s="97">
        <v>0</v>
      </c>
      <c r="X55" s="97">
        <v>0</v>
      </c>
      <c r="Y55" s="97">
        <v>0.35</v>
      </c>
      <c r="Z55" s="97">
        <v>4.17</v>
      </c>
      <c r="AB55" s="97">
        <v>0.46</v>
      </c>
      <c r="AC55" s="97">
        <v>0.88</v>
      </c>
      <c r="AD55" s="97">
        <v>0</v>
      </c>
      <c r="AE55" s="97">
        <v>0</v>
      </c>
      <c r="AF55" s="97">
        <v>4.0199999999999996</v>
      </c>
    </row>
    <row r="56" spans="1:32" x14ac:dyDescent="0.25">
      <c r="A56" s="144"/>
      <c r="B56" s="144"/>
      <c r="C56" s="147"/>
      <c r="D56" s="98"/>
      <c r="E56" s="98"/>
      <c r="F56" s="98"/>
      <c r="G56" s="98"/>
      <c r="H56" s="98"/>
      <c r="J56" s="98"/>
      <c r="K56" s="98"/>
      <c r="L56" s="98"/>
      <c r="M56" s="98"/>
      <c r="N56" s="98"/>
      <c r="P56" s="98"/>
      <c r="Q56" s="98"/>
      <c r="R56" s="98"/>
      <c r="S56" s="98"/>
      <c r="T56" s="98"/>
      <c r="V56" s="98"/>
      <c r="W56" s="98"/>
      <c r="X56" s="98"/>
      <c r="Y56" s="98"/>
      <c r="Z56" s="98"/>
      <c r="AB56" s="98"/>
      <c r="AC56" s="98"/>
      <c r="AD56" s="98"/>
      <c r="AE56" s="98"/>
      <c r="AF56" s="98"/>
    </row>
    <row r="57" spans="1:32" x14ac:dyDescent="0.25">
      <c r="A57" s="139"/>
      <c r="B57" s="140"/>
      <c r="C57" s="140"/>
      <c r="D57" s="99"/>
      <c r="E57" s="99"/>
      <c r="F57" s="99"/>
      <c r="G57" s="99"/>
      <c r="H57" s="99"/>
      <c r="J57" s="99"/>
      <c r="K57" s="99"/>
      <c r="L57" s="99"/>
      <c r="M57" s="99"/>
      <c r="N57" s="99"/>
      <c r="P57" s="99"/>
      <c r="Q57" s="99"/>
      <c r="R57" s="99"/>
      <c r="S57" s="99"/>
      <c r="T57" s="99"/>
      <c r="V57" s="99"/>
      <c r="W57" s="99"/>
      <c r="X57" s="99"/>
      <c r="Y57" s="99"/>
      <c r="Z57" s="99"/>
      <c r="AB57" s="99"/>
      <c r="AC57" s="99"/>
      <c r="AD57" s="99"/>
      <c r="AE57" s="99"/>
      <c r="AF57" s="99"/>
    </row>
    <row r="58" spans="1:32" x14ac:dyDescent="0.25">
      <c r="A58" s="142">
        <v>18</v>
      </c>
      <c r="B58" s="143" t="s">
        <v>71</v>
      </c>
      <c r="C58" s="100"/>
      <c r="D58" s="100"/>
      <c r="E58" s="100"/>
      <c r="F58" s="100"/>
      <c r="G58" s="100"/>
      <c r="H58" s="100"/>
      <c r="J58" s="100"/>
      <c r="K58" s="100"/>
      <c r="L58" s="100"/>
      <c r="M58" s="100"/>
      <c r="N58" s="100"/>
      <c r="P58" s="100"/>
      <c r="Q58" s="100"/>
      <c r="R58" s="100"/>
      <c r="S58" s="100"/>
      <c r="T58" s="100"/>
      <c r="V58" s="100"/>
      <c r="W58" s="100"/>
      <c r="X58" s="100"/>
      <c r="Y58" s="100"/>
      <c r="Z58" s="100"/>
      <c r="AB58" s="100"/>
      <c r="AC58" s="100"/>
      <c r="AD58" s="100"/>
      <c r="AE58" s="100"/>
      <c r="AF58" s="100"/>
    </row>
    <row r="59" spans="1:32" ht="21" x14ac:dyDescent="0.25">
      <c r="A59" s="144"/>
      <c r="B59" s="273"/>
      <c r="C59" s="275" t="s">
        <v>57</v>
      </c>
      <c r="D59" s="95" t="s">
        <v>222</v>
      </c>
      <c r="E59" s="95" t="s">
        <v>239</v>
      </c>
      <c r="F59" s="95" t="s">
        <v>257</v>
      </c>
      <c r="G59" s="95" t="s">
        <v>256</v>
      </c>
      <c r="H59" s="95" t="s">
        <v>272</v>
      </c>
      <c r="J59" s="95" t="s">
        <v>222</v>
      </c>
      <c r="K59" s="95" t="s">
        <v>239</v>
      </c>
      <c r="L59" s="95" t="s">
        <v>257</v>
      </c>
      <c r="M59" s="95" t="s">
        <v>256</v>
      </c>
      <c r="N59" s="95" t="s">
        <v>272</v>
      </c>
      <c r="P59" s="95" t="s">
        <v>222</v>
      </c>
      <c r="Q59" s="95" t="s">
        <v>239</v>
      </c>
      <c r="R59" s="95" t="s">
        <v>257</v>
      </c>
      <c r="S59" s="95" t="s">
        <v>256</v>
      </c>
      <c r="T59" s="95" t="s">
        <v>272</v>
      </c>
      <c r="V59" s="95" t="s">
        <v>222</v>
      </c>
      <c r="W59" s="95" t="s">
        <v>239</v>
      </c>
      <c r="X59" s="95" t="s">
        <v>257</v>
      </c>
      <c r="Y59" s="95" t="s">
        <v>256</v>
      </c>
      <c r="Z59" s="95" t="s">
        <v>272</v>
      </c>
      <c r="AB59" s="95" t="s">
        <v>222</v>
      </c>
      <c r="AC59" s="95" t="s">
        <v>239</v>
      </c>
      <c r="AD59" s="95" t="s">
        <v>257</v>
      </c>
      <c r="AE59" s="95" t="s">
        <v>256</v>
      </c>
      <c r="AF59" s="95" t="s">
        <v>272</v>
      </c>
    </row>
    <row r="60" spans="1:32" x14ac:dyDescent="0.25">
      <c r="A60" s="144"/>
      <c r="B60" s="274"/>
      <c r="C60" s="276"/>
      <c r="D60" s="96" t="s">
        <v>67</v>
      </c>
      <c r="E60" s="96" t="s">
        <v>67</v>
      </c>
      <c r="F60" s="96" t="s">
        <v>67</v>
      </c>
      <c r="G60" s="96" t="s">
        <v>67</v>
      </c>
      <c r="H60" s="96" t="s">
        <v>67</v>
      </c>
      <c r="J60" s="96" t="s">
        <v>67</v>
      </c>
      <c r="K60" s="96" t="s">
        <v>67</v>
      </c>
      <c r="L60" s="96" t="s">
        <v>67</v>
      </c>
      <c r="M60" s="96" t="s">
        <v>67</v>
      </c>
      <c r="N60" s="96" t="s">
        <v>67</v>
      </c>
      <c r="P60" s="96" t="s">
        <v>67</v>
      </c>
      <c r="Q60" s="96" t="s">
        <v>67</v>
      </c>
      <c r="R60" s="96" t="s">
        <v>67</v>
      </c>
      <c r="S60" s="96" t="s">
        <v>67</v>
      </c>
      <c r="T60" s="96" t="s">
        <v>67</v>
      </c>
      <c r="V60" s="96" t="s">
        <v>67</v>
      </c>
      <c r="W60" s="96" t="s">
        <v>67</v>
      </c>
      <c r="X60" s="96" t="s">
        <v>67</v>
      </c>
      <c r="Y60" s="96" t="s">
        <v>67</v>
      </c>
      <c r="Z60" s="96" t="s">
        <v>67</v>
      </c>
      <c r="AB60" s="96" t="s">
        <v>67</v>
      </c>
      <c r="AC60" s="96" t="s">
        <v>67</v>
      </c>
      <c r="AD60" s="96" t="s">
        <v>67</v>
      </c>
      <c r="AE60" s="96" t="s">
        <v>67</v>
      </c>
      <c r="AF60" s="96" t="s">
        <v>67</v>
      </c>
    </row>
    <row r="61" spans="1:32" x14ac:dyDescent="0.25">
      <c r="A61" s="144"/>
      <c r="B61" s="145" t="s">
        <v>72</v>
      </c>
      <c r="C61" s="146">
        <v>1</v>
      </c>
      <c r="D61" s="97">
        <v>29.01</v>
      </c>
      <c r="E61" s="97">
        <v>28.03</v>
      </c>
      <c r="F61" s="97">
        <v>30.08</v>
      </c>
      <c r="G61" s="97">
        <v>35.56</v>
      </c>
      <c r="H61" s="97">
        <v>29.79</v>
      </c>
      <c r="J61" s="97">
        <v>34.01</v>
      </c>
      <c r="K61" s="97">
        <v>33.76</v>
      </c>
      <c r="L61" s="97">
        <v>35.32</v>
      </c>
      <c r="M61" s="97">
        <v>34.49</v>
      </c>
      <c r="N61" s="97">
        <v>34.340000000000003</v>
      </c>
      <c r="P61" s="97">
        <v>27.97</v>
      </c>
      <c r="Q61" s="97">
        <v>31.33</v>
      </c>
      <c r="R61" s="97">
        <v>28.13</v>
      </c>
      <c r="S61" s="97">
        <v>29.41</v>
      </c>
      <c r="T61" s="97">
        <v>30.17</v>
      </c>
      <c r="V61" s="97">
        <v>33.659999999999997</v>
      </c>
      <c r="W61" s="97">
        <v>32.28</v>
      </c>
      <c r="X61" s="97">
        <v>35.82</v>
      </c>
      <c r="Y61" s="97">
        <v>35.04</v>
      </c>
      <c r="Z61" s="97">
        <v>36.11</v>
      </c>
      <c r="AB61" s="97">
        <v>25.73</v>
      </c>
      <c r="AC61" s="97">
        <v>24.66</v>
      </c>
      <c r="AD61" s="97">
        <v>26.11</v>
      </c>
      <c r="AE61" s="97">
        <v>23.45</v>
      </c>
      <c r="AF61" s="97">
        <v>25.45</v>
      </c>
    </row>
    <row r="62" spans="1:32" x14ac:dyDescent="0.25">
      <c r="A62" s="144"/>
      <c r="B62" s="145" t="s">
        <v>73</v>
      </c>
      <c r="C62" s="146">
        <v>0</v>
      </c>
      <c r="D62" s="97">
        <v>61.83</v>
      </c>
      <c r="E62" s="97">
        <v>65.150000000000006</v>
      </c>
      <c r="F62" s="97">
        <v>60.15</v>
      </c>
      <c r="G62" s="97">
        <v>56.3</v>
      </c>
      <c r="H62" s="97">
        <v>63.12</v>
      </c>
      <c r="J62" s="97">
        <v>59.09</v>
      </c>
      <c r="K62" s="97">
        <v>57.56</v>
      </c>
      <c r="L62" s="97">
        <v>56.36</v>
      </c>
      <c r="M62" s="97">
        <v>57.44</v>
      </c>
      <c r="N62" s="97">
        <v>55.54</v>
      </c>
      <c r="P62" s="97">
        <v>61.89</v>
      </c>
      <c r="Q62" s="97">
        <v>58.67</v>
      </c>
      <c r="R62" s="97">
        <v>62.15</v>
      </c>
      <c r="S62" s="97">
        <v>61.59</v>
      </c>
      <c r="T62" s="97">
        <v>60.68</v>
      </c>
      <c r="V62" s="97">
        <v>53.7</v>
      </c>
      <c r="W62" s="97">
        <v>56.9</v>
      </c>
      <c r="X62" s="97">
        <v>52.73</v>
      </c>
      <c r="Y62" s="97">
        <v>53.52</v>
      </c>
      <c r="Z62" s="97">
        <v>51.04</v>
      </c>
      <c r="AB62" s="97">
        <v>57.77</v>
      </c>
      <c r="AC62" s="97">
        <v>62.1</v>
      </c>
      <c r="AD62" s="97">
        <v>61.5</v>
      </c>
      <c r="AE62" s="97">
        <v>65.040000000000006</v>
      </c>
      <c r="AF62" s="97">
        <v>61.61</v>
      </c>
    </row>
    <row r="63" spans="1:32" x14ac:dyDescent="0.25">
      <c r="A63" s="144"/>
      <c r="B63" s="145" t="s">
        <v>74</v>
      </c>
      <c r="C63" s="146">
        <v>-1</v>
      </c>
      <c r="D63" s="97">
        <v>9.16</v>
      </c>
      <c r="E63" s="97">
        <v>6.82</v>
      </c>
      <c r="F63" s="97">
        <v>9.77</v>
      </c>
      <c r="G63" s="97">
        <v>8.15</v>
      </c>
      <c r="H63" s="97">
        <v>7.09</v>
      </c>
      <c r="J63" s="97">
        <v>6.9</v>
      </c>
      <c r="K63" s="97">
        <v>8.68</v>
      </c>
      <c r="L63" s="97">
        <v>8.32</v>
      </c>
      <c r="M63" s="97">
        <v>8.07</v>
      </c>
      <c r="N63" s="97">
        <v>10.130000000000001</v>
      </c>
      <c r="P63" s="97">
        <v>10.14</v>
      </c>
      <c r="Q63" s="97">
        <v>10</v>
      </c>
      <c r="R63" s="97">
        <v>9.7200000000000006</v>
      </c>
      <c r="S63" s="97">
        <v>9</v>
      </c>
      <c r="T63" s="97">
        <v>9.15</v>
      </c>
      <c r="V63" s="97">
        <v>12.65</v>
      </c>
      <c r="W63" s="97">
        <v>10.82</v>
      </c>
      <c r="X63" s="97">
        <v>11.45</v>
      </c>
      <c r="Y63" s="97">
        <v>11.44</v>
      </c>
      <c r="Z63" s="97">
        <v>12.85</v>
      </c>
      <c r="AB63" s="97">
        <v>16.5</v>
      </c>
      <c r="AC63" s="97">
        <v>13.24</v>
      </c>
      <c r="AD63" s="97">
        <v>12.39</v>
      </c>
      <c r="AE63" s="97">
        <v>11.5</v>
      </c>
      <c r="AF63" s="97">
        <v>12.95</v>
      </c>
    </row>
    <row r="64" spans="1:32" x14ac:dyDescent="0.25">
      <c r="A64" s="144"/>
      <c r="B64" s="144"/>
      <c r="C64" s="147"/>
      <c r="D64" s="98"/>
      <c r="E64" s="98"/>
      <c r="F64" s="98"/>
      <c r="G64" s="98"/>
      <c r="H64" s="98"/>
      <c r="J64" s="98"/>
      <c r="K64" s="98"/>
      <c r="L64" s="98"/>
      <c r="M64" s="98"/>
      <c r="N64" s="98"/>
      <c r="P64" s="98"/>
      <c r="Q64" s="98"/>
      <c r="R64" s="98"/>
      <c r="S64" s="98"/>
      <c r="T64" s="98"/>
      <c r="V64" s="98"/>
      <c r="W64" s="98"/>
      <c r="X64" s="98"/>
      <c r="Y64" s="98"/>
      <c r="Z64" s="98"/>
      <c r="AB64" s="98"/>
      <c r="AC64" s="98"/>
      <c r="AD64" s="98"/>
      <c r="AE64" s="98"/>
      <c r="AF64" s="98"/>
    </row>
    <row r="65" spans="1:32" x14ac:dyDescent="0.25">
      <c r="A65" s="139"/>
      <c r="B65" s="140"/>
      <c r="C65" s="140"/>
      <c r="D65" s="99"/>
      <c r="E65" s="99"/>
      <c r="F65" s="99"/>
      <c r="G65" s="99"/>
      <c r="H65" s="99"/>
      <c r="J65" s="99"/>
      <c r="K65" s="99"/>
      <c r="L65" s="99"/>
      <c r="M65" s="99"/>
      <c r="N65" s="99"/>
      <c r="P65" s="99"/>
      <c r="Q65" s="99"/>
      <c r="R65" s="99"/>
      <c r="S65" s="99"/>
      <c r="T65" s="99"/>
      <c r="V65" s="99"/>
      <c r="W65" s="99"/>
      <c r="X65" s="99"/>
      <c r="Y65" s="99"/>
      <c r="Z65" s="99"/>
      <c r="AB65" s="99"/>
      <c r="AC65" s="99"/>
      <c r="AD65" s="99"/>
      <c r="AE65" s="99"/>
      <c r="AF65" s="99"/>
    </row>
    <row r="66" spans="1:32" x14ac:dyDescent="0.25">
      <c r="A66" s="142">
        <v>19</v>
      </c>
      <c r="B66" s="143" t="s">
        <v>75</v>
      </c>
      <c r="C66" s="100"/>
      <c r="D66" s="100"/>
      <c r="E66" s="100"/>
      <c r="F66" s="100"/>
      <c r="G66" s="100"/>
      <c r="H66" s="100"/>
      <c r="J66" s="100"/>
      <c r="K66" s="100"/>
      <c r="L66" s="100"/>
      <c r="M66" s="100"/>
      <c r="N66" s="100"/>
      <c r="P66" s="100"/>
      <c r="Q66" s="100"/>
      <c r="R66" s="100"/>
      <c r="S66" s="100"/>
      <c r="T66" s="100"/>
      <c r="V66" s="100"/>
      <c r="W66" s="100"/>
      <c r="X66" s="100"/>
      <c r="Y66" s="100"/>
      <c r="Z66" s="100"/>
      <c r="AB66" s="100"/>
      <c r="AC66" s="100"/>
      <c r="AD66" s="100"/>
      <c r="AE66" s="100"/>
      <c r="AF66" s="100"/>
    </row>
    <row r="67" spans="1:32" ht="21" x14ac:dyDescent="0.25">
      <c r="A67" s="144"/>
      <c r="B67" s="273"/>
      <c r="C67" s="275" t="s">
        <v>57</v>
      </c>
      <c r="D67" s="95" t="s">
        <v>222</v>
      </c>
      <c r="E67" s="95" t="s">
        <v>239</v>
      </c>
      <c r="F67" s="95" t="s">
        <v>257</v>
      </c>
      <c r="G67" s="95" t="s">
        <v>256</v>
      </c>
      <c r="H67" s="95" t="s">
        <v>272</v>
      </c>
      <c r="J67" s="95" t="s">
        <v>222</v>
      </c>
      <c r="K67" s="95" t="s">
        <v>239</v>
      </c>
      <c r="L67" s="95" t="s">
        <v>257</v>
      </c>
      <c r="M67" s="95" t="s">
        <v>256</v>
      </c>
      <c r="N67" s="95" t="s">
        <v>272</v>
      </c>
      <c r="P67" s="95" t="s">
        <v>222</v>
      </c>
      <c r="Q67" s="95" t="s">
        <v>239</v>
      </c>
      <c r="R67" s="95" t="s">
        <v>257</v>
      </c>
      <c r="S67" s="95" t="s">
        <v>256</v>
      </c>
      <c r="T67" s="95" t="s">
        <v>272</v>
      </c>
      <c r="V67" s="95" t="s">
        <v>222</v>
      </c>
      <c r="W67" s="95" t="s">
        <v>239</v>
      </c>
      <c r="X67" s="95" t="s">
        <v>257</v>
      </c>
      <c r="Y67" s="95" t="s">
        <v>256</v>
      </c>
      <c r="Z67" s="95" t="s">
        <v>272</v>
      </c>
      <c r="AB67" s="95" t="s">
        <v>222</v>
      </c>
      <c r="AC67" s="95" t="s">
        <v>239</v>
      </c>
      <c r="AD67" s="95" t="s">
        <v>257</v>
      </c>
      <c r="AE67" s="95" t="s">
        <v>256</v>
      </c>
      <c r="AF67" s="95" t="s">
        <v>272</v>
      </c>
    </row>
    <row r="68" spans="1:32" x14ac:dyDescent="0.25">
      <c r="A68" s="144"/>
      <c r="B68" s="274"/>
      <c r="C68" s="276"/>
      <c r="D68" s="96" t="s">
        <v>67</v>
      </c>
      <c r="E68" s="96" t="s">
        <v>67</v>
      </c>
      <c r="F68" s="96" t="s">
        <v>67</v>
      </c>
      <c r="G68" s="96" t="s">
        <v>67</v>
      </c>
      <c r="H68" s="96" t="s">
        <v>67</v>
      </c>
      <c r="J68" s="96" t="s">
        <v>67</v>
      </c>
      <c r="K68" s="96" t="s">
        <v>67</v>
      </c>
      <c r="L68" s="96" t="s">
        <v>67</v>
      </c>
      <c r="M68" s="96" t="s">
        <v>67</v>
      </c>
      <c r="N68" s="96" t="s">
        <v>67</v>
      </c>
      <c r="P68" s="96" t="s">
        <v>67</v>
      </c>
      <c r="Q68" s="96" t="s">
        <v>67</v>
      </c>
      <c r="R68" s="96" t="s">
        <v>67</v>
      </c>
      <c r="S68" s="96" t="s">
        <v>67</v>
      </c>
      <c r="T68" s="96" t="s">
        <v>67</v>
      </c>
      <c r="V68" s="96" t="s">
        <v>67</v>
      </c>
      <c r="W68" s="96" t="s">
        <v>67</v>
      </c>
      <c r="X68" s="96" t="s">
        <v>67</v>
      </c>
      <c r="Y68" s="96" t="s">
        <v>67</v>
      </c>
      <c r="Z68" s="96" t="s">
        <v>67</v>
      </c>
      <c r="AB68" s="96" t="s">
        <v>67</v>
      </c>
      <c r="AC68" s="96" t="s">
        <v>67</v>
      </c>
      <c r="AD68" s="96" t="s">
        <v>67</v>
      </c>
      <c r="AE68" s="96" t="s">
        <v>67</v>
      </c>
      <c r="AF68" s="96" t="s">
        <v>67</v>
      </c>
    </row>
    <row r="69" spans="1:32" x14ac:dyDescent="0.25">
      <c r="A69" s="144"/>
      <c r="B69" s="145" t="s">
        <v>72</v>
      </c>
      <c r="C69" s="146">
        <v>1</v>
      </c>
      <c r="D69" s="97">
        <v>24.43</v>
      </c>
      <c r="E69" s="97">
        <v>26.52</v>
      </c>
      <c r="F69" s="97">
        <v>30.08</v>
      </c>
      <c r="G69" s="97">
        <v>28.89</v>
      </c>
      <c r="H69" s="97">
        <v>26.95</v>
      </c>
      <c r="J69" s="97">
        <v>27.1</v>
      </c>
      <c r="K69" s="97">
        <v>31.35</v>
      </c>
      <c r="L69" s="97">
        <v>31.24</v>
      </c>
      <c r="M69" s="97">
        <v>31.65</v>
      </c>
      <c r="N69" s="97">
        <v>29.91</v>
      </c>
      <c r="P69" s="97">
        <v>24.13</v>
      </c>
      <c r="Q69" s="97">
        <v>31</v>
      </c>
      <c r="R69" s="97">
        <v>25.35</v>
      </c>
      <c r="S69" s="97">
        <v>27.68</v>
      </c>
      <c r="T69" s="97">
        <v>26.44</v>
      </c>
      <c r="V69" s="97">
        <v>28.21</v>
      </c>
      <c r="W69" s="97">
        <v>27.61</v>
      </c>
      <c r="X69" s="97">
        <v>31.82</v>
      </c>
      <c r="Y69" s="97">
        <v>29.4</v>
      </c>
      <c r="Z69" s="97">
        <v>31.94</v>
      </c>
      <c r="AB69" s="97">
        <v>26.7</v>
      </c>
      <c r="AC69" s="97">
        <v>24.66</v>
      </c>
      <c r="AD69" s="97">
        <v>22.57</v>
      </c>
      <c r="AE69" s="97">
        <v>21.68</v>
      </c>
      <c r="AF69" s="97">
        <v>23.66</v>
      </c>
    </row>
    <row r="70" spans="1:32" x14ac:dyDescent="0.25">
      <c r="A70" s="144"/>
      <c r="B70" s="145" t="s">
        <v>73</v>
      </c>
      <c r="C70" s="146">
        <v>0</v>
      </c>
      <c r="D70" s="97">
        <v>65.650000000000006</v>
      </c>
      <c r="E70" s="97">
        <v>65.150000000000006</v>
      </c>
      <c r="F70" s="97">
        <v>58.65</v>
      </c>
      <c r="G70" s="97">
        <v>62.96</v>
      </c>
      <c r="H70" s="97">
        <v>65.959999999999994</v>
      </c>
      <c r="J70" s="97">
        <v>59.76</v>
      </c>
      <c r="K70" s="97">
        <v>57.07</v>
      </c>
      <c r="L70" s="97">
        <v>57.46</v>
      </c>
      <c r="M70" s="97">
        <v>57.28</v>
      </c>
      <c r="N70" s="97">
        <v>57.59</v>
      </c>
      <c r="P70" s="97">
        <v>62.24</v>
      </c>
      <c r="Q70" s="97">
        <v>58.33</v>
      </c>
      <c r="R70" s="97">
        <v>61.81</v>
      </c>
      <c r="S70" s="97">
        <v>60.9</v>
      </c>
      <c r="T70" s="97">
        <v>61.69</v>
      </c>
      <c r="V70" s="97">
        <v>54.67</v>
      </c>
      <c r="W70" s="97">
        <v>57.65</v>
      </c>
      <c r="X70" s="97">
        <v>56.36</v>
      </c>
      <c r="Y70" s="97">
        <v>57.92</v>
      </c>
      <c r="Z70" s="97">
        <v>55.38</v>
      </c>
      <c r="AB70" s="97">
        <v>61.17</v>
      </c>
      <c r="AC70" s="97">
        <v>62.56</v>
      </c>
      <c r="AD70" s="97">
        <v>64.599999999999994</v>
      </c>
      <c r="AE70" s="97">
        <v>66.81</v>
      </c>
      <c r="AF70" s="97">
        <v>62.5</v>
      </c>
    </row>
    <row r="71" spans="1:32" x14ac:dyDescent="0.25">
      <c r="A71" s="144"/>
      <c r="B71" s="145" t="s">
        <v>74</v>
      </c>
      <c r="C71" s="146">
        <v>-1</v>
      </c>
      <c r="D71" s="97">
        <v>8.4</v>
      </c>
      <c r="E71" s="97">
        <v>8.33</v>
      </c>
      <c r="F71" s="97">
        <v>11.28</v>
      </c>
      <c r="G71" s="97">
        <v>8.15</v>
      </c>
      <c r="H71" s="97">
        <v>7.09</v>
      </c>
      <c r="J71" s="97">
        <v>11.45</v>
      </c>
      <c r="K71" s="97">
        <v>10.45</v>
      </c>
      <c r="L71" s="97">
        <v>10.36</v>
      </c>
      <c r="M71" s="97">
        <v>11.08</v>
      </c>
      <c r="N71" s="97">
        <v>12.5</v>
      </c>
      <c r="P71" s="97">
        <v>12.94</v>
      </c>
      <c r="Q71" s="97">
        <v>10</v>
      </c>
      <c r="R71" s="97">
        <v>12.15</v>
      </c>
      <c r="S71" s="97">
        <v>11.42</v>
      </c>
      <c r="T71" s="97">
        <v>11.86</v>
      </c>
      <c r="V71" s="97">
        <v>16.54</v>
      </c>
      <c r="W71" s="97">
        <v>14.55</v>
      </c>
      <c r="X71" s="97">
        <v>11.45</v>
      </c>
      <c r="Y71" s="97">
        <v>12.68</v>
      </c>
      <c r="Z71" s="97">
        <v>12.67</v>
      </c>
      <c r="AB71" s="97">
        <v>11.17</v>
      </c>
      <c r="AC71" s="97">
        <v>12.79</v>
      </c>
      <c r="AD71" s="97">
        <v>12.83</v>
      </c>
      <c r="AE71" s="97">
        <v>11.5</v>
      </c>
      <c r="AF71" s="97">
        <v>13.84</v>
      </c>
    </row>
    <row r="72" spans="1:32" x14ac:dyDescent="0.25">
      <c r="A72" s="144"/>
      <c r="B72" s="144"/>
      <c r="C72" s="147"/>
      <c r="D72" s="98"/>
      <c r="E72" s="98"/>
      <c r="F72" s="98"/>
      <c r="G72" s="98"/>
      <c r="H72" s="98"/>
      <c r="J72" s="98"/>
      <c r="K72" s="98"/>
      <c r="L72" s="98"/>
      <c r="M72" s="98"/>
      <c r="N72" s="98"/>
      <c r="P72" s="98"/>
      <c r="Q72" s="98"/>
      <c r="R72" s="98"/>
      <c r="S72" s="98"/>
      <c r="T72" s="98"/>
      <c r="V72" s="98"/>
      <c r="W72" s="98"/>
      <c r="X72" s="98"/>
      <c r="Y72" s="98"/>
      <c r="Z72" s="98"/>
      <c r="AB72" s="98"/>
      <c r="AC72" s="98"/>
      <c r="AD72" s="98"/>
      <c r="AE72" s="98"/>
      <c r="AF72" s="98"/>
    </row>
    <row r="73" spans="1:32" x14ac:dyDescent="0.25">
      <c r="A73" s="139"/>
      <c r="B73" s="140"/>
      <c r="C73" s="140"/>
      <c r="D73" s="99"/>
      <c r="E73" s="99"/>
      <c r="F73" s="99"/>
      <c r="G73" s="99"/>
      <c r="H73" s="99"/>
      <c r="J73" s="99"/>
      <c r="K73" s="99"/>
      <c r="L73" s="99"/>
      <c r="M73" s="99"/>
      <c r="N73" s="99"/>
      <c r="P73" s="99"/>
      <c r="Q73" s="99"/>
      <c r="R73" s="99"/>
      <c r="S73" s="99"/>
      <c r="T73" s="99"/>
      <c r="V73" s="99"/>
      <c r="W73" s="99"/>
      <c r="X73" s="99"/>
      <c r="Y73" s="99"/>
      <c r="Z73" s="99"/>
      <c r="AB73" s="99"/>
      <c r="AC73" s="99"/>
      <c r="AD73" s="99"/>
      <c r="AE73" s="99"/>
      <c r="AF73" s="99"/>
    </row>
    <row r="74" spans="1:32" x14ac:dyDescent="0.25">
      <c r="A74" s="142">
        <v>20</v>
      </c>
      <c r="B74" s="143" t="s">
        <v>76</v>
      </c>
      <c r="C74" s="100"/>
      <c r="D74" s="100"/>
      <c r="E74" s="100"/>
      <c r="F74" s="100"/>
      <c r="G74" s="100"/>
      <c r="H74" s="100"/>
      <c r="J74" s="100"/>
      <c r="K74" s="100"/>
      <c r="L74" s="100"/>
      <c r="M74" s="100"/>
      <c r="N74" s="100"/>
      <c r="P74" s="100"/>
      <c r="Q74" s="100"/>
      <c r="R74" s="100"/>
      <c r="S74" s="100"/>
      <c r="T74" s="100"/>
      <c r="V74" s="100"/>
      <c r="W74" s="100"/>
      <c r="X74" s="100"/>
      <c r="Y74" s="100"/>
      <c r="Z74" s="100"/>
      <c r="AB74" s="100"/>
      <c r="AC74" s="100"/>
      <c r="AD74" s="100"/>
      <c r="AE74" s="100"/>
      <c r="AF74" s="100"/>
    </row>
    <row r="75" spans="1:32" ht="21" x14ac:dyDescent="0.25">
      <c r="A75" s="144"/>
      <c r="B75" s="273"/>
      <c r="C75" s="275" t="s">
        <v>57</v>
      </c>
      <c r="D75" s="95" t="s">
        <v>222</v>
      </c>
      <c r="E75" s="95" t="s">
        <v>239</v>
      </c>
      <c r="F75" s="95" t="s">
        <v>257</v>
      </c>
      <c r="G75" s="95" t="s">
        <v>256</v>
      </c>
      <c r="H75" s="95" t="s">
        <v>272</v>
      </c>
      <c r="J75" s="95" t="s">
        <v>222</v>
      </c>
      <c r="K75" s="95" t="s">
        <v>239</v>
      </c>
      <c r="L75" s="95" t="s">
        <v>257</v>
      </c>
      <c r="M75" s="95" t="s">
        <v>256</v>
      </c>
      <c r="N75" s="95" t="s">
        <v>272</v>
      </c>
      <c r="P75" s="95" t="s">
        <v>222</v>
      </c>
      <c r="Q75" s="95" t="s">
        <v>239</v>
      </c>
      <c r="R75" s="95" t="s">
        <v>257</v>
      </c>
      <c r="S75" s="95" t="s">
        <v>256</v>
      </c>
      <c r="T75" s="95" t="s">
        <v>272</v>
      </c>
      <c r="V75" s="95" t="s">
        <v>222</v>
      </c>
      <c r="W75" s="95" t="s">
        <v>239</v>
      </c>
      <c r="X75" s="95" t="s">
        <v>257</v>
      </c>
      <c r="Y75" s="95" t="s">
        <v>256</v>
      </c>
      <c r="Z75" s="95" t="s">
        <v>272</v>
      </c>
      <c r="AB75" s="95" t="s">
        <v>222</v>
      </c>
      <c r="AC75" s="95" t="s">
        <v>239</v>
      </c>
      <c r="AD75" s="95" t="s">
        <v>257</v>
      </c>
      <c r="AE75" s="95" t="s">
        <v>256</v>
      </c>
      <c r="AF75" s="95" t="s">
        <v>272</v>
      </c>
    </row>
    <row r="76" spans="1:32" x14ac:dyDescent="0.25">
      <c r="A76" s="144"/>
      <c r="B76" s="274"/>
      <c r="C76" s="276"/>
      <c r="D76" s="96" t="s">
        <v>29</v>
      </c>
      <c r="E76" s="96" t="s">
        <v>29</v>
      </c>
      <c r="F76" s="96" t="s">
        <v>29</v>
      </c>
      <c r="G76" s="96" t="s">
        <v>29</v>
      </c>
      <c r="H76" s="96" t="s">
        <v>29</v>
      </c>
      <c r="J76" s="96" t="s">
        <v>29</v>
      </c>
      <c r="K76" s="96" t="s">
        <v>29</v>
      </c>
      <c r="L76" s="96" t="s">
        <v>29</v>
      </c>
      <c r="M76" s="96" t="s">
        <v>29</v>
      </c>
      <c r="N76" s="96" t="s">
        <v>29</v>
      </c>
      <c r="P76" s="96" t="s">
        <v>29</v>
      </c>
      <c r="Q76" s="96" t="s">
        <v>29</v>
      </c>
      <c r="R76" s="96" t="s">
        <v>29</v>
      </c>
      <c r="S76" s="96" t="s">
        <v>29</v>
      </c>
      <c r="T76" s="96" t="s">
        <v>29</v>
      </c>
      <c r="V76" s="96" t="s">
        <v>29</v>
      </c>
      <c r="W76" s="96" t="s">
        <v>29</v>
      </c>
      <c r="X76" s="96" t="s">
        <v>29</v>
      </c>
      <c r="Y76" s="96" t="s">
        <v>29</v>
      </c>
      <c r="Z76" s="96" t="s">
        <v>29</v>
      </c>
      <c r="AB76" s="96" t="s">
        <v>29</v>
      </c>
      <c r="AC76" s="96" t="s">
        <v>29</v>
      </c>
      <c r="AD76" s="96" t="s">
        <v>29</v>
      </c>
      <c r="AE76" s="96" t="s">
        <v>29</v>
      </c>
      <c r="AF76" s="96" t="s">
        <v>29</v>
      </c>
    </row>
    <row r="77" spans="1:32" x14ac:dyDescent="0.25">
      <c r="A77" s="144"/>
      <c r="B77" s="145" t="s">
        <v>77</v>
      </c>
      <c r="C77" s="146">
        <v>1</v>
      </c>
      <c r="D77" s="97">
        <v>90.15</v>
      </c>
      <c r="E77" s="97">
        <v>91.73</v>
      </c>
      <c r="F77" s="97">
        <v>92.59</v>
      </c>
      <c r="G77" s="97">
        <v>92.2</v>
      </c>
      <c r="H77" s="97"/>
      <c r="J77" s="97">
        <v>90.35</v>
      </c>
      <c r="K77" s="97">
        <v>92.15</v>
      </c>
      <c r="L77" s="97">
        <v>90.51</v>
      </c>
      <c r="M77" s="97">
        <v>89.08</v>
      </c>
      <c r="N77" s="97"/>
      <c r="P77" s="97">
        <v>89.67</v>
      </c>
      <c r="Q77" s="97">
        <v>90.28</v>
      </c>
      <c r="R77" s="97">
        <v>89.97</v>
      </c>
      <c r="S77" s="97">
        <v>92.54</v>
      </c>
      <c r="T77" s="97"/>
      <c r="V77" s="97">
        <v>87.69</v>
      </c>
      <c r="W77" s="97">
        <v>89.64</v>
      </c>
      <c r="X77" s="97">
        <v>89.96</v>
      </c>
      <c r="Y77" s="97">
        <v>88.72</v>
      </c>
      <c r="Z77" s="97"/>
      <c r="AB77" s="97">
        <v>87.21</v>
      </c>
      <c r="AC77" s="97">
        <v>88.05</v>
      </c>
      <c r="AD77" s="97">
        <v>86.28</v>
      </c>
      <c r="AE77" s="97">
        <v>86.16</v>
      </c>
      <c r="AF77" s="97"/>
    </row>
    <row r="78" spans="1:32" x14ac:dyDescent="0.25">
      <c r="A78" s="144"/>
      <c r="B78" s="145" t="s">
        <v>74</v>
      </c>
      <c r="C78" s="146">
        <v>-1</v>
      </c>
      <c r="D78" s="97">
        <v>9.85</v>
      </c>
      <c r="E78" s="97">
        <v>8.27</v>
      </c>
      <c r="F78" s="97">
        <v>7.41</v>
      </c>
      <c r="G78" s="97">
        <v>7.8</v>
      </c>
      <c r="H78" s="97"/>
      <c r="J78" s="97">
        <v>9.49</v>
      </c>
      <c r="K78" s="97">
        <v>7.69</v>
      </c>
      <c r="L78" s="97">
        <v>9.49</v>
      </c>
      <c r="M78" s="97">
        <v>10.92</v>
      </c>
      <c r="N78" s="97"/>
      <c r="P78" s="97">
        <v>9.67</v>
      </c>
      <c r="Q78" s="97">
        <v>9.7200000000000006</v>
      </c>
      <c r="R78" s="97">
        <v>10.029999999999999</v>
      </c>
      <c r="S78" s="97">
        <v>7.46</v>
      </c>
      <c r="T78" s="97"/>
      <c r="V78" s="97">
        <v>11.75</v>
      </c>
      <c r="W78" s="97">
        <v>10</v>
      </c>
      <c r="X78" s="97">
        <v>9.86</v>
      </c>
      <c r="Y78" s="97">
        <v>11.28</v>
      </c>
      <c r="Z78" s="97"/>
      <c r="AB78" s="97">
        <v>12.33</v>
      </c>
      <c r="AC78" s="97">
        <v>11.95</v>
      </c>
      <c r="AD78" s="97">
        <v>13.72</v>
      </c>
      <c r="AE78" s="97">
        <v>13.84</v>
      </c>
      <c r="AF78" s="97"/>
    </row>
    <row r="79" spans="1:32" x14ac:dyDescent="0.25">
      <c r="A79" s="144"/>
      <c r="B79" s="144"/>
      <c r="C79" s="147"/>
      <c r="D79" s="98"/>
      <c r="E79" s="98"/>
      <c r="F79" s="98"/>
      <c r="G79" s="98"/>
      <c r="H79" s="98"/>
      <c r="J79" s="98"/>
      <c r="K79" s="98"/>
      <c r="L79" s="98"/>
      <c r="M79" s="98"/>
      <c r="N79" s="98"/>
      <c r="P79" s="98"/>
      <c r="Q79" s="98"/>
      <c r="R79" s="98"/>
      <c r="S79" s="98"/>
      <c r="T79" s="98"/>
      <c r="V79" s="98"/>
      <c r="W79" s="98"/>
      <c r="X79" s="98"/>
      <c r="Y79" s="98"/>
      <c r="Z79" s="98"/>
      <c r="AB79" s="98"/>
      <c r="AC79" s="98"/>
      <c r="AD79" s="98"/>
      <c r="AE79" s="98"/>
      <c r="AF79" s="98"/>
    </row>
    <row r="80" spans="1:32" x14ac:dyDescent="0.25">
      <c r="A80" s="139"/>
      <c r="B80" s="140"/>
      <c r="C80" s="140"/>
      <c r="D80" s="99"/>
      <c r="E80" s="99"/>
      <c r="F80" s="99"/>
      <c r="G80" s="99"/>
      <c r="H80" s="99"/>
      <c r="J80" s="99"/>
      <c r="K80" s="99"/>
      <c r="L80" s="99"/>
      <c r="M80" s="99"/>
      <c r="N80" s="99"/>
      <c r="P80" s="99"/>
      <c r="Q80" s="99"/>
      <c r="R80" s="99"/>
      <c r="S80" s="99"/>
      <c r="T80" s="99"/>
      <c r="V80" s="99"/>
      <c r="W80" s="99"/>
      <c r="X80" s="99"/>
      <c r="Y80" s="99"/>
      <c r="Z80" s="99"/>
      <c r="AB80" s="99"/>
      <c r="AC80" s="99"/>
      <c r="AD80" s="99"/>
      <c r="AE80" s="99"/>
      <c r="AF80" s="99"/>
    </row>
    <row r="81" spans="1:32" x14ac:dyDescent="0.25">
      <c r="A81" s="142">
        <v>21</v>
      </c>
      <c r="B81" s="143" t="s">
        <v>78</v>
      </c>
      <c r="C81" s="100"/>
      <c r="D81" s="100"/>
      <c r="E81" s="100"/>
      <c r="F81" s="100"/>
      <c r="G81" s="100"/>
      <c r="H81" s="100"/>
      <c r="J81" s="100"/>
      <c r="K81" s="100"/>
      <c r="L81" s="100"/>
      <c r="M81" s="100"/>
      <c r="N81" s="100"/>
      <c r="P81" s="100"/>
      <c r="Q81" s="100"/>
      <c r="R81" s="100"/>
      <c r="S81" s="100"/>
      <c r="T81" s="100"/>
      <c r="V81" s="100"/>
      <c r="W81" s="100"/>
      <c r="X81" s="100"/>
      <c r="Y81" s="100"/>
      <c r="Z81" s="100"/>
      <c r="AB81" s="100"/>
      <c r="AC81" s="100"/>
      <c r="AD81" s="100"/>
      <c r="AE81" s="100"/>
      <c r="AF81" s="100"/>
    </row>
    <row r="82" spans="1:32" ht="21" x14ac:dyDescent="0.25">
      <c r="A82" s="144"/>
      <c r="B82" s="273"/>
      <c r="C82" s="275" t="s">
        <v>57</v>
      </c>
      <c r="D82" s="95" t="s">
        <v>222</v>
      </c>
      <c r="E82" s="95" t="s">
        <v>239</v>
      </c>
      <c r="F82" s="95" t="s">
        <v>257</v>
      </c>
      <c r="G82" s="95" t="s">
        <v>256</v>
      </c>
      <c r="H82" s="95" t="s">
        <v>272</v>
      </c>
      <c r="J82" s="95" t="s">
        <v>222</v>
      </c>
      <c r="K82" s="95" t="s">
        <v>239</v>
      </c>
      <c r="L82" s="95" t="s">
        <v>257</v>
      </c>
      <c r="M82" s="95" t="s">
        <v>256</v>
      </c>
      <c r="N82" s="95" t="s">
        <v>272</v>
      </c>
      <c r="P82" s="95" t="s">
        <v>222</v>
      </c>
      <c r="Q82" s="95" t="s">
        <v>239</v>
      </c>
      <c r="R82" s="95" t="s">
        <v>257</v>
      </c>
      <c r="S82" s="95" t="s">
        <v>256</v>
      </c>
      <c r="T82" s="95" t="s">
        <v>272</v>
      </c>
      <c r="V82" s="95" t="s">
        <v>222</v>
      </c>
      <c r="W82" s="95" t="s">
        <v>239</v>
      </c>
      <c r="X82" s="95" t="s">
        <v>257</v>
      </c>
      <c r="Y82" s="95" t="s">
        <v>256</v>
      </c>
      <c r="Z82" s="95" t="s">
        <v>272</v>
      </c>
      <c r="AB82" s="95" t="s">
        <v>222</v>
      </c>
      <c r="AC82" s="95" t="s">
        <v>239</v>
      </c>
      <c r="AD82" s="95" t="s">
        <v>257</v>
      </c>
      <c r="AE82" s="95" t="s">
        <v>256</v>
      </c>
      <c r="AF82" s="95" t="s">
        <v>272</v>
      </c>
    </row>
    <row r="83" spans="1:32" x14ac:dyDescent="0.25">
      <c r="A83" s="144"/>
      <c r="B83" s="274"/>
      <c r="C83" s="276"/>
      <c r="D83" s="96" t="s">
        <v>29</v>
      </c>
      <c r="E83" s="96" t="s">
        <v>29</v>
      </c>
      <c r="F83" s="96" t="s">
        <v>29</v>
      </c>
      <c r="G83" s="96" t="s">
        <v>29</v>
      </c>
      <c r="H83" s="96" t="s">
        <v>29</v>
      </c>
      <c r="J83" s="96" t="s">
        <v>29</v>
      </c>
      <c r="K83" s="96" t="s">
        <v>29</v>
      </c>
      <c r="L83" s="96" t="s">
        <v>29</v>
      </c>
      <c r="M83" s="96" t="s">
        <v>29</v>
      </c>
      <c r="N83" s="96" t="s">
        <v>29</v>
      </c>
      <c r="P83" s="96" t="s">
        <v>29</v>
      </c>
      <c r="Q83" s="96" t="s">
        <v>29</v>
      </c>
      <c r="R83" s="96" t="s">
        <v>29</v>
      </c>
      <c r="S83" s="96" t="s">
        <v>29</v>
      </c>
      <c r="T83" s="96" t="s">
        <v>29</v>
      </c>
      <c r="V83" s="96" t="s">
        <v>29</v>
      </c>
      <c r="W83" s="96" t="s">
        <v>29</v>
      </c>
      <c r="X83" s="96" t="s">
        <v>29</v>
      </c>
      <c r="Y83" s="96" t="s">
        <v>29</v>
      </c>
      <c r="Z83" s="96" t="s">
        <v>29</v>
      </c>
      <c r="AB83" s="96" t="s">
        <v>29</v>
      </c>
      <c r="AC83" s="96" t="s">
        <v>29</v>
      </c>
      <c r="AD83" s="96" t="s">
        <v>29</v>
      </c>
      <c r="AE83" s="96" t="s">
        <v>29</v>
      </c>
      <c r="AF83" s="96" t="s">
        <v>29</v>
      </c>
    </row>
    <row r="84" spans="1:32" x14ac:dyDescent="0.25">
      <c r="A84" s="144"/>
      <c r="B84" s="145" t="s">
        <v>79</v>
      </c>
      <c r="C84" s="146">
        <v>1</v>
      </c>
      <c r="D84" s="97">
        <v>36.36</v>
      </c>
      <c r="E84" s="97">
        <v>30.83</v>
      </c>
      <c r="F84" s="97">
        <v>32.590000000000003</v>
      </c>
      <c r="G84" s="97">
        <v>31.91</v>
      </c>
      <c r="H84" s="97"/>
      <c r="J84" s="97">
        <v>51.45</v>
      </c>
      <c r="K84" s="97">
        <v>51.49</v>
      </c>
      <c r="L84" s="97">
        <v>50.63</v>
      </c>
      <c r="M84" s="97">
        <v>51.42</v>
      </c>
      <c r="N84" s="97"/>
      <c r="P84" s="97">
        <v>41.33</v>
      </c>
      <c r="Q84" s="97">
        <v>40.97</v>
      </c>
      <c r="R84" s="97">
        <v>39.1</v>
      </c>
      <c r="S84" s="97">
        <v>41.02</v>
      </c>
      <c r="T84" s="97"/>
      <c r="V84" s="97">
        <v>39.93</v>
      </c>
      <c r="W84" s="97">
        <v>42.55</v>
      </c>
      <c r="X84" s="97">
        <v>39.08</v>
      </c>
      <c r="Y84" s="97">
        <v>37.85</v>
      </c>
      <c r="Z84" s="97"/>
      <c r="AB84" s="97">
        <v>36.99</v>
      </c>
      <c r="AC84" s="97">
        <v>37.61</v>
      </c>
      <c r="AD84" s="97">
        <v>30.09</v>
      </c>
      <c r="AE84" s="97">
        <v>31.25</v>
      </c>
      <c r="AF84" s="97"/>
    </row>
    <row r="85" spans="1:32" x14ac:dyDescent="0.25">
      <c r="A85" s="144"/>
      <c r="B85" s="145" t="s">
        <v>80</v>
      </c>
      <c r="C85" s="146">
        <v>-1</v>
      </c>
      <c r="D85" s="97">
        <v>61.36</v>
      </c>
      <c r="E85" s="97">
        <v>66.92</v>
      </c>
      <c r="F85" s="97">
        <v>67.41</v>
      </c>
      <c r="G85" s="97">
        <v>68.09</v>
      </c>
      <c r="H85" s="97"/>
      <c r="J85" s="97">
        <v>46.62</v>
      </c>
      <c r="K85" s="97">
        <v>48.04</v>
      </c>
      <c r="L85" s="97">
        <v>49.37</v>
      </c>
      <c r="M85" s="97">
        <v>48.58</v>
      </c>
      <c r="N85" s="97"/>
      <c r="P85" s="97">
        <v>57</v>
      </c>
      <c r="Q85" s="97">
        <v>59.03</v>
      </c>
      <c r="R85" s="97">
        <v>60.9</v>
      </c>
      <c r="S85" s="97">
        <v>58.98</v>
      </c>
      <c r="T85" s="97"/>
      <c r="V85" s="97">
        <v>56.72</v>
      </c>
      <c r="W85" s="97">
        <v>56.91</v>
      </c>
      <c r="X85" s="97">
        <v>60.92</v>
      </c>
      <c r="Y85" s="97">
        <v>62.15</v>
      </c>
      <c r="Z85" s="97"/>
      <c r="AB85" s="97">
        <v>61.64</v>
      </c>
      <c r="AC85" s="97">
        <v>61.95</v>
      </c>
      <c r="AD85" s="97">
        <v>69.91</v>
      </c>
      <c r="AE85" s="97">
        <v>68.75</v>
      </c>
      <c r="AF85" s="97"/>
    </row>
    <row r="86" spans="1:32" x14ac:dyDescent="0.25">
      <c r="A86" s="144"/>
      <c r="B86" s="144"/>
      <c r="C86" s="147"/>
      <c r="D86" s="98"/>
      <c r="E86" s="98"/>
      <c r="F86" s="98"/>
      <c r="G86" s="98"/>
      <c r="H86" s="98"/>
      <c r="J86" s="98"/>
      <c r="K86" s="98"/>
      <c r="L86" s="98"/>
      <c r="M86" s="98"/>
      <c r="N86" s="98"/>
      <c r="P86" s="98"/>
      <c r="Q86" s="98"/>
      <c r="R86" s="98"/>
      <c r="S86" s="98"/>
      <c r="T86" s="98"/>
      <c r="V86" s="98"/>
      <c r="W86" s="98"/>
      <c r="X86" s="98"/>
      <c r="Y86" s="98"/>
      <c r="Z86" s="98"/>
      <c r="AB86" s="98"/>
      <c r="AC86" s="98"/>
      <c r="AD86" s="98"/>
      <c r="AE86" s="98"/>
      <c r="AF86" s="98"/>
    </row>
    <row r="87" spans="1:32" x14ac:dyDescent="0.25">
      <c r="A87" s="139"/>
      <c r="B87" s="140"/>
      <c r="C87" s="140"/>
      <c r="D87" s="99"/>
      <c r="E87" s="99"/>
      <c r="F87" s="99"/>
      <c r="G87" s="99"/>
      <c r="H87" s="99"/>
      <c r="J87" s="99"/>
      <c r="K87" s="99"/>
      <c r="L87" s="99"/>
      <c r="M87" s="99"/>
      <c r="N87" s="99"/>
      <c r="P87" s="99"/>
      <c r="Q87" s="99"/>
      <c r="R87" s="99"/>
      <c r="S87" s="99"/>
      <c r="T87" s="99"/>
      <c r="V87" s="99"/>
      <c r="W87" s="99"/>
      <c r="X87" s="99"/>
      <c r="Y87" s="99"/>
      <c r="Z87" s="99"/>
      <c r="AB87" s="99"/>
      <c r="AC87" s="99"/>
      <c r="AD87" s="99"/>
      <c r="AE87" s="99"/>
      <c r="AF87" s="99"/>
    </row>
    <row r="88" spans="1:32" x14ac:dyDescent="0.25">
      <c r="A88" s="142">
        <v>22</v>
      </c>
      <c r="B88" s="143" t="s">
        <v>81</v>
      </c>
      <c r="C88" s="100"/>
      <c r="D88" s="100"/>
      <c r="E88" s="100"/>
      <c r="F88" s="100"/>
      <c r="G88" s="100"/>
      <c r="H88" s="100"/>
      <c r="J88" s="100"/>
      <c r="K88" s="100"/>
      <c r="L88" s="100"/>
      <c r="M88" s="100"/>
      <c r="N88" s="100"/>
      <c r="P88" s="100"/>
      <c r="Q88" s="100"/>
      <c r="R88" s="100"/>
      <c r="S88" s="100"/>
      <c r="T88" s="100"/>
      <c r="V88" s="100"/>
      <c r="W88" s="100"/>
      <c r="X88" s="100"/>
      <c r="Y88" s="100"/>
      <c r="Z88" s="100"/>
      <c r="AB88" s="100"/>
      <c r="AC88" s="100"/>
      <c r="AD88" s="100"/>
      <c r="AE88" s="100"/>
      <c r="AF88" s="100"/>
    </row>
    <row r="89" spans="1:32" ht="21" x14ac:dyDescent="0.25">
      <c r="A89" s="144"/>
      <c r="B89" s="273"/>
      <c r="C89" s="275" t="s">
        <v>57</v>
      </c>
      <c r="D89" s="95" t="s">
        <v>222</v>
      </c>
      <c r="E89" s="95" t="s">
        <v>239</v>
      </c>
      <c r="F89" s="95" t="s">
        <v>257</v>
      </c>
      <c r="G89" s="95" t="s">
        <v>256</v>
      </c>
      <c r="H89" s="95" t="s">
        <v>272</v>
      </c>
      <c r="J89" s="95" t="s">
        <v>222</v>
      </c>
      <c r="K89" s="95" t="s">
        <v>239</v>
      </c>
      <c r="L89" s="95" t="s">
        <v>257</v>
      </c>
      <c r="M89" s="95" t="s">
        <v>256</v>
      </c>
      <c r="N89" s="95" t="s">
        <v>272</v>
      </c>
      <c r="P89" s="95" t="s">
        <v>222</v>
      </c>
      <c r="Q89" s="95" t="s">
        <v>239</v>
      </c>
      <c r="R89" s="95" t="s">
        <v>257</v>
      </c>
      <c r="S89" s="95" t="s">
        <v>256</v>
      </c>
      <c r="T89" s="95" t="s">
        <v>272</v>
      </c>
      <c r="V89" s="95" t="s">
        <v>222</v>
      </c>
      <c r="W89" s="95" t="s">
        <v>239</v>
      </c>
      <c r="X89" s="95" t="s">
        <v>257</v>
      </c>
      <c r="Y89" s="95" t="s">
        <v>256</v>
      </c>
      <c r="Z89" s="95" t="s">
        <v>272</v>
      </c>
      <c r="AB89" s="95" t="s">
        <v>222</v>
      </c>
      <c r="AC89" s="95" t="s">
        <v>239</v>
      </c>
      <c r="AD89" s="95" t="s">
        <v>257</v>
      </c>
      <c r="AE89" s="95" t="s">
        <v>256</v>
      </c>
      <c r="AF89" s="95" t="s">
        <v>272</v>
      </c>
    </row>
    <row r="90" spans="1:32" x14ac:dyDescent="0.25">
      <c r="A90" s="144"/>
      <c r="B90" s="274"/>
      <c r="C90" s="276"/>
      <c r="D90" s="96" t="s">
        <v>29</v>
      </c>
      <c r="E90" s="96" t="s">
        <v>29</v>
      </c>
      <c r="F90" s="96" t="s">
        <v>29</v>
      </c>
      <c r="G90" s="96" t="s">
        <v>29</v>
      </c>
      <c r="H90" s="96" t="s">
        <v>29</v>
      </c>
      <c r="J90" s="96" t="s">
        <v>29</v>
      </c>
      <c r="K90" s="96" t="s">
        <v>29</v>
      </c>
      <c r="L90" s="96" t="s">
        <v>29</v>
      </c>
      <c r="M90" s="96" t="s">
        <v>29</v>
      </c>
      <c r="N90" s="96" t="s">
        <v>29</v>
      </c>
      <c r="P90" s="96" t="s">
        <v>29</v>
      </c>
      <c r="Q90" s="96" t="s">
        <v>29</v>
      </c>
      <c r="R90" s="96" t="s">
        <v>29</v>
      </c>
      <c r="S90" s="96" t="s">
        <v>29</v>
      </c>
      <c r="T90" s="96" t="s">
        <v>29</v>
      </c>
      <c r="V90" s="96" t="s">
        <v>29</v>
      </c>
      <c r="W90" s="96" t="s">
        <v>29</v>
      </c>
      <c r="X90" s="96" t="s">
        <v>29</v>
      </c>
      <c r="Y90" s="96" t="s">
        <v>29</v>
      </c>
      <c r="Z90" s="96" t="s">
        <v>29</v>
      </c>
      <c r="AB90" s="96" t="s">
        <v>29</v>
      </c>
      <c r="AC90" s="96" t="s">
        <v>29</v>
      </c>
      <c r="AD90" s="96" t="s">
        <v>29</v>
      </c>
      <c r="AE90" s="96" t="s">
        <v>29</v>
      </c>
      <c r="AF90" s="96" t="s">
        <v>29</v>
      </c>
    </row>
    <row r="91" spans="1:32" x14ac:dyDescent="0.25">
      <c r="A91" s="144"/>
      <c r="B91" s="145" t="s">
        <v>77</v>
      </c>
      <c r="C91" s="146">
        <v>1</v>
      </c>
      <c r="D91" s="97">
        <v>12.88</v>
      </c>
      <c r="E91" s="97">
        <v>10.53</v>
      </c>
      <c r="F91" s="97">
        <v>13.33</v>
      </c>
      <c r="G91" s="97">
        <v>12.06</v>
      </c>
      <c r="H91" s="97"/>
      <c r="J91" s="97">
        <v>22.51</v>
      </c>
      <c r="K91" s="97">
        <v>23.23</v>
      </c>
      <c r="L91" s="97">
        <v>22.31</v>
      </c>
      <c r="M91" s="97">
        <v>24.53</v>
      </c>
      <c r="N91" s="97"/>
      <c r="P91" s="97">
        <v>20.329999999999998</v>
      </c>
      <c r="Q91" s="97">
        <v>21.18</v>
      </c>
      <c r="R91" s="97">
        <v>21.45</v>
      </c>
      <c r="S91" s="97">
        <v>26.1</v>
      </c>
      <c r="T91" s="97"/>
      <c r="V91" s="97">
        <v>21.27</v>
      </c>
      <c r="W91" s="97">
        <v>24.73</v>
      </c>
      <c r="X91" s="97">
        <v>24.3</v>
      </c>
      <c r="Y91" s="97">
        <v>26.22</v>
      </c>
      <c r="Z91" s="97"/>
      <c r="AB91" s="97">
        <v>12.33</v>
      </c>
      <c r="AC91" s="97">
        <v>9.73</v>
      </c>
      <c r="AD91" s="97">
        <v>9.73</v>
      </c>
      <c r="AE91" s="97">
        <v>8.93</v>
      </c>
      <c r="AF91" s="97"/>
    </row>
    <row r="92" spans="1:32" x14ac:dyDescent="0.25">
      <c r="A92" s="144"/>
      <c r="B92" s="145" t="s">
        <v>74</v>
      </c>
      <c r="C92" s="146">
        <v>-1</v>
      </c>
      <c r="D92" s="97">
        <v>1.52</v>
      </c>
      <c r="E92" s="97">
        <v>0</v>
      </c>
      <c r="F92" s="97">
        <v>1.48</v>
      </c>
      <c r="G92" s="97">
        <v>2.13</v>
      </c>
      <c r="H92" s="97"/>
      <c r="J92" s="97">
        <v>3.22</v>
      </c>
      <c r="K92" s="97">
        <v>2.04</v>
      </c>
      <c r="L92" s="97">
        <v>2.2200000000000002</v>
      </c>
      <c r="M92" s="97">
        <v>1.74</v>
      </c>
      <c r="N92" s="97"/>
      <c r="P92" s="97">
        <v>1.33</v>
      </c>
      <c r="Q92" s="97">
        <v>1.04</v>
      </c>
      <c r="R92" s="97">
        <v>1.73</v>
      </c>
      <c r="S92" s="97">
        <v>0.34</v>
      </c>
      <c r="T92" s="97"/>
      <c r="V92" s="97">
        <v>1.68</v>
      </c>
      <c r="W92" s="97">
        <v>0.91</v>
      </c>
      <c r="X92" s="97">
        <v>1.58</v>
      </c>
      <c r="Y92" s="97">
        <v>1.04</v>
      </c>
      <c r="Z92" s="97"/>
      <c r="AB92" s="97">
        <v>0.91</v>
      </c>
      <c r="AC92" s="97">
        <v>0</v>
      </c>
      <c r="AD92" s="97">
        <v>0.44</v>
      </c>
      <c r="AE92" s="97">
        <v>1.34</v>
      </c>
      <c r="AF92" s="97"/>
    </row>
    <row r="93" spans="1:32" x14ac:dyDescent="0.25">
      <c r="A93" s="144"/>
      <c r="B93" s="144"/>
      <c r="C93" s="147"/>
      <c r="D93" s="98"/>
      <c r="E93" s="98"/>
      <c r="F93" s="98"/>
      <c r="G93" s="98"/>
      <c r="H93" s="98"/>
      <c r="J93" s="98"/>
      <c r="K93" s="98"/>
      <c r="L93" s="98"/>
      <c r="M93" s="98"/>
      <c r="N93" s="98"/>
      <c r="P93" s="98"/>
      <c r="Q93" s="98"/>
      <c r="R93" s="98"/>
      <c r="S93" s="98"/>
      <c r="T93" s="98"/>
      <c r="V93" s="98"/>
      <c r="W93" s="98"/>
      <c r="X93" s="98"/>
      <c r="Y93" s="98"/>
      <c r="Z93" s="98"/>
      <c r="AB93" s="98"/>
      <c r="AC93" s="98"/>
      <c r="AD93" s="98"/>
      <c r="AE93" s="98"/>
      <c r="AF93" s="98"/>
    </row>
    <row r="94" spans="1:32" x14ac:dyDescent="0.25">
      <c r="A94" s="139"/>
      <c r="B94" s="140"/>
      <c r="C94" s="140"/>
      <c r="D94" s="99"/>
      <c r="E94" s="99"/>
      <c r="F94" s="99"/>
      <c r="G94" s="99"/>
      <c r="H94" s="99"/>
      <c r="J94" s="99"/>
      <c r="K94" s="99"/>
      <c r="L94" s="99"/>
      <c r="M94" s="99"/>
      <c r="N94" s="99"/>
      <c r="P94" s="99"/>
      <c r="Q94" s="99"/>
      <c r="R94" s="99"/>
      <c r="S94" s="99"/>
      <c r="T94" s="99"/>
      <c r="V94" s="99"/>
      <c r="W94" s="99"/>
      <c r="X94" s="99"/>
      <c r="Y94" s="99"/>
      <c r="Z94" s="99"/>
      <c r="AB94" s="99"/>
      <c r="AC94" s="99"/>
      <c r="AD94" s="99"/>
      <c r="AE94" s="99"/>
      <c r="AF94" s="99"/>
    </row>
    <row r="95" spans="1:32" x14ac:dyDescent="0.25">
      <c r="A95" s="142">
        <v>23</v>
      </c>
      <c r="B95" s="143" t="s">
        <v>82</v>
      </c>
      <c r="C95" s="100"/>
      <c r="D95" s="100"/>
      <c r="E95" s="100"/>
      <c r="F95" s="100"/>
      <c r="G95" s="100"/>
      <c r="H95" s="100"/>
      <c r="J95" s="100"/>
      <c r="K95" s="100"/>
      <c r="L95" s="100"/>
      <c r="M95" s="100"/>
      <c r="N95" s="100"/>
      <c r="P95" s="100"/>
      <c r="Q95" s="100"/>
      <c r="R95" s="100"/>
      <c r="S95" s="100"/>
      <c r="T95" s="100"/>
      <c r="V95" s="100"/>
      <c r="W95" s="100"/>
      <c r="X95" s="100"/>
      <c r="Y95" s="100"/>
      <c r="Z95" s="100"/>
      <c r="AB95" s="100"/>
      <c r="AC95" s="100"/>
      <c r="AD95" s="100"/>
      <c r="AE95" s="100"/>
      <c r="AF95" s="100"/>
    </row>
    <row r="96" spans="1:32" ht="21" x14ac:dyDescent="0.25">
      <c r="A96" s="144"/>
      <c r="B96" s="273"/>
      <c r="C96" s="275" t="s">
        <v>57</v>
      </c>
      <c r="D96" s="95" t="s">
        <v>222</v>
      </c>
      <c r="E96" s="95" t="s">
        <v>239</v>
      </c>
      <c r="F96" s="95" t="s">
        <v>257</v>
      </c>
      <c r="G96" s="95" t="s">
        <v>256</v>
      </c>
      <c r="H96" s="95" t="s">
        <v>272</v>
      </c>
      <c r="J96" s="95" t="s">
        <v>222</v>
      </c>
      <c r="K96" s="95" t="s">
        <v>239</v>
      </c>
      <c r="L96" s="95" t="s">
        <v>257</v>
      </c>
      <c r="M96" s="95" t="s">
        <v>256</v>
      </c>
      <c r="N96" s="95" t="s">
        <v>272</v>
      </c>
      <c r="P96" s="95" t="s">
        <v>222</v>
      </c>
      <c r="Q96" s="95" t="s">
        <v>239</v>
      </c>
      <c r="R96" s="95" t="s">
        <v>257</v>
      </c>
      <c r="S96" s="95" t="s">
        <v>256</v>
      </c>
      <c r="T96" s="95" t="s">
        <v>272</v>
      </c>
      <c r="V96" s="95" t="s">
        <v>222</v>
      </c>
      <c r="W96" s="95" t="s">
        <v>239</v>
      </c>
      <c r="X96" s="95" t="s">
        <v>257</v>
      </c>
      <c r="Y96" s="95" t="s">
        <v>256</v>
      </c>
      <c r="Z96" s="95" t="s">
        <v>272</v>
      </c>
      <c r="AB96" s="95" t="s">
        <v>222</v>
      </c>
      <c r="AC96" s="95" t="s">
        <v>239</v>
      </c>
      <c r="AD96" s="95" t="s">
        <v>257</v>
      </c>
      <c r="AE96" s="95" t="s">
        <v>256</v>
      </c>
      <c r="AF96" s="95" t="s">
        <v>272</v>
      </c>
    </row>
    <row r="97" spans="1:32" x14ac:dyDescent="0.25">
      <c r="A97" s="144"/>
      <c r="B97" s="274"/>
      <c r="C97" s="276"/>
      <c r="D97" s="96" t="s">
        <v>29</v>
      </c>
      <c r="E97" s="96" t="s">
        <v>29</v>
      </c>
      <c r="F97" s="96" t="s">
        <v>29</v>
      </c>
      <c r="G97" s="96" t="s">
        <v>29</v>
      </c>
      <c r="H97" s="96" t="s">
        <v>29</v>
      </c>
      <c r="J97" s="96" t="s">
        <v>29</v>
      </c>
      <c r="K97" s="96" t="s">
        <v>29</v>
      </c>
      <c r="L97" s="96" t="s">
        <v>29</v>
      </c>
      <c r="M97" s="96" t="s">
        <v>29</v>
      </c>
      <c r="N97" s="96" t="s">
        <v>29</v>
      </c>
      <c r="P97" s="96" t="s">
        <v>29</v>
      </c>
      <c r="Q97" s="96" t="s">
        <v>29</v>
      </c>
      <c r="R97" s="96" t="s">
        <v>29</v>
      </c>
      <c r="S97" s="96" t="s">
        <v>29</v>
      </c>
      <c r="T97" s="96" t="s">
        <v>29</v>
      </c>
      <c r="V97" s="96" t="s">
        <v>29</v>
      </c>
      <c r="W97" s="96" t="s">
        <v>29</v>
      </c>
      <c r="X97" s="96" t="s">
        <v>29</v>
      </c>
      <c r="Y97" s="96" t="s">
        <v>29</v>
      </c>
      <c r="Z97" s="96" t="s">
        <v>29</v>
      </c>
      <c r="AB97" s="96" t="s">
        <v>29</v>
      </c>
      <c r="AC97" s="96" t="s">
        <v>29</v>
      </c>
      <c r="AD97" s="96" t="s">
        <v>29</v>
      </c>
      <c r="AE97" s="96" t="s">
        <v>29</v>
      </c>
      <c r="AF97" s="96" t="s">
        <v>29</v>
      </c>
    </row>
    <row r="98" spans="1:32" x14ac:dyDescent="0.25">
      <c r="A98" s="144"/>
      <c r="B98" s="145" t="s">
        <v>22</v>
      </c>
      <c r="C98" s="146" t="s">
        <v>47</v>
      </c>
      <c r="D98" s="97">
        <v>11.56</v>
      </c>
      <c r="E98" s="97">
        <v>11.36</v>
      </c>
      <c r="F98" s="97">
        <v>12.85</v>
      </c>
      <c r="G98" s="97">
        <v>11.48</v>
      </c>
      <c r="H98" s="97"/>
      <c r="J98" s="97">
        <v>13.05</v>
      </c>
      <c r="K98" s="97">
        <v>12.4</v>
      </c>
      <c r="L98" s="97">
        <v>12.19</v>
      </c>
      <c r="M98" s="97">
        <v>12.19</v>
      </c>
      <c r="N98" s="97"/>
      <c r="P98" s="97">
        <v>13.62</v>
      </c>
      <c r="Q98" s="97">
        <v>13.73</v>
      </c>
      <c r="R98" s="97">
        <v>13.62</v>
      </c>
      <c r="S98" s="97">
        <v>12.93</v>
      </c>
      <c r="T98" s="97"/>
      <c r="V98" s="97">
        <v>13.57</v>
      </c>
      <c r="W98" s="97">
        <v>13.09</v>
      </c>
      <c r="X98" s="97">
        <v>12.93</v>
      </c>
      <c r="Y98" s="97">
        <v>12.5</v>
      </c>
      <c r="Z98" s="97"/>
      <c r="AB98" s="97">
        <v>12.6</v>
      </c>
      <c r="AC98" s="97">
        <v>12.78</v>
      </c>
      <c r="AD98" s="97">
        <v>12.14</v>
      </c>
      <c r="AE98" s="97">
        <v>11.88</v>
      </c>
      <c r="AF98" s="97"/>
    </row>
    <row r="99" spans="1:32" x14ac:dyDescent="0.25">
      <c r="A99" s="144"/>
      <c r="B99" s="145" t="s">
        <v>45</v>
      </c>
      <c r="C99" s="146"/>
      <c r="D99" s="97">
        <v>11.56</v>
      </c>
      <c r="E99" s="97">
        <v>11.36</v>
      </c>
      <c r="F99" s="97">
        <v>12.85</v>
      </c>
      <c r="G99" s="97">
        <v>11.48</v>
      </c>
      <c r="H99" s="97"/>
      <c r="J99" s="97">
        <v>13.05</v>
      </c>
      <c r="K99" s="97">
        <v>12.4</v>
      </c>
      <c r="L99" s="97">
        <v>12.19</v>
      </c>
      <c r="M99" s="97">
        <v>12.19</v>
      </c>
      <c r="N99" s="97"/>
      <c r="P99" s="97">
        <v>13.62</v>
      </c>
      <c r="Q99" s="97">
        <v>13.73</v>
      </c>
      <c r="R99" s="97">
        <v>13.62</v>
      </c>
      <c r="S99" s="97">
        <v>12.93</v>
      </c>
      <c r="T99" s="97"/>
      <c r="V99" s="97">
        <v>13.57</v>
      </c>
      <c r="W99" s="97">
        <v>13.09</v>
      </c>
      <c r="X99" s="97">
        <v>12.93</v>
      </c>
      <c r="Y99" s="97">
        <v>12.5</v>
      </c>
      <c r="Z99" s="97"/>
      <c r="AB99" s="97">
        <v>12.6</v>
      </c>
      <c r="AC99" s="97">
        <v>12.78</v>
      </c>
      <c r="AD99" s="97">
        <v>12.14</v>
      </c>
      <c r="AE99" s="97">
        <v>11.88</v>
      </c>
      <c r="AF99" s="97"/>
    </row>
    <row r="100" spans="1:32" x14ac:dyDescent="0.25">
      <c r="A100" s="144"/>
      <c r="B100" s="145" t="s">
        <v>39</v>
      </c>
      <c r="C100" s="146"/>
      <c r="D100" s="97">
        <v>13.18</v>
      </c>
      <c r="E100" s="97">
        <v>12.89</v>
      </c>
      <c r="F100" s="97">
        <v>12.74</v>
      </c>
      <c r="G100" s="97">
        <v>12.41</v>
      </c>
      <c r="H100" s="97"/>
      <c r="J100" s="97">
        <v>13.18</v>
      </c>
      <c r="K100" s="97">
        <v>12.89</v>
      </c>
      <c r="L100" s="97">
        <v>12.74</v>
      </c>
      <c r="M100" s="97">
        <v>12.41</v>
      </c>
      <c r="N100" s="97"/>
      <c r="P100" s="97">
        <v>13.18</v>
      </c>
      <c r="Q100" s="97">
        <v>12.89</v>
      </c>
      <c r="R100" s="97">
        <v>12.74</v>
      </c>
      <c r="S100" s="97">
        <v>12.41</v>
      </c>
      <c r="T100" s="97"/>
      <c r="V100" s="97">
        <v>13.18</v>
      </c>
      <c r="W100" s="97">
        <v>12.89</v>
      </c>
      <c r="X100" s="97">
        <v>12.74</v>
      </c>
      <c r="Y100" s="97">
        <v>12.41</v>
      </c>
      <c r="Z100" s="97"/>
      <c r="AB100" s="97">
        <v>13.18</v>
      </c>
      <c r="AC100" s="97">
        <v>12.89</v>
      </c>
      <c r="AD100" s="97">
        <v>12.74</v>
      </c>
      <c r="AE100" s="97">
        <v>12.41</v>
      </c>
      <c r="AF100" s="97"/>
    </row>
    <row r="101" spans="1:32" x14ac:dyDescent="0.25">
      <c r="A101" s="144"/>
      <c r="B101" s="145" t="s">
        <v>18</v>
      </c>
      <c r="C101" s="146"/>
      <c r="D101" s="97">
        <v>13.18</v>
      </c>
      <c r="E101" s="97">
        <v>12.89</v>
      </c>
      <c r="F101" s="97">
        <v>12.74</v>
      </c>
      <c r="G101" s="97">
        <v>12.41</v>
      </c>
      <c r="H101" s="97"/>
      <c r="J101" s="97">
        <v>13.18</v>
      </c>
      <c r="K101" s="97">
        <v>12.89</v>
      </c>
      <c r="L101" s="97">
        <v>12.74</v>
      </c>
      <c r="M101" s="97">
        <v>12.41</v>
      </c>
      <c r="N101" s="97"/>
      <c r="P101" s="97">
        <v>13.18</v>
      </c>
      <c r="Q101" s="97">
        <v>12.89</v>
      </c>
      <c r="R101" s="97">
        <v>12.74</v>
      </c>
      <c r="S101" s="97">
        <v>12.41</v>
      </c>
      <c r="T101" s="97"/>
      <c r="V101" s="97">
        <v>13.18</v>
      </c>
      <c r="W101" s="97">
        <v>12.89</v>
      </c>
      <c r="X101" s="97">
        <v>12.74</v>
      </c>
      <c r="Y101" s="97">
        <v>12.41</v>
      </c>
      <c r="Z101" s="97"/>
      <c r="AB101" s="97">
        <v>13.18</v>
      </c>
      <c r="AC101" s="97">
        <v>12.89</v>
      </c>
      <c r="AD101" s="97">
        <v>12.74</v>
      </c>
      <c r="AE101" s="97">
        <v>12.41</v>
      </c>
      <c r="AF101" s="97"/>
    </row>
    <row r="102" spans="1:32" x14ac:dyDescent="0.25">
      <c r="A102" s="144"/>
      <c r="B102" s="144"/>
      <c r="C102" s="147"/>
      <c r="D102" s="98"/>
      <c r="E102" s="98"/>
      <c r="F102" s="98"/>
      <c r="G102" s="98"/>
      <c r="H102" s="98"/>
      <c r="J102" s="98"/>
      <c r="K102" s="98"/>
      <c r="L102" s="98"/>
      <c r="M102" s="98"/>
      <c r="N102" s="98"/>
      <c r="P102" s="98"/>
      <c r="Q102" s="98"/>
      <c r="R102" s="98"/>
      <c r="S102" s="98"/>
      <c r="T102" s="98"/>
      <c r="V102" s="98"/>
      <c r="W102" s="98"/>
      <c r="X102" s="98"/>
      <c r="Y102" s="98"/>
      <c r="Z102" s="98"/>
      <c r="AB102" s="98"/>
      <c r="AC102" s="98"/>
      <c r="AD102" s="98"/>
      <c r="AE102" s="98"/>
      <c r="AF102" s="98"/>
    </row>
    <row r="103" spans="1:32" x14ac:dyDescent="0.25">
      <c r="A103" s="139"/>
      <c r="B103" s="140"/>
      <c r="C103" s="140"/>
      <c r="D103" s="99"/>
      <c r="E103" s="99"/>
      <c r="F103" s="99"/>
      <c r="G103" s="99"/>
      <c r="H103" s="99"/>
      <c r="J103" s="99"/>
      <c r="K103" s="99"/>
      <c r="L103" s="99"/>
      <c r="M103" s="99"/>
      <c r="N103" s="99"/>
      <c r="P103" s="99"/>
      <c r="Q103" s="99"/>
      <c r="R103" s="99"/>
      <c r="S103" s="99"/>
      <c r="T103" s="99"/>
      <c r="V103" s="99"/>
      <c r="W103" s="99"/>
      <c r="X103" s="99"/>
      <c r="Y103" s="99"/>
      <c r="Z103" s="99"/>
      <c r="AB103" s="99"/>
      <c r="AC103" s="99"/>
      <c r="AD103" s="99"/>
      <c r="AE103" s="99"/>
      <c r="AF103" s="99"/>
    </row>
    <row r="104" spans="1:32" x14ac:dyDescent="0.25">
      <c r="A104" s="142">
        <v>24</v>
      </c>
      <c r="B104" s="143" t="s">
        <v>84</v>
      </c>
      <c r="C104" s="100"/>
      <c r="D104" s="100"/>
      <c r="E104" s="100"/>
      <c r="F104" s="100"/>
      <c r="G104" s="100"/>
      <c r="H104" s="100"/>
      <c r="J104" s="100"/>
      <c r="K104" s="100"/>
      <c r="L104" s="100"/>
      <c r="M104" s="100"/>
      <c r="N104" s="100"/>
      <c r="P104" s="100"/>
      <c r="Q104" s="100"/>
      <c r="R104" s="100"/>
      <c r="S104" s="100"/>
      <c r="T104" s="100"/>
      <c r="V104" s="100"/>
      <c r="W104" s="100"/>
      <c r="X104" s="100"/>
      <c r="Y104" s="100"/>
      <c r="Z104" s="100"/>
      <c r="AB104" s="100"/>
      <c r="AC104" s="100"/>
      <c r="AD104" s="100"/>
      <c r="AE104" s="100"/>
      <c r="AF104" s="100"/>
    </row>
    <row r="105" spans="1:32" ht="21" x14ac:dyDescent="0.25">
      <c r="A105" s="144"/>
      <c r="B105" s="273"/>
      <c r="C105" s="275" t="s">
        <v>57</v>
      </c>
      <c r="D105" s="95" t="s">
        <v>222</v>
      </c>
      <c r="E105" s="95" t="s">
        <v>239</v>
      </c>
      <c r="F105" s="95" t="s">
        <v>257</v>
      </c>
      <c r="G105" s="95" t="s">
        <v>256</v>
      </c>
      <c r="H105" s="95" t="s">
        <v>272</v>
      </c>
      <c r="J105" s="95" t="s">
        <v>222</v>
      </c>
      <c r="K105" s="95" t="s">
        <v>239</v>
      </c>
      <c r="L105" s="95" t="s">
        <v>257</v>
      </c>
      <c r="M105" s="95" t="s">
        <v>256</v>
      </c>
      <c r="N105" s="95" t="s">
        <v>272</v>
      </c>
      <c r="P105" s="95" t="s">
        <v>222</v>
      </c>
      <c r="Q105" s="95" t="s">
        <v>239</v>
      </c>
      <c r="R105" s="95" t="s">
        <v>257</v>
      </c>
      <c r="S105" s="95" t="s">
        <v>256</v>
      </c>
      <c r="T105" s="95" t="s">
        <v>272</v>
      </c>
      <c r="V105" s="95" t="s">
        <v>222</v>
      </c>
      <c r="W105" s="95" t="s">
        <v>239</v>
      </c>
      <c r="X105" s="95" t="s">
        <v>257</v>
      </c>
      <c r="Y105" s="95" t="s">
        <v>256</v>
      </c>
      <c r="Z105" s="95" t="s">
        <v>272</v>
      </c>
      <c r="AB105" s="95" t="s">
        <v>222</v>
      </c>
      <c r="AC105" s="95" t="s">
        <v>239</v>
      </c>
      <c r="AD105" s="95" t="s">
        <v>257</v>
      </c>
      <c r="AE105" s="95" t="s">
        <v>256</v>
      </c>
      <c r="AF105" s="95" t="s">
        <v>272</v>
      </c>
    </row>
    <row r="106" spans="1:32" x14ac:dyDescent="0.25">
      <c r="A106" s="144"/>
      <c r="B106" s="274"/>
      <c r="C106" s="276"/>
      <c r="D106" s="96" t="s">
        <v>29</v>
      </c>
      <c r="E106" s="96" t="s">
        <v>29</v>
      </c>
      <c r="F106" s="96" t="s">
        <v>29</v>
      </c>
      <c r="G106" s="96" t="s">
        <v>29</v>
      </c>
      <c r="H106" s="96" t="s">
        <v>29</v>
      </c>
      <c r="J106" s="96" t="s">
        <v>29</v>
      </c>
      <c r="K106" s="96" t="s">
        <v>29</v>
      </c>
      <c r="L106" s="96" t="s">
        <v>29</v>
      </c>
      <c r="M106" s="96" t="s">
        <v>29</v>
      </c>
      <c r="N106" s="96" t="s">
        <v>29</v>
      </c>
      <c r="P106" s="96" t="s">
        <v>29</v>
      </c>
      <c r="Q106" s="96" t="s">
        <v>29</v>
      </c>
      <c r="R106" s="96" t="s">
        <v>29</v>
      </c>
      <c r="S106" s="96" t="s">
        <v>29</v>
      </c>
      <c r="T106" s="96" t="s">
        <v>29</v>
      </c>
      <c r="V106" s="96" t="s">
        <v>29</v>
      </c>
      <c r="W106" s="96" t="s">
        <v>29</v>
      </c>
      <c r="X106" s="96" t="s">
        <v>29</v>
      </c>
      <c r="Y106" s="96" t="s">
        <v>29</v>
      </c>
      <c r="Z106" s="96" t="s">
        <v>29</v>
      </c>
      <c r="AB106" s="96" t="s">
        <v>29</v>
      </c>
      <c r="AC106" s="96" t="s">
        <v>29</v>
      </c>
      <c r="AD106" s="96" t="s">
        <v>29</v>
      </c>
      <c r="AE106" s="96" t="s">
        <v>29</v>
      </c>
      <c r="AF106" s="96" t="s">
        <v>29</v>
      </c>
    </row>
    <row r="107" spans="1:32" x14ac:dyDescent="0.25">
      <c r="A107" s="144"/>
      <c r="B107" s="145" t="s">
        <v>22</v>
      </c>
      <c r="C107" s="146" t="s">
        <v>47</v>
      </c>
      <c r="D107" s="97">
        <v>28.62</v>
      </c>
      <c r="E107" s="97">
        <v>17.440000000000001</v>
      </c>
      <c r="F107" s="97">
        <v>20.83</v>
      </c>
      <c r="G107" s="97">
        <v>21.55</v>
      </c>
      <c r="H107" s="97"/>
      <c r="J107" s="97">
        <v>17.920000000000002</v>
      </c>
      <c r="K107" s="97">
        <v>18.170000000000002</v>
      </c>
      <c r="L107" s="97">
        <v>19.45</v>
      </c>
      <c r="M107" s="97">
        <v>18.489999999999998</v>
      </c>
      <c r="N107" s="97"/>
      <c r="P107" s="97">
        <v>15.26</v>
      </c>
      <c r="Q107" s="97">
        <v>14.95</v>
      </c>
      <c r="R107" s="97">
        <v>15.21</v>
      </c>
      <c r="S107" s="97">
        <v>14.61</v>
      </c>
      <c r="T107" s="97"/>
      <c r="V107" s="97">
        <v>14.42</v>
      </c>
      <c r="W107" s="97">
        <v>15.88</v>
      </c>
      <c r="X107" s="97">
        <v>14.54</v>
      </c>
      <c r="Y107" s="97">
        <v>14.11</v>
      </c>
      <c r="Z107" s="97"/>
      <c r="AB107" s="97">
        <v>29.18</v>
      </c>
      <c r="AC107" s="97">
        <v>27.6</v>
      </c>
      <c r="AD107" s="97">
        <v>27.67</v>
      </c>
      <c r="AE107" s="97">
        <v>33.53</v>
      </c>
      <c r="AF107" s="97"/>
    </row>
    <row r="108" spans="1:32" x14ac:dyDescent="0.25">
      <c r="A108" s="144"/>
      <c r="B108" s="145" t="s">
        <v>45</v>
      </c>
      <c r="C108" s="146"/>
      <c r="D108" s="97">
        <v>28.62</v>
      </c>
      <c r="E108" s="97">
        <v>17.440000000000001</v>
      </c>
      <c r="F108" s="97">
        <v>20.83</v>
      </c>
      <c r="G108" s="97">
        <v>21.55</v>
      </c>
      <c r="H108" s="97"/>
      <c r="J108" s="97">
        <v>17.920000000000002</v>
      </c>
      <c r="K108" s="97">
        <v>18.170000000000002</v>
      </c>
      <c r="L108" s="97">
        <v>19.45</v>
      </c>
      <c r="M108" s="97">
        <v>18.489999999999998</v>
      </c>
      <c r="N108" s="97"/>
      <c r="P108" s="97">
        <v>15.26</v>
      </c>
      <c r="Q108" s="97">
        <v>14.95</v>
      </c>
      <c r="R108" s="97">
        <v>15.21</v>
      </c>
      <c r="S108" s="97">
        <v>14.61</v>
      </c>
      <c r="T108" s="97"/>
      <c r="V108" s="97">
        <v>14.42</v>
      </c>
      <c r="W108" s="97">
        <v>15.88</v>
      </c>
      <c r="X108" s="97">
        <v>14.54</v>
      </c>
      <c r="Y108" s="97">
        <v>14.11</v>
      </c>
      <c r="Z108" s="97"/>
      <c r="AB108" s="97">
        <v>29.18</v>
      </c>
      <c r="AC108" s="97">
        <v>27.6</v>
      </c>
      <c r="AD108" s="97">
        <v>27.67</v>
      </c>
      <c r="AE108" s="97">
        <v>33.53</v>
      </c>
      <c r="AF108" s="97"/>
    </row>
    <row r="109" spans="1:32" x14ac:dyDescent="0.25">
      <c r="A109" s="144"/>
      <c r="B109" s="145" t="s">
        <v>39</v>
      </c>
      <c r="C109" s="146"/>
      <c r="D109" s="97">
        <v>18.5</v>
      </c>
      <c r="E109" s="97">
        <v>17.27</v>
      </c>
      <c r="F109" s="97">
        <v>19.22</v>
      </c>
      <c r="G109" s="97">
        <v>17.93</v>
      </c>
      <c r="H109" s="97"/>
      <c r="J109" s="97">
        <v>18.5</v>
      </c>
      <c r="K109" s="97">
        <v>17.27</v>
      </c>
      <c r="L109" s="97">
        <v>19.22</v>
      </c>
      <c r="M109" s="97">
        <v>17.93</v>
      </c>
      <c r="N109" s="97"/>
      <c r="P109" s="97">
        <v>18.5</v>
      </c>
      <c r="Q109" s="97">
        <v>17.27</v>
      </c>
      <c r="R109" s="97">
        <v>19.22</v>
      </c>
      <c r="S109" s="97">
        <v>17.93</v>
      </c>
      <c r="T109" s="97"/>
      <c r="V109" s="97">
        <v>18.5</v>
      </c>
      <c r="W109" s="97">
        <v>17.27</v>
      </c>
      <c r="X109" s="97">
        <v>19.22</v>
      </c>
      <c r="Y109" s="97">
        <v>17.93</v>
      </c>
      <c r="Z109" s="97"/>
      <c r="AB109" s="97">
        <v>18.5</v>
      </c>
      <c r="AC109" s="97">
        <v>17.27</v>
      </c>
      <c r="AD109" s="97">
        <v>19.22</v>
      </c>
      <c r="AE109" s="97">
        <v>17.93</v>
      </c>
      <c r="AF109" s="97"/>
    </row>
    <row r="110" spans="1:32" x14ac:dyDescent="0.25">
      <c r="A110" s="144"/>
      <c r="B110" s="145" t="s">
        <v>18</v>
      </c>
      <c r="C110" s="146"/>
      <c r="D110" s="97">
        <v>18.5</v>
      </c>
      <c r="E110" s="97">
        <v>17.27</v>
      </c>
      <c r="F110" s="97">
        <v>19.22</v>
      </c>
      <c r="G110" s="97">
        <v>17.93</v>
      </c>
      <c r="H110" s="97"/>
      <c r="J110" s="97">
        <v>18.5</v>
      </c>
      <c r="K110" s="97">
        <v>17.27</v>
      </c>
      <c r="L110" s="97">
        <v>19.22</v>
      </c>
      <c r="M110" s="97">
        <v>17.93</v>
      </c>
      <c r="N110" s="97"/>
      <c r="P110" s="97">
        <v>18.5</v>
      </c>
      <c r="Q110" s="97">
        <v>17.27</v>
      </c>
      <c r="R110" s="97">
        <v>19.22</v>
      </c>
      <c r="S110" s="97">
        <v>17.93</v>
      </c>
      <c r="T110" s="97"/>
      <c r="V110" s="97">
        <v>18.5</v>
      </c>
      <c r="W110" s="97">
        <v>17.27</v>
      </c>
      <c r="X110" s="97">
        <v>19.22</v>
      </c>
      <c r="Y110" s="97">
        <v>17.93</v>
      </c>
      <c r="Z110" s="97"/>
      <c r="AB110" s="97">
        <v>18.5</v>
      </c>
      <c r="AC110" s="97">
        <v>17.27</v>
      </c>
      <c r="AD110" s="97">
        <v>19.22</v>
      </c>
      <c r="AE110" s="97">
        <v>17.93</v>
      </c>
      <c r="AF110" s="97"/>
    </row>
    <row r="111" spans="1:32" x14ac:dyDescent="0.25">
      <c r="A111" s="144"/>
      <c r="B111" s="144"/>
      <c r="C111" s="147"/>
      <c r="D111" s="98"/>
      <c r="E111" s="98"/>
      <c r="F111" s="98"/>
      <c r="G111" s="98"/>
      <c r="H111" s="98"/>
      <c r="J111" s="98"/>
      <c r="K111" s="98"/>
      <c r="L111" s="98"/>
      <c r="M111" s="98"/>
      <c r="N111" s="98"/>
      <c r="P111" s="98"/>
      <c r="Q111" s="98"/>
      <c r="R111" s="98"/>
      <c r="S111" s="98"/>
      <c r="T111" s="98"/>
      <c r="V111" s="98"/>
      <c r="W111" s="98"/>
      <c r="X111" s="98"/>
      <c r="Y111" s="98"/>
      <c r="Z111" s="98"/>
      <c r="AB111" s="98"/>
      <c r="AC111" s="98"/>
      <c r="AD111" s="98"/>
      <c r="AE111" s="98"/>
      <c r="AF111" s="98"/>
    </row>
    <row r="112" spans="1:32" x14ac:dyDescent="0.25">
      <c r="A112" s="139"/>
      <c r="B112" s="140"/>
      <c r="C112" s="140"/>
      <c r="D112" s="99"/>
      <c r="E112" s="99"/>
      <c r="F112" s="99"/>
      <c r="G112" s="99"/>
      <c r="H112" s="99"/>
      <c r="J112" s="99"/>
      <c r="K112" s="99"/>
      <c r="L112" s="99"/>
      <c r="M112" s="99"/>
      <c r="N112" s="99"/>
      <c r="P112" s="99"/>
      <c r="Q112" s="99"/>
      <c r="R112" s="99"/>
      <c r="S112" s="99"/>
      <c r="T112" s="99"/>
      <c r="V112" s="99"/>
      <c r="W112" s="99"/>
      <c r="X112" s="99"/>
      <c r="Y112" s="99"/>
      <c r="Z112" s="99"/>
      <c r="AB112" s="99"/>
      <c r="AC112" s="99"/>
      <c r="AD112" s="99"/>
      <c r="AE112" s="99"/>
      <c r="AF112" s="99"/>
    </row>
    <row r="113" spans="1:32" x14ac:dyDescent="0.25">
      <c r="A113" s="142">
        <v>25</v>
      </c>
      <c r="B113" s="143" t="s">
        <v>85</v>
      </c>
      <c r="C113" s="100"/>
      <c r="D113" s="100"/>
      <c r="E113" s="100"/>
      <c r="F113" s="100"/>
      <c r="G113" s="100"/>
      <c r="H113" s="100"/>
      <c r="J113" s="100"/>
      <c r="K113" s="100"/>
      <c r="L113" s="100"/>
      <c r="M113" s="100"/>
      <c r="N113" s="100"/>
      <c r="P113" s="100"/>
      <c r="Q113" s="100"/>
      <c r="R113" s="100"/>
      <c r="S113" s="100"/>
      <c r="T113" s="100"/>
      <c r="V113" s="100"/>
      <c r="W113" s="100"/>
      <c r="X113" s="100"/>
      <c r="Y113" s="100"/>
      <c r="Z113" s="100"/>
      <c r="AB113" s="100"/>
      <c r="AC113" s="100"/>
      <c r="AD113" s="100"/>
      <c r="AE113" s="100"/>
      <c r="AF113" s="100"/>
    </row>
    <row r="114" spans="1:32" ht="21" x14ac:dyDescent="0.25">
      <c r="A114" s="144"/>
      <c r="B114" s="273"/>
      <c r="C114" s="275" t="s">
        <v>57</v>
      </c>
      <c r="D114" s="95" t="s">
        <v>222</v>
      </c>
      <c r="E114" s="95" t="s">
        <v>239</v>
      </c>
      <c r="F114" s="95" t="s">
        <v>257</v>
      </c>
      <c r="G114" s="95" t="s">
        <v>256</v>
      </c>
      <c r="H114" s="95" t="s">
        <v>272</v>
      </c>
      <c r="J114" s="95" t="s">
        <v>222</v>
      </c>
      <c r="K114" s="95" t="s">
        <v>239</v>
      </c>
      <c r="L114" s="95" t="s">
        <v>257</v>
      </c>
      <c r="M114" s="95" t="s">
        <v>256</v>
      </c>
      <c r="N114" s="95" t="s">
        <v>272</v>
      </c>
      <c r="P114" s="95" t="s">
        <v>222</v>
      </c>
      <c r="Q114" s="95" t="s">
        <v>239</v>
      </c>
      <c r="R114" s="95" t="s">
        <v>257</v>
      </c>
      <c r="S114" s="95" t="s">
        <v>256</v>
      </c>
      <c r="T114" s="95" t="s">
        <v>272</v>
      </c>
      <c r="V114" s="95" t="s">
        <v>222</v>
      </c>
      <c r="W114" s="95" t="s">
        <v>239</v>
      </c>
      <c r="X114" s="95" t="s">
        <v>257</v>
      </c>
      <c r="Y114" s="95" t="s">
        <v>256</v>
      </c>
      <c r="Z114" s="95" t="s">
        <v>272</v>
      </c>
      <c r="AB114" s="95" t="s">
        <v>222</v>
      </c>
      <c r="AC114" s="95" t="s">
        <v>239</v>
      </c>
      <c r="AD114" s="95" t="s">
        <v>257</v>
      </c>
      <c r="AE114" s="95" t="s">
        <v>256</v>
      </c>
      <c r="AF114" s="95" t="s">
        <v>272</v>
      </c>
    </row>
    <row r="115" spans="1:32" x14ac:dyDescent="0.25">
      <c r="A115" s="144"/>
      <c r="B115" s="274"/>
      <c r="C115" s="276"/>
      <c r="D115" s="96" t="s">
        <v>29</v>
      </c>
      <c r="E115" s="96" t="s">
        <v>29</v>
      </c>
      <c r="F115" s="96" t="s">
        <v>29</v>
      </c>
      <c r="G115" s="96" t="s">
        <v>29</v>
      </c>
      <c r="H115" s="96" t="s">
        <v>29</v>
      </c>
      <c r="J115" s="96" t="s">
        <v>29</v>
      </c>
      <c r="K115" s="96" t="s">
        <v>29</v>
      </c>
      <c r="L115" s="96" t="s">
        <v>29</v>
      </c>
      <c r="M115" s="96" t="s">
        <v>29</v>
      </c>
      <c r="N115" s="96" t="s">
        <v>29</v>
      </c>
      <c r="P115" s="96" t="s">
        <v>29</v>
      </c>
      <c r="Q115" s="96" t="s">
        <v>29</v>
      </c>
      <c r="R115" s="96" t="s">
        <v>29</v>
      </c>
      <c r="S115" s="96" t="s">
        <v>29</v>
      </c>
      <c r="T115" s="96" t="s">
        <v>29</v>
      </c>
      <c r="V115" s="96" t="s">
        <v>29</v>
      </c>
      <c r="W115" s="96" t="s">
        <v>29</v>
      </c>
      <c r="X115" s="96" t="s">
        <v>29</v>
      </c>
      <c r="Y115" s="96" t="s">
        <v>29</v>
      </c>
      <c r="Z115" s="96" t="s">
        <v>29</v>
      </c>
      <c r="AB115" s="96" t="s">
        <v>29</v>
      </c>
      <c r="AC115" s="96" t="s">
        <v>29</v>
      </c>
      <c r="AD115" s="96" t="s">
        <v>29</v>
      </c>
      <c r="AE115" s="96" t="s">
        <v>29</v>
      </c>
      <c r="AF115" s="96" t="s">
        <v>29</v>
      </c>
    </row>
    <row r="116" spans="1:32" x14ac:dyDescent="0.25">
      <c r="A116" s="144"/>
      <c r="B116" s="145" t="s">
        <v>22</v>
      </c>
      <c r="C116" s="146" t="s">
        <v>47</v>
      </c>
      <c r="D116" s="97">
        <v>9.7799999999999994</v>
      </c>
      <c r="E116" s="97">
        <v>9.65</v>
      </c>
      <c r="F116" s="97">
        <v>9.6300000000000008</v>
      </c>
      <c r="G116" s="97">
        <v>9.6</v>
      </c>
      <c r="H116" s="97"/>
      <c r="J116" s="97">
        <v>10.95</v>
      </c>
      <c r="K116" s="97">
        <v>10.85</v>
      </c>
      <c r="L116" s="97">
        <v>10.46</v>
      </c>
      <c r="M116" s="97">
        <v>10.28</v>
      </c>
      <c r="N116" s="97"/>
      <c r="P116" s="97">
        <v>12.25</v>
      </c>
      <c r="Q116" s="97">
        <v>11.6</v>
      </c>
      <c r="R116" s="97">
        <v>12.75</v>
      </c>
      <c r="S116" s="97">
        <v>12.83</v>
      </c>
      <c r="T116" s="97"/>
      <c r="V116" s="97">
        <v>12.91</v>
      </c>
      <c r="W116" s="97">
        <v>11.46</v>
      </c>
      <c r="X116" s="97">
        <v>11.03</v>
      </c>
      <c r="Y116" s="97">
        <v>10.7</v>
      </c>
      <c r="Z116" s="97"/>
      <c r="AB116" s="97">
        <v>9.1999999999999993</v>
      </c>
      <c r="AC116" s="97">
        <v>6.3</v>
      </c>
      <c r="AD116" s="97">
        <v>10.68</v>
      </c>
      <c r="AE116" s="97">
        <v>7.5</v>
      </c>
      <c r="AF116" s="97"/>
    </row>
    <row r="117" spans="1:32" x14ac:dyDescent="0.25">
      <c r="A117" s="144"/>
      <c r="B117" s="145" t="s">
        <v>45</v>
      </c>
      <c r="C117" s="146"/>
      <c r="D117" s="97">
        <v>9.7799999999999994</v>
      </c>
      <c r="E117" s="97">
        <v>9.65</v>
      </c>
      <c r="F117" s="97">
        <v>9.6300000000000008</v>
      </c>
      <c r="G117" s="97">
        <v>9.6</v>
      </c>
      <c r="H117" s="97"/>
      <c r="J117" s="97">
        <v>10.95</v>
      </c>
      <c r="K117" s="97">
        <v>10.85</v>
      </c>
      <c r="L117" s="97">
        <v>10.46</v>
      </c>
      <c r="M117" s="97">
        <v>10.28</v>
      </c>
      <c r="N117" s="97"/>
      <c r="P117" s="97">
        <v>12.25</v>
      </c>
      <c r="Q117" s="97">
        <v>11.6</v>
      </c>
      <c r="R117" s="97">
        <v>12.75</v>
      </c>
      <c r="S117" s="97">
        <v>12.83</v>
      </c>
      <c r="T117" s="97"/>
      <c r="V117" s="97">
        <v>12.91</v>
      </c>
      <c r="W117" s="97">
        <v>11.46</v>
      </c>
      <c r="X117" s="97">
        <v>11.03</v>
      </c>
      <c r="Y117" s="97">
        <v>10.7</v>
      </c>
      <c r="Z117" s="97"/>
      <c r="AB117" s="97">
        <v>9.1999999999999993</v>
      </c>
      <c r="AC117" s="97">
        <v>6.3</v>
      </c>
      <c r="AD117" s="97">
        <v>10.68</v>
      </c>
      <c r="AE117" s="97">
        <v>7.5</v>
      </c>
      <c r="AF117" s="97"/>
    </row>
    <row r="118" spans="1:32" x14ac:dyDescent="0.25">
      <c r="A118" s="144"/>
      <c r="B118" s="145" t="s">
        <v>39</v>
      </c>
      <c r="C118" s="146"/>
      <c r="D118" s="97">
        <v>11.31</v>
      </c>
      <c r="E118" s="97">
        <v>10.55</v>
      </c>
      <c r="F118" s="97">
        <v>10.72</v>
      </c>
      <c r="G118" s="97">
        <v>10.48</v>
      </c>
      <c r="H118" s="97"/>
      <c r="J118" s="97">
        <v>11.31</v>
      </c>
      <c r="K118" s="97">
        <v>10.55</v>
      </c>
      <c r="L118" s="97">
        <v>10.72</v>
      </c>
      <c r="M118" s="97">
        <v>10.48</v>
      </c>
      <c r="N118" s="97"/>
      <c r="P118" s="97">
        <v>11.31</v>
      </c>
      <c r="Q118" s="97">
        <v>10.55</v>
      </c>
      <c r="R118" s="97">
        <v>10.72</v>
      </c>
      <c r="S118" s="97">
        <v>10.48</v>
      </c>
      <c r="T118" s="97"/>
      <c r="V118" s="97">
        <v>11.31</v>
      </c>
      <c r="W118" s="97">
        <v>10.55</v>
      </c>
      <c r="X118" s="97">
        <v>10.72</v>
      </c>
      <c r="Y118" s="97">
        <v>10.48</v>
      </c>
      <c r="Z118" s="97"/>
      <c r="AB118" s="97">
        <v>11.31</v>
      </c>
      <c r="AC118" s="97">
        <v>10.55</v>
      </c>
      <c r="AD118" s="97">
        <v>10.72</v>
      </c>
      <c r="AE118" s="97">
        <v>10.48</v>
      </c>
      <c r="AF118" s="97"/>
    </row>
    <row r="119" spans="1:32" x14ac:dyDescent="0.25">
      <c r="A119" s="144"/>
      <c r="B119" s="145" t="s">
        <v>18</v>
      </c>
      <c r="C119" s="146"/>
      <c r="D119" s="97">
        <v>11.31</v>
      </c>
      <c r="E119" s="97">
        <v>10.55</v>
      </c>
      <c r="F119" s="97">
        <v>10.72</v>
      </c>
      <c r="G119" s="97">
        <v>10.48</v>
      </c>
      <c r="H119" s="97"/>
      <c r="J119" s="97">
        <v>11.31</v>
      </c>
      <c r="K119" s="97">
        <v>10.55</v>
      </c>
      <c r="L119" s="97">
        <v>10.72</v>
      </c>
      <c r="M119" s="97">
        <v>10.48</v>
      </c>
      <c r="N119" s="97"/>
      <c r="P119" s="97">
        <v>11.31</v>
      </c>
      <c r="Q119" s="97">
        <v>10.55</v>
      </c>
      <c r="R119" s="97">
        <v>10.72</v>
      </c>
      <c r="S119" s="97">
        <v>10.48</v>
      </c>
      <c r="T119" s="97"/>
      <c r="V119" s="97">
        <v>11.31</v>
      </c>
      <c r="W119" s="97">
        <v>10.55</v>
      </c>
      <c r="X119" s="97">
        <v>10.72</v>
      </c>
      <c r="Y119" s="97">
        <v>10.48</v>
      </c>
      <c r="Z119" s="97"/>
      <c r="AB119" s="97">
        <v>11.31</v>
      </c>
      <c r="AC119" s="97">
        <v>10.55</v>
      </c>
      <c r="AD119" s="97">
        <v>10.72</v>
      </c>
      <c r="AE119" s="97">
        <v>10.48</v>
      </c>
      <c r="AF119" s="97"/>
    </row>
    <row r="120" spans="1:32" x14ac:dyDescent="0.25">
      <c r="A120" s="144"/>
      <c r="B120" s="144"/>
      <c r="C120" s="147"/>
      <c r="D120" s="98"/>
      <c r="E120" s="98"/>
      <c r="F120" s="98"/>
      <c r="G120" s="98"/>
      <c r="H120" s="98"/>
      <c r="J120" s="98"/>
      <c r="K120" s="98"/>
      <c r="L120" s="98"/>
      <c r="M120" s="98"/>
      <c r="N120" s="98"/>
      <c r="P120" s="98"/>
      <c r="Q120" s="98"/>
      <c r="R120" s="98"/>
      <c r="S120" s="98"/>
      <c r="T120" s="98"/>
      <c r="V120" s="98"/>
      <c r="W120" s="98"/>
      <c r="X120" s="98"/>
      <c r="Y120" s="98"/>
      <c r="Z120" s="98"/>
      <c r="AB120" s="98"/>
      <c r="AC120" s="98"/>
      <c r="AD120" s="98"/>
      <c r="AE120" s="98"/>
      <c r="AF120" s="98"/>
    </row>
    <row r="121" spans="1:32" x14ac:dyDescent="0.25">
      <c r="A121" s="139"/>
      <c r="B121" s="140"/>
      <c r="C121" s="140"/>
      <c r="D121" s="99"/>
      <c r="E121" s="99"/>
      <c r="F121" s="99"/>
      <c r="G121" s="99"/>
      <c r="H121" s="99"/>
      <c r="J121" s="99"/>
      <c r="K121" s="99"/>
      <c r="L121" s="99"/>
      <c r="M121" s="99"/>
      <c r="N121" s="99"/>
      <c r="P121" s="99"/>
      <c r="Q121" s="99"/>
      <c r="R121" s="99"/>
      <c r="S121" s="99"/>
      <c r="T121" s="99"/>
      <c r="V121" s="99"/>
      <c r="W121" s="99"/>
      <c r="X121" s="99"/>
      <c r="Y121" s="99"/>
      <c r="Z121" s="99"/>
      <c r="AB121" s="99"/>
      <c r="AC121" s="99"/>
      <c r="AD121" s="99"/>
      <c r="AE121" s="99"/>
      <c r="AF121" s="99"/>
    </row>
    <row r="122" spans="1:32" x14ac:dyDescent="0.25">
      <c r="A122" s="142">
        <v>26</v>
      </c>
      <c r="B122" s="143" t="s">
        <v>86</v>
      </c>
      <c r="C122" s="100"/>
      <c r="D122" s="100"/>
      <c r="E122" s="100"/>
      <c r="F122" s="100"/>
      <c r="G122" s="100"/>
      <c r="H122" s="100"/>
      <c r="J122" s="100"/>
      <c r="K122" s="100"/>
      <c r="L122" s="100"/>
      <c r="M122" s="100"/>
      <c r="N122" s="100"/>
      <c r="P122" s="100"/>
      <c r="Q122" s="100"/>
      <c r="R122" s="100"/>
      <c r="S122" s="100"/>
      <c r="T122" s="100"/>
      <c r="V122" s="100"/>
      <c r="W122" s="100"/>
      <c r="X122" s="100"/>
      <c r="Y122" s="100"/>
      <c r="Z122" s="100"/>
      <c r="AB122" s="100"/>
      <c r="AC122" s="100"/>
      <c r="AD122" s="100"/>
      <c r="AE122" s="100"/>
      <c r="AF122" s="100"/>
    </row>
    <row r="123" spans="1:32" ht="21" x14ac:dyDescent="0.25">
      <c r="A123" s="144"/>
      <c r="B123" s="273"/>
      <c r="C123" s="275" t="s">
        <v>57</v>
      </c>
      <c r="D123" s="95" t="s">
        <v>222</v>
      </c>
      <c r="E123" s="95" t="s">
        <v>239</v>
      </c>
      <c r="F123" s="95" t="s">
        <v>257</v>
      </c>
      <c r="G123" s="95" t="s">
        <v>256</v>
      </c>
      <c r="H123" s="95" t="s">
        <v>272</v>
      </c>
      <c r="J123" s="95" t="s">
        <v>222</v>
      </c>
      <c r="K123" s="95" t="s">
        <v>239</v>
      </c>
      <c r="L123" s="95" t="s">
        <v>257</v>
      </c>
      <c r="M123" s="95" t="s">
        <v>256</v>
      </c>
      <c r="N123" s="95" t="s">
        <v>272</v>
      </c>
      <c r="P123" s="95" t="s">
        <v>222</v>
      </c>
      <c r="Q123" s="95" t="s">
        <v>239</v>
      </c>
      <c r="R123" s="95" t="s">
        <v>257</v>
      </c>
      <c r="S123" s="95" t="s">
        <v>256</v>
      </c>
      <c r="T123" s="95" t="s">
        <v>272</v>
      </c>
      <c r="V123" s="95" t="s">
        <v>222</v>
      </c>
      <c r="W123" s="95" t="s">
        <v>239</v>
      </c>
      <c r="X123" s="95" t="s">
        <v>257</v>
      </c>
      <c r="Y123" s="95" t="s">
        <v>256</v>
      </c>
      <c r="Z123" s="95" t="s">
        <v>272</v>
      </c>
      <c r="AB123" s="95" t="s">
        <v>222</v>
      </c>
      <c r="AC123" s="95" t="s">
        <v>239</v>
      </c>
      <c r="AD123" s="95" t="s">
        <v>257</v>
      </c>
      <c r="AE123" s="95" t="s">
        <v>256</v>
      </c>
      <c r="AF123" s="95" t="s">
        <v>272</v>
      </c>
    </row>
    <row r="124" spans="1:32" x14ac:dyDescent="0.25">
      <c r="A124" s="144"/>
      <c r="B124" s="274"/>
      <c r="C124" s="276"/>
      <c r="D124" s="96" t="s">
        <v>29</v>
      </c>
      <c r="E124" s="96" t="s">
        <v>29</v>
      </c>
      <c r="F124" s="96" t="s">
        <v>29</v>
      </c>
      <c r="G124" s="96" t="s">
        <v>29</v>
      </c>
      <c r="H124" s="96" t="s">
        <v>29</v>
      </c>
      <c r="J124" s="96" t="s">
        <v>29</v>
      </c>
      <c r="K124" s="96" t="s">
        <v>29</v>
      </c>
      <c r="L124" s="96" t="s">
        <v>29</v>
      </c>
      <c r="M124" s="96" t="s">
        <v>29</v>
      </c>
      <c r="N124" s="96" t="s">
        <v>29</v>
      </c>
      <c r="P124" s="96" t="s">
        <v>29</v>
      </c>
      <c r="Q124" s="96" t="s">
        <v>29</v>
      </c>
      <c r="R124" s="96" t="s">
        <v>29</v>
      </c>
      <c r="S124" s="96" t="s">
        <v>29</v>
      </c>
      <c r="T124" s="96" t="s">
        <v>29</v>
      </c>
      <c r="V124" s="96" t="s">
        <v>29</v>
      </c>
      <c r="W124" s="96" t="s">
        <v>29</v>
      </c>
      <c r="X124" s="96" t="s">
        <v>29</v>
      </c>
      <c r="Y124" s="96" t="s">
        <v>29</v>
      </c>
      <c r="Z124" s="96" t="s">
        <v>29</v>
      </c>
      <c r="AB124" s="96" t="s">
        <v>29</v>
      </c>
      <c r="AC124" s="96" t="s">
        <v>29</v>
      </c>
      <c r="AD124" s="96" t="s">
        <v>29</v>
      </c>
      <c r="AE124" s="96" t="s">
        <v>29</v>
      </c>
      <c r="AF124" s="96" t="s">
        <v>29</v>
      </c>
    </row>
    <row r="125" spans="1:32" x14ac:dyDescent="0.25">
      <c r="A125" s="144"/>
      <c r="B125" s="145" t="s">
        <v>22</v>
      </c>
      <c r="C125" s="146" t="s">
        <v>47</v>
      </c>
      <c r="D125" s="97">
        <v>39.44</v>
      </c>
      <c r="E125" s="97">
        <v>28.4</v>
      </c>
      <c r="F125" s="97">
        <v>44.6</v>
      </c>
      <c r="G125" s="97">
        <v>32.909999999999997</v>
      </c>
      <c r="H125" s="97"/>
      <c r="J125" s="97">
        <v>22.33</v>
      </c>
      <c r="K125" s="97">
        <v>24.29</v>
      </c>
      <c r="L125" s="97">
        <v>12.21</v>
      </c>
      <c r="M125" s="97">
        <v>18.329999999999998</v>
      </c>
      <c r="N125" s="97"/>
      <c r="P125" s="97">
        <v>29.67</v>
      </c>
      <c r="Q125" s="97">
        <v>12.6</v>
      </c>
      <c r="R125" s="97">
        <v>12.17</v>
      </c>
      <c r="S125" s="97">
        <v>19.78</v>
      </c>
      <c r="T125" s="97"/>
      <c r="V125" s="97">
        <v>24.31</v>
      </c>
      <c r="W125" s="97">
        <v>23.11</v>
      </c>
      <c r="X125" s="97">
        <v>21.53</v>
      </c>
      <c r="Y125" s="97">
        <v>13.73</v>
      </c>
      <c r="Z125" s="97"/>
      <c r="AB125" s="97">
        <v>26.7</v>
      </c>
      <c r="AC125" s="97">
        <v>75</v>
      </c>
      <c r="AD125" s="97">
        <v>38</v>
      </c>
      <c r="AE125" s="97">
        <v>100</v>
      </c>
      <c r="AF125" s="97"/>
    </row>
    <row r="126" spans="1:32" x14ac:dyDescent="0.25">
      <c r="A126" s="144"/>
      <c r="B126" s="145" t="s">
        <v>45</v>
      </c>
      <c r="C126" s="146"/>
      <c r="D126" s="97">
        <v>39.44</v>
      </c>
      <c r="E126" s="97">
        <v>28.4</v>
      </c>
      <c r="F126" s="97">
        <v>44.6</v>
      </c>
      <c r="G126" s="97">
        <v>32.909999999999997</v>
      </c>
      <c r="H126" s="97"/>
      <c r="J126" s="97">
        <v>22.33</v>
      </c>
      <c r="K126" s="97">
        <v>24.29</v>
      </c>
      <c r="L126" s="97">
        <v>12.21</v>
      </c>
      <c r="M126" s="97">
        <v>18.329999999999998</v>
      </c>
      <c r="N126" s="97"/>
      <c r="P126" s="97">
        <v>29.67</v>
      </c>
      <c r="Q126" s="97">
        <v>12.6</v>
      </c>
      <c r="R126" s="97">
        <v>12.17</v>
      </c>
      <c r="S126" s="97">
        <v>19.78</v>
      </c>
      <c r="T126" s="97"/>
      <c r="V126" s="97">
        <v>24.31</v>
      </c>
      <c r="W126" s="97">
        <v>23.11</v>
      </c>
      <c r="X126" s="97">
        <v>21.53</v>
      </c>
      <c r="Y126" s="97">
        <v>13.73</v>
      </c>
      <c r="Z126" s="97"/>
      <c r="AB126" s="97">
        <v>26.7</v>
      </c>
      <c r="AC126" s="97">
        <v>75</v>
      </c>
      <c r="AD126" s="97">
        <v>38</v>
      </c>
      <c r="AE126" s="97">
        <v>100</v>
      </c>
      <c r="AF126" s="97"/>
    </row>
    <row r="127" spans="1:32" x14ac:dyDescent="0.25">
      <c r="A127" s="144"/>
      <c r="B127" s="145" t="s">
        <v>39</v>
      </c>
      <c r="C127" s="146"/>
      <c r="D127" s="97">
        <v>27.29</v>
      </c>
      <c r="E127" s="97">
        <v>28</v>
      </c>
      <c r="F127" s="97">
        <v>25.41</v>
      </c>
      <c r="G127" s="97">
        <v>31.93</v>
      </c>
      <c r="H127" s="97"/>
      <c r="J127" s="97">
        <v>27.29</v>
      </c>
      <c r="K127" s="97">
        <v>28</v>
      </c>
      <c r="L127" s="97">
        <v>25.41</v>
      </c>
      <c r="M127" s="97">
        <v>31.93</v>
      </c>
      <c r="N127" s="97"/>
      <c r="P127" s="97">
        <v>27.29</v>
      </c>
      <c r="Q127" s="97">
        <v>28</v>
      </c>
      <c r="R127" s="97">
        <v>25.41</v>
      </c>
      <c r="S127" s="97">
        <v>31.93</v>
      </c>
      <c r="T127" s="97"/>
      <c r="V127" s="97">
        <v>27.29</v>
      </c>
      <c r="W127" s="97">
        <v>28</v>
      </c>
      <c r="X127" s="97">
        <v>25.41</v>
      </c>
      <c r="Y127" s="97">
        <v>31.93</v>
      </c>
      <c r="Z127" s="97"/>
      <c r="AB127" s="97">
        <v>27.29</v>
      </c>
      <c r="AC127" s="97">
        <v>28</v>
      </c>
      <c r="AD127" s="97">
        <v>25.41</v>
      </c>
      <c r="AE127" s="97">
        <v>31.93</v>
      </c>
      <c r="AF127" s="97"/>
    </row>
    <row r="128" spans="1:32" x14ac:dyDescent="0.25">
      <c r="A128" s="144"/>
      <c r="B128" s="145" t="s">
        <v>18</v>
      </c>
      <c r="C128" s="146"/>
      <c r="D128" s="97">
        <v>27.29</v>
      </c>
      <c r="E128" s="97">
        <v>28</v>
      </c>
      <c r="F128" s="97">
        <v>25.41</v>
      </c>
      <c r="G128" s="97">
        <v>31.93</v>
      </c>
      <c r="H128" s="97"/>
      <c r="J128" s="97">
        <v>27.29</v>
      </c>
      <c r="K128" s="97">
        <v>28</v>
      </c>
      <c r="L128" s="97">
        <v>25.41</v>
      </c>
      <c r="M128" s="97">
        <v>31.93</v>
      </c>
      <c r="N128" s="97"/>
      <c r="P128" s="97">
        <v>27.29</v>
      </c>
      <c r="Q128" s="97">
        <v>28</v>
      </c>
      <c r="R128" s="97">
        <v>25.41</v>
      </c>
      <c r="S128" s="97">
        <v>31.93</v>
      </c>
      <c r="T128" s="97"/>
      <c r="V128" s="97">
        <v>27.29</v>
      </c>
      <c r="W128" s="97">
        <v>28</v>
      </c>
      <c r="X128" s="97">
        <v>25.41</v>
      </c>
      <c r="Y128" s="97">
        <v>31.93</v>
      </c>
      <c r="Z128" s="97"/>
      <c r="AB128" s="97">
        <v>27.29</v>
      </c>
      <c r="AC128" s="97">
        <v>28</v>
      </c>
      <c r="AD128" s="97">
        <v>25.41</v>
      </c>
      <c r="AE128" s="97">
        <v>31.93</v>
      </c>
      <c r="AF128" s="97"/>
    </row>
    <row r="129" spans="1:32" x14ac:dyDescent="0.25">
      <c r="A129" s="144"/>
      <c r="B129" s="144"/>
      <c r="C129" s="147"/>
      <c r="D129" s="98"/>
      <c r="E129" s="98"/>
      <c r="F129" s="98"/>
      <c r="G129" s="98"/>
      <c r="H129" s="98"/>
      <c r="J129" s="98"/>
      <c r="K129" s="98"/>
      <c r="L129" s="98"/>
      <c r="M129" s="98"/>
      <c r="N129" s="98"/>
      <c r="P129" s="98"/>
      <c r="Q129" s="98"/>
      <c r="R129" s="98"/>
      <c r="S129" s="98"/>
      <c r="T129" s="98"/>
      <c r="V129" s="98"/>
      <c r="W129" s="98"/>
      <c r="X129" s="98"/>
      <c r="Y129" s="98"/>
      <c r="Z129" s="98"/>
      <c r="AB129" s="98"/>
      <c r="AC129" s="98"/>
      <c r="AD129" s="98"/>
      <c r="AE129" s="98"/>
      <c r="AF129" s="98"/>
    </row>
    <row r="130" spans="1:32" x14ac:dyDescent="0.25">
      <c r="A130" s="139"/>
      <c r="B130" s="140"/>
      <c r="C130" s="140"/>
      <c r="D130" s="99"/>
      <c r="E130" s="99"/>
      <c r="F130" s="99"/>
      <c r="G130" s="99"/>
      <c r="H130" s="99"/>
      <c r="J130" s="99"/>
      <c r="K130" s="99"/>
      <c r="L130" s="99"/>
      <c r="M130" s="99"/>
      <c r="N130" s="99"/>
      <c r="P130" s="99"/>
      <c r="Q130" s="99"/>
      <c r="R130" s="99"/>
      <c r="S130" s="99"/>
      <c r="T130" s="99"/>
      <c r="V130" s="99"/>
      <c r="W130" s="99"/>
      <c r="X130" s="99"/>
      <c r="Y130" s="99"/>
      <c r="Z130" s="99"/>
      <c r="AB130" s="99"/>
      <c r="AC130" s="99"/>
      <c r="AD130" s="99"/>
      <c r="AE130" s="99"/>
      <c r="AF130" s="99"/>
    </row>
    <row r="131" spans="1:32" x14ac:dyDescent="0.25">
      <c r="A131" s="142">
        <v>27</v>
      </c>
      <c r="B131" s="143" t="s">
        <v>87</v>
      </c>
      <c r="C131" s="100"/>
      <c r="D131" s="100"/>
      <c r="E131" s="100"/>
      <c r="F131" s="100"/>
      <c r="G131" s="100"/>
      <c r="H131" s="100"/>
      <c r="J131" s="100"/>
      <c r="K131" s="100"/>
      <c r="L131" s="100"/>
      <c r="M131" s="100"/>
      <c r="N131" s="100"/>
      <c r="P131" s="100"/>
      <c r="Q131" s="100"/>
      <c r="R131" s="100"/>
      <c r="S131" s="100"/>
      <c r="T131" s="100"/>
      <c r="V131" s="100"/>
      <c r="W131" s="100"/>
      <c r="X131" s="100"/>
      <c r="Y131" s="100"/>
      <c r="Z131" s="100"/>
      <c r="AB131" s="100"/>
      <c r="AC131" s="100"/>
      <c r="AD131" s="100"/>
      <c r="AE131" s="100"/>
      <c r="AF131" s="100"/>
    </row>
    <row r="132" spans="1:32" ht="21" x14ac:dyDescent="0.25">
      <c r="A132" s="144"/>
      <c r="B132" s="273"/>
      <c r="C132" s="275" t="s">
        <v>57</v>
      </c>
      <c r="D132" s="95" t="s">
        <v>222</v>
      </c>
      <c r="E132" s="95" t="s">
        <v>239</v>
      </c>
      <c r="F132" s="95" t="s">
        <v>257</v>
      </c>
      <c r="G132" s="95" t="s">
        <v>256</v>
      </c>
      <c r="H132" s="95" t="s">
        <v>272</v>
      </c>
      <c r="J132" s="95" t="s">
        <v>222</v>
      </c>
      <c r="K132" s="95" t="s">
        <v>239</v>
      </c>
      <c r="L132" s="95" t="s">
        <v>257</v>
      </c>
      <c r="M132" s="95" t="s">
        <v>256</v>
      </c>
      <c r="N132" s="95" t="s">
        <v>272</v>
      </c>
      <c r="P132" s="95" t="s">
        <v>222</v>
      </c>
      <c r="Q132" s="95" t="s">
        <v>239</v>
      </c>
      <c r="R132" s="95" t="s">
        <v>257</v>
      </c>
      <c r="S132" s="95" t="s">
        <v>256</v>
      </c>
      <c r="T132" s="95" t="s">
        <v>272</v>
      </c>
      <c r="V132" s="95" t="s">
        <v>222</v>
      </c>
      <c r="W132" s="95" t="s">
        <v>239</v>
      </c>
      <c r="X132" s="95" t="s">
        <v>257</v>
      </c>
      <c r="Y132" s="95" t="s">
        <v>256</v>
      </c>
      <c r="Z132" s="95" t="s">
        <v>272</v>
      </c>
      <c r="AB132" s="95" t="s">
        <v>222</v>
      </c>
      <c r="AC132" s="95" t="s">
        <v>239</v>
      </c>
      <c r="AD132" s="95" t="s">
        <v>257</v>
      </c>
      <c r="AE132" s="95" t="s">
        <v>256</v>
      </c>
      <c r="AF132" s="95" t="s">
        <v>272</v>
      </c>
    </row>
    <row r="133" spans="1:32" x14ac:dyDescent="0.25">
      <c r="A133" s="144"/>
      <c r="B133" s="274"/>
      <c r="C133" s="276"/>
      <c r="D133" s="96" t="s">
        <v>67</v>
      </c>
      <c r="E133" s="96" t="s">
        <v>67</v>
      </c>
      <c r="F133" s="96" t="s">
        <v>67</v>
      </c>
      <c r="G133" s="96" t="s">
        <v>67</v>
      </c>
      <c r="H133" s="96" t="s">
        <v>67</v>
      </c>
      <c r="J133" s="96" t="s">
        <v>67</v>
      </c>
      <c r="K133" s="96" t="s">
        <v>67</v>
      </c>
      <c r="L133" s="96" t="s">
        <v>67</v>
      </c>
      <c r="M133" s="96" t="s">
        <v>67</v>
      </c>
      <c r="N133" s="96" t="s">
        <v>67</v>
      </c>
      <c r="P133" s="96" t="s">
        <v>67</v>
      </c>
      <c r="Q133" s="96" t="s">
        <v>67</v>
      </c>
      <c r="R133" s="96" t="s">
        <v>67</v>
      </c>
      <c r="S133" s="96" t="s">
        <v>67</v>
      </c>
      <c r="T133" s="96" t="s">
        <v>67</v>
      </c>
      <c r="V133" s="96" t="s">
        <v>67</v>
      </c>
      <c r="W133" s="96" t="s">
        <v>67</v>
      </c>
      <c r="X133" s="96" t="s">
        <v>67</v>
      </c>
      <c r="Y133" s="96" t="s">
        <v>67</v>
      </c>
      <c r="Z133" s="96" t="s">
        <v>67</v>
      </c>
      <c r="AB133" s="96" t="s">
        <v>67</v>
      </c>
      <c r="AC133" s="96" t="s">
        <v>67</v>
      </c>
      <c r="AD133" s="96" t="s">
        <v>67</v>
      </c>
      <c r="AE133" s="96" t="s">
        <v>67</v>
      </c>
      <c r="AF133" s="96" t="s">
        <v>67</v>
      </c>
    </row>
    <row r="134" spans="1:32" x14ac:dyDescent="0.25">
      <c r="A134" s="144"/>
      <c r="B134" s="145" t="s">
        <v>22</v>
      </c>
      <c r="C134" s="146" t="s">
        <v>47</v>
      </c>
      <c r="D134" s="97">
        <v>10.15</v>
      </c>
      <c r="E134" s="97">
        <v>9.48</v>
      </c>
      <c r="F134" s="97">
        <v>9.2200000000000006</v>
      </c>
      <c r="G134" s="97">
        <v>8.8699999999999992</v>
      </c>
      <c r="H134" s="97">
        <v>9.3800000000000008</v>
      </c>
      <c r="J134" s="97">
        <v>9.4600000000000009</v>
      </c>
      <c r="K134" s="97">
        <v>9</v>
      </c>
      <c r="L134" s="97">
        <v>8.6199999999999992</v>
      </c>
      <c r="M134" s="97">
        <v>8.61</v>
      </c>
      <c r="N134" s="97">
        <v>8.5399999999999991</v>
      </c>
      <c r="P134" s="97">
        <v>10.4</v>
      </c>
      <c r="Q134" s="97">
        <v>9.92</v>
      </c>
      <c r="R134" s="97">
        <v>10</v>
      </c>
      <c r="S134" s="97">
        <v>9.92</v>
      </c>
      <c r="T134" s="97">
        <v>10.17</v>
      </c>
      <c r="V134" s="97">
        <v>10.35</v>
      </c>
      <c r="W134" s="97">
        <v>10.119999999999999</v>
      </c>
      <c r="X134" s="97">
        <v>9.61</v>
      </c>
      <c r="Y134" s="97">
        <v>9.59</v>
      </c>
      <c r="Z134" s="97">
        <v>9.3699999999999992</v>
      </c>
      <c r="AB134" s="97">
        <v>9.14</v>
      </c>
      <c r="AC134" s="97">
        <v>9.24</v>
      </c>
      <c r="AD134" s="97">
        <v>9.0500000000000007</v>
      </c>
      <c r="AE134" s="97">
        <v>9.33</v>
      </c>
      <c r="AF134" s="97">
        <v>9.3000000000000007</v>
      </c>
    </row>
    <row r="135" spans="1:32" x14ac:dyDescent="0.25">
      <c r="A135" s="144"/>
      <c r="B135" s="145" t="s">
        <v>45</v>
      </c>
      <c r="C135" s="146"/>
      <c r="D135" s="97">
        <v>10.15</v>
      </c>
      <c r="E135" s="97">
        <v>9.48</v>
      </c>
      <c r="F135" s="97">
        <v>9.2200000000000006</v>
      </c>
      <c r="G135" s="97">
        <v>8.8699999999999992</v>
      </c>
      <c r="H135" s="97">
        <v>9.3800000000000008</v>
      </c>
      <c r="J135" s="97">
        <v>9.4600000000000009</v>
      </c>
      <c r="K135" s="97">
        <v>9</v>
      </c>
      <c r="L135" s="97">
        <v>8.6199999999999992</v>
      </c>
      <c r="M135" s="97">
        <v>8.61</v>
      </c>
      <c r="N135" s="97">
        <v>8.5399999999999991</v>
      </c>
      <c r="P135" s="97">
        <v>10.4</v>
      </c>
      <c r="Q135" s="97">
        <v>9.92</v>
      </c>
      <c r="R135" s="97">
        <v>10</v>
      </c>
      <c r="S135" s="97">
        <v>9.92</v>
      </c>
      <c r="T135" s="97">
        <v>10.17</v>
      </c>
      <c r="V135" s="97">
        <v>10.35</v>
      </c>
      <c r="W135" s="97">
        <v>10.119999999999999</v>
      </c>
      <c r="X135" s="97">
        <v>9.61</v>
      </c>
      <c r="Y135" s="97">
        <v>9.59</v>
      </c>
      <c r="Z135" s="97">
        <v>9.3699999999999992</v>
      </c>
      <c r="AB135" s="97">
        <v>9.14</v>
      </c>
      <c r="AC135" s="97">
        <v>9.24</v>
      </c>
      <c r="AD135" s="97">
        <v>9.0500000000000007</v>
      </c>
      <c r="AE135" s="97">
        <v>9.33</v>
      </c>
      <c r="AF135" s="97">
        <v>9.3000000000000007</v>
      </c>
    </row>
    <row r="136" spans="1:32" x14ac:dyDescent="0.25">
      <c r="A136" s="144"/>
      <c r="B136" s="145" t="s">
        <v>39</v>
      </c>
      <c r="C136" s="146"/>
      <c r="D136" s="97">
        <v>9.84</v>
      </c>
      <c r="E136" s="97">
        <v>9.4700000000000006</v>
      </c>
      <c r="F136" s="97">
        <v>9.19</v>
      </c>
      <c r="G136" s="97">
        <v>9.14</v>
      </c>
      <c r="H136" s="97">
        <v>9.1199999999999992</v>
      </c>
      <c r="J136" s="97">
        <v>9.84</v>
      </c>
      <c r="K136" s="97">
        <v>9.4700000000000006</v>
      </c>
      <c r="L136" s="97">
        <v>9.19</v>
      </c>
      <c r="M136" s="97">
        <v>9.14</v>
      </c>
      <c r="N136" s="97">
        <v>9.1199999999999992</v>
      </c>
      <c r="P136" s="97">
        <v>9.84</v>
      </c>
      <c r="Q136" s="97">
        <v>9.4700000000000006</v>
      </c>
      <c r="R136" s="97">
        <v>9.19</v>
      </c>
      <c r="S136" s="97">
        <v>9.14</v>
      </c>
      <c r="T136" s="97">
        <v>9.1199999999999992</v>
      </c>
      <c r="V136" s="97">
        <v>9.84</v>
      </c>
      <c r="W136" s="97">
        <v>9.4700000000000006</v>
      </c>
      <c r="X136" s="97">
        <v>9.19</v>
      </c>
      <c r="Y136" s="97">
        <v>9.14</v>
      </c>
      <c r="Z136" s="97">
        <v>9.1199999999999992</v>
      </c>
      <c r="AB136" s="97">
        <v>9.84</v>
      </c>
      <c r="AC136" s="97">
        <v>9.4700000000000006</v>
      </c>
      <c r="AD136" s="97">
        <v>9.19</v>
      </c>
      <c r="AE136" s="97">
        <v>9.14</v>
      </c>
      <c r="AF136" s="97">
        <v>9.1199999999999992</v>
      </c>
    </row>
    <row r="137" spans="1:32" x14ac:dyDescent="0.25">
      <c r="A137" s="144"/>
      <c r="B137" s="145" t="s">
        <v>18</v>
      </c>
      <c r="C137" s="146"/>
      <c r="D137" s="97">
        <v>9.84</v>
      </c>
      <c r="E137" s="97">
        <v>9.4700000000000006</v>
      </c>
      <c r="F137" s="97">
        <v>9.19</v>
      </c>
      <c r="G137" s="97">
        <v>9.14</v>
      </c>
      <c r="H137" s="97">
        <v>9.1199999999999992</v>
      </c>
      <c r="J137" s="97">
        <v>9.84</v>
      </c>
      <c r="K137" s="97">
        <v>9.4700000000000006</v>
      </c>
      <c r="L137" s="97">
        <v>9.19</v>
      </c>
      <c r="M137" s="97">
        <v>9.14</v>
      </c>
      <c r="N137" s="97">
        <v>9.1199999999999992</v>
      </c>
      <c r="P137" s="97">
        <v>9.84</v>
      </c>
      <c r="Q137" s="97">
        <v>9.4700000000000006</v>
      </c>
      <c r="R137" s="97">
        <v>9.19</v>
      </c>
      <c r="S137" s="97">
        <v>9.14</v>
      </c>
      <c r="T137" s="97">
        <v>9.1199999999999992</v>
      </c>
      <c r="V137" s="97">
        <v>9.84</v>
      </c>
      <c r="W137" s="97">
        <v>9.4700000000000006</v>
      </c>
      <c r="X137" s="97">
        <v>9.19</v>
      </c>
      <c r="Y137" s="97">
        <v>9.14</v>
      </c>
      <c r="Z137" s="97">
        <v>9.1199999999999992</v>
      </c>
      <c r="AB137" s="97">
        <v>9.84</v>
      </c>
      <c r="AC137" s="97">
        <v>9.4700000000000006</v>
      </c>
      <c r="AD137" s="97">
        <v>9.19</v>
      </c>
      <c r="AE137" s="97">
        <v>9.14</v>
      </c>
      <c r="AF137" s="97">
        <v>9.1199999999999992</v>
      </c>
    </row>
    <row r="138" spans="1:32" x14ac:dyDescent="0.25">
      <c r="A138" s="144"/>
      <c r="B138" s="144"/>
      <c r="C138" s="147"/>
      <c r="D138" s="98"/>
      <c r="E138" s="98"/>
      <c r="F138" s="98"/>
      <c r="G138" s="98"/>
      <c r="H138" s="98"/>
      <c r="J138" s="98"/>
      <c r="K138" s="98"/>
      <c r="L138" s="98"/>
      <c r="M138" s="98"/>
      <c r="N138" s="98"/>
      <c r="P138" s="98"/>
      <c r="Q138" s="98"/>
      <c r="R138" s="98"/>
      <c r="S138" s="98"/>
      <c r="T138" s="98"/>
      <c r="V138" s="98"/>
      <c r="W138" s="98"/>
      <c r="X138" s="98"/>
      <c r="Y138" s="98"/>
      <c r="Z138" s="98"/>
      <c r="AB138" s="98"/>
      <c r="AC138" s="98"/>
      <c r="AD138" s="98"/>
      <c r="AE138" s="98"/>
      <c r="AF138" s="98"/>
    </row>
    <row r="139" spans="1:32" x14ac:dyDescent="0.25">
      <c r="A139" s="139"/>
      <c r="B139" s="140"/>
      <c r="C139" s="140"/>
      <c r="D139" s="99"/>
      <c r="E139" s="99"/>
      <c r="F139" s="99"/>
      <c r="G139" s="99"/>
      <c r="H139" s="99"/>
      <c r="J139" s="99"/>
      <c r="K139" s="99"/>
      <c r="L139" s="99"/>
      <c r="M139" s="99"/>
      <c r="N139" s="99"/>
      <c r="P139" s="99"/>
      <c r="Q139" s="99"/>
      <c r="R139" s="99"/>
      <c r="S139" s="99"/>
      <c r="T139" s="99"/>
      <c r="V139" s="99"/>
      <c r="W139" s="99"/>
      <c r="X139" s="99"/>
      <c r="Y139" s="99"/>
      <c r="Z139" s="99"/>
      <c r="AB139" s="99"/>
      <c r="AC139" s="99"/>
      <c r="AD139" s="99"/>
      <c r="AE139" s="99"/>
      <c r="AF139" s="99"/>
    </row>
    <row r="140" spans="1:32" x14ac:dyDescent="0.25">
      <c r="A140" s="142">
        <v>28</v>
      </c>
      <c r="B140" s="143" t="s">
        <v>88</v>
      </c>
      <c r="C140" s="100"/>
      <c r="D140" s="100"/>
      <c r="E140" s="100"/>
      <c r="F140" s="100"/>
      <c r="G140" s="100"/>
      <c r="H140" s="100"/>
      <c r="J140" s="100"/>
      <c r="K140" s="100"/>
      <c r="L140" s="100"/>
      <c r="M140" s="100"/>
      <c r="N140" s="100"/>
      <c r="P140" s="100"/>
      <c r="Q140" s="100"/>
      <c r="R140" s="100"/>
      <c r="S140" s="100"/>
      <c r="T140" s="100"/>
      <c r="V140" s="100"/>
      <c r="W140" s="100"/>
      <c r="X140" s="100"/>
      <c r="Y140" s="100"/>
      <c r="Z140" s="100"/>
      <c r="AB140" s="100"/>
      <c r="AC140" s="100"/>
      <c r="AD140" s="100"/>
      <c r="AE140" s="100"/>
      <c r="AF140" s="100"/>
    </row>
    <row r="141" spans="1:32" ht="21" x14ac:dyDescent="0.25">
      <c r="A141" s="144"/>
      <c r="B141" s="273"/>
      <c r="C141" s="275" t="s">
        <v>57</v>
      </c>
      <c r="D141" s="95" t="s">
        <v>222</v>
      </c>
      <c r="E141" s="95" t="s">
        <v>239</v>
      </c>
      <c r="F141" s="95" t="s">
        <v>257</v>
      </c>
      <c r="G141" s="95" t="s">
        <v>256</v>
      </c>
      <c r="H141" s="95" t="s">
        <v>272</v>
      </c>
      <c r="J141" s="95" t="s">
        <v>222</v>
      </c>
      <c r="K141" s="95" t="s">
        <v>239</v>
      </c>
      <c r="L141" s="95" t="s">
        <v>257</v>
      </c>
      <c r="M141" s="95" t="s">
        <v>256</v>
      </c>
      <c r="N141" s="95" t="s">
        <v>272</v>
      </c>
      <c r="P141" s="95" t="s">
        <v>222</v>
      </c>
      <c r="Q141" s="95" t="s">
        <v>239</v>
      </c>
      <c r="R141" s="95" t="s">
        <v>257</v>
      </c>
      <c r="S141" s="95" t="s">
        <v>256</v>
      </c>
      <c r="T141" s="95" t="s">
        <v>272</v>
      </c>
      <c r="V141" s="95" t="s">
        <v>222</v>
      </c>
      <c r="W141" s="95" t="s">
        <v>239</v>
      </c>
      <c r="X141" s="95" t="s">
        <v>257</v>
      </c>
      <c r="Y141" s="95" t="s">
        <v>256</v>
      </c>
      <c r="Z141" s="95" t="s">
        <v>272</v>
      </c>
      <c r="AB141" s="95" t="s">
        <v>222</v>
      </c>
      <c r="AC141" s="95" t="s">
        <v>239</v>
      </c>
      <c r="AD141" s="95" t="s">
        <v>257</v>
      </c>
      <c r="AE141" s="95" t="s">
        <v>256</v>
      </c>
      <c r="AF141" s="95" t="s">
        <v>272</v>
      </c>
    </row>
    <row r="142" spans="1:32" x14ac:dyDescent="0.25">
      <c r="A142" s="144"/>
      <c r="B142" s="274"/>
      <c r="C142" s="276"/>
      <c r="D142" s="96" t="s">
        <v>67</v>
      </c>
      <c r="E142" s="96" t="s">
        <v>67</v>
      </c>
      <c r="F142" s="96" t="s">
        <v>67</v>
      </c>
      <c r="G142" s="96" t="s">
        <v>67</v>
      </c>
      <c r="H142" s="96" t="s">
        <v>67</v>
      </c>
      <c r="J142" s="96" t="s">
        <v>67</v>
      </c>
      <c r="K142" s="96" t="s">
        <v>67</v>
      </c>
      <c r="L142" s="96" t="s">
        <v>67</v>
      </c>
      <c r="M142" s="96" t="s">
        <v>67</v>
      </c>
      <c r="N142" s="96" t="s">
        <v>67</v>
      </c>
      <c r="P142" s="96" t="s">
        <v>67</v>
      </c>
      <c r="Q142" s="96" t="s">
        <v>67</v>
      </c>
      <c r="R142" s="96" t="s">
        <v>67</v>
      </c>
      <c r="S142" s="96" t="s">
        <v>67</v>
      </c>
      <c r="T142" s="96" t="s">
        <v>67</v>
      </c>
      <c r="V142" s="96" t="s">
        <v>67</v>
      </c>
      <c r="W142" s="96" t="s">
        <v>67</v>
      </c>
      <c r="X142" s="96" t="s">
        <v>67</v>
      </c>
      <c r="Y142" s="96" t="s">
        <v>67</v>
      </c>
      <c r="Z142" s="96" t="s">
        <v>67</v>
      </c>
      <c r="AB142" s="96" t="s">
        <v>67</v>
      </c>
      <c r="AC142" s="96" t="s">
        <v>67</v>
      </c>
      <c r="AD142" s="96" t="s">
        <v>67</v>
      </c>
      <c r="AE142" s="96" t="s">
        <v>67</v>
      </c>
      <c r="AF142" s="96" t="s">
        <v>67</v>
      </c>
    </row>
    <row r="143" spans="1:32" x14ac:dyDescent="0.25">
      <c r="A143" s="144"/>
      <c r="B143" s="145" t="s">
        <v>22</v>
      </c>
      <c r="C143" s="146" t="s">
        <v>47</v>
      </c>
      <c r="D143" s="97">
        <v>30.58</v>
      </c>
      <c r="E143" s="97">
        <v>34.270000000000003</v>
      </c>
      <c r="F143" s="97">
        <v>35.630000000000003</v>
      </c>
      <c r="G143" s="97">
        <v>29.32</v>
      </c>
      <c r="H143" s="97">
        <v>31.98</v>
      </c>
      <c r="J143" s="97">
        <v>33.24</v>
      </c>
      <c r="K143" s="97">
        <v>34.630000000000003</v>
      </c>
      <c r="L143" s="97">
        <v>33.97</v>
      </c>
      <c r="M143" s="97">
        <v>34.479999999999997</v>
      </c>
      <c r="N143" s="97">
        <v>33.51</v>
      </c>
      <c r="P143" s="97">
        <v>27.99</v>
      </c>
      <c r="Q143" s="97">
        <v>27.63</v>
      </c>
      <c r="R143" s="97">
        <v>28.37</v>
      </c>
      <c r="S143" s="97">
        <v>27.42</v>
      </c>
      <c r="T143" s="97">
        <v>26.67</v>
      </c>
      <c r="V143" s="97">
        <v>24.02</v>
      </c>
      <c r="W143" s="97">
        <v>23.56</v>
      </c>
      <c r="X143" s="97">
        <v>24.78</v>
      </c>
      <c r="Y143" s="97">
        <v>24.01</v>
      </c>
      <c r="Z143" s="97">
        <v>24.82</v>
      </c>
      <c r="AB143" s="97">
        <v>35.36</v>
      </c>
      <c r="AC143" s="97">
        <v>38.119999999999997</v>
      </c>
      <c r="AD143" s="97">
        <v>39.6</v>
      </c>
      <c r="AE143" s="97">
        <v>36.57</v>
      </c>
      <c r="AF143" s="97">
        <v>42.61</v>
      </c>
    </row>
    <row r="144" spans="1:32" x14ac:dyDescent="0.25">
      <c r="A144" s="144"/>
      <c r="B144" s="145" t="s">
        <v>45</v>
      </c>
      <c r="C144" s="146"/>
      <c r="D144" s="97">
        <v>30.58</v>
      </c>
      <c r="E144" s="97">
        <v>34.270000000000003</v>
      </c>
      <c r="F144" s="97">
        <v>35.630000000000003</v>
      </c>
      <c r="G144" s="97">
        <v>29.32</v>
      </c>
      <c r="H144" s="97">
        <v>31.98</v>
      </c>
      <c r="J144" s="97">
        <v>33.24</v>
      </c>
      <c r="K144" s="97">
        <v>34.630000000000003</v>
      </c>
      <c r="L144" s="97">
        <v>33.97</v>
      </c>
      <c r="M144" s="97">
        <v>34.479999999999997</v>
      </c>
      <c r="N144" s="97">
        <v>33.51</v>
      </c>
      <c r="P144" s="97">
        <v>27.99</v>
      </c>
      <c r="Q144" s="97">
        <v>27.63</v>
      </c>
      <c r="R144" s="97">
        <v>28.37</v>
      </c>
      <c r="S144" s="97">
        <v>27.42</v>
      </c>
      <c r="T144" s="97">
        <v>26.67</v>
      </c>
      <c r="V144" s="97">
        <v>24.02</v>
      </c>
      <c r="W144" s="97">
        <v>23.56</v>
      </c>
      <c r="X144" s="97">
        <v>24.78</v>
      </c>
      <c r="Y144" s="97">
        <v>24.01</v>
      </c>
      <c r="Z144" s="97">
        <v>24.82</v>
      </c>
      <c r="AB144" s="97">
        <v>35.36</v>
      </c>
      <c r="AC144" s="97">
        <v>38.119999999999997</v>
      </c>
      <c r="AD144" s="97">
        <v>39.6</v>
      </c>
      <c r="AE144" s="97">
        <v>36.57</v>
      </c>
      <c r="AF144" s="97">
        <v>42.61</v>
      </c>
    </row>
    <row r="145" spans="1:32" x14ac:dyDescent="0.25">
      <c r="A145" s="144"/>
      <c r="B145" s="145" t="s">
        <v>39</v>
      </c>
      <c r="C145" s="146"/>
      <c r="D145" s="97">
        <v>30.67</v>
      </c>
      <c r="E145" s="97">
        <v>30.47</v>
      </c>
      <c r="F145" s="97">
        <v>31.6</v>
      </c>
      <c r="G145" s="97">
        <v>30.58</v>
      </c>
      <c r="H145" s="97">
        <v>30.48</v>
      </c>
      <c r="J145" s="97">
        <v>30.67</v>
      </c>
      <c r="K145" s="97">
        <v>30.47</v>
      </c>
      <c r="L145" s="97">
        <v>31.6</v>
      </c>
      <c r="M145" s="97">
        <v>30.58</v>
      </c>
      <c r="N145" s="97">
        <v>30.48</v>
      </c>
      <c r="P145" s="97">
        <v>30.67</v>
      </c>
      <c r="Q145" s="97">
        <v>30.47</v>
      </c>
      <c r="R145" s="97">
        <v>31.6</v>
      </c>
      <c r="S145" s="97">
        <v>30.58</v>
      </c>
      <c r="T145" s="97">
        <v>30.48</v>
      </c>
      <c r="V145" s="97">
        <v>30.67</v>
      </c>
      <c r="W145" s="97">
        <v>30.47</v>
      </c>
      <c r="X145" s="97">
        <v>31.6</v>
      </c>
      <c r="Y145" s="97">
        <v>30.58</v>
      </c>
      <c r="Z145" s="97">
        <v>30.48</v>
      </c>
      <c r="AB145" s="97">
        <v>30.67</v>
      </c>
      <c r="AC145" s="97">
        <v>30.47</v>
      </c>
      <c r="AD145" s="97">
        <v>31.6</v>
      </c>
      <c r="AE145" s="97">
        <v>30.58</v>
      </c>
      <c r="AF145" s="97">
        <v>30.48</v>
      </c>
    </row>
    <row r="146" spans="1:32" x14ac:dyDescent="0.25">
      <c r="A146" s="144"/>
      <c r="B146" s="145" t="s">
        <v>18</v>
      </c>
      <c r="C146" s="146"/>
      <c r="D146" s="97">
        <v>30.67</v>
      </c>
      <c r="E146" s="97">
        <v>30.47</v>
      </c>
      <c r="F146" s="97">
        <v>31.6</v>
      </c>
      <c r="G146" s="97">
        <v>30.58</v>
      </c>
      <c r="H146" s="97">
        <v>30.48</v>
      </c>
      <c r="J146" s="97">
        <v>30.67</v>
      </c>
      <c r="K146" s="97">
        <v>30.47</v>
      </c>
      <c r="L146" s="97">
        <v>31.6</v>
      </c>
      <c r="M146" s="97">
        <v>30.58</v>
      </c>
      <c r="N146" s="97">
        <v>30.48</v>
      </c>
      <c r="P146" s="97">
        <v>30.67</v>
      </c>
      <c r="Q146" s="97">
        <v>30.47</v>
      </c>
      <c r="R146" s="97">
        <v>31.6</v>
      </c>
      <c r="S146" s="97">
        <v>30.58</v>
      </c>
      <c r="T146" s="97">
        <v>30.48</v>
      </c>
      <c r="V146" s="97">
        <v>30.67</v>
      </c>
      <c r="W146" s="97">
        <v>30.47</v>
      </c>
      <c r="X146" s="97">
        <v>31.6</v>
      </c>
      <c r="Y146" s="97">
        <v>30.58</v>
      </c>
      <c r="Z146" s="97">
        <v>30.48</v>
      </c>
      <c r="AB146" s="97">
        <v>30.67</v>
      </c>
      <c r="AC146" s="97">
        <v>30.47</v>
      </c>
      <c r="AD146" s="97">
        <v>31.6</v>
      </c>
      <c r="AE146" s="97">
        <v>30.58</v>
      </c>
      <c r="AF146" s="97">
        <v>30.48</v>
      </c>
    </row>
    <row r="147" spans="1:32" x14ac:dyDescent="0.25">
      <c r="A147" s="144"/>
      <c r="B147" s="144"/>
      <c r="C147" s="147"/>
      <c r="D147" s="98"/>
      <c r="E147" s="98"/>
      <c r="F147" s="98"/>
      <c r="G147" s="98"/>
      <c r="H147" s="98"/>
      <c r="J147" s="98"/>
      <c r="K147" s="98"/>
      <c r="L147" s="98"/>
      <c r="M147" s="98"/>
      <c r="N147" s="98"/>
      <c r="P147" s="98"/>
      <c r="Q147" s="98"/>
      <c r="R147" s="98"/>
      <c r="S147" s="98"/>
      <c r="T147" s="98"/>
      <c r="V147" s="98"/>
      <c r="W147" s="98"/>
      <c r="X147" s="98"/>
      <c r="Y147" s="98"/>
      <c r="Z147" s="98"/>
      <c r="AB147" s="98"/>
      <c r="AC147" s="98"/>
      <c r="AD147" s="98"/>
      <c r="AE147" s="98"/>
      <c r="AF147" s="98"/>
    </row>
    <row r="148" spans="1:32" x14ac:dyDescent="0.25">
      <c r="A148" s="139"/>
      <c r="B148" s="140"/>
      <c r="C148" s="140"/>
      <c r="D148" s="99"/>
      <c r="E148" s="99"/>
      <c r="F148" s="99"/>
      <c r="G148" s="99"/>
      <c r="H148" s="99"/>
      <c r="J148" s="99"/>
      <c r="K148" s="99"/>
      <c r="L148" s="99"/>
      <c r="M148" s="99"/>
      <c r="N148" s="99"/>
      <c r="P148" s="99"/>
      <c r="Q148" s="99"/>
      <c r="R148" s="99"/>
      <c r="S148" s="99"/>
      <c r="T148" s="99"/>
      <c r="V148" s="99"/>
      <c r="W148" s="99"/>
      <c r="X148" s="99"/>
      <c r="Y148" s="99"/>
      <c r="Z148" s="99"/>
      <c r="AB148" s="99"/>
      <c r="AC148" s="99"/>
      <c r="AD148" s="99"/>
      <c r="AE148" s="99"/>
      <c r="AF148" s="99"/>
    </row>
    <row r="149" spans="1:32" x14ac:dyDescent="0.25">
      <c r="A149" s="142">
        <v>29</v>
      </c>
      <c r="B149" s="143" t="s">
        <v>89</v>
      </c>
      <c r="C149" s="100"/>
      <c r="D149" s="100"/>
      <c r="E149" s="100"/>
      <c r="F149" s="100"/>
      <c r="G149" s="100"/>
      <c r="H149" s="100"/>
      <c r="J149" s="100"/>
      <c r="K149" s="100"/>
      <c r="L149" s="100"/>
      <c r="M149" s="100"/>
      <c r="N149" s="100"/>
      <c r="P149" s="100"/>
      <c r="Q149" s="100"/>
      <c r="R149" s="100"/>
      <c r="S149" s="100"/>
      <c r="T149" s="100"/>
      <c r="V149" s="100"/>
      <c r="W149" s="100"/>
      <c r="X149" s="100"/>
      <c r="Y149" s="100"/>
      <c r="Z149" s="100"/>
      <c r="AB149" s="100"/>
      <c r="AC149" s="100"/>
      <c r="AD149" s="100"/>
      <c r="AE149" s="100"/>
      <c r="AF149" s="100"/>
    </row>
    <row r="150" spans="1:32" ht="21" x14ac:dyDescent="0.25">
      <c r="A150" s="144"/>
      <c r="B150" s="273"/>
      <c r="C150" s="275" t="s">
        <v>57</v>
      </c>
      <c r="D150" s="95" t="s">
        <v>222</v>
      </c>
      <c r="E150" s="95" t="s">
        <v>239</v>
      </c>
      <c r="F150" s="95" t="s">
        <v>257</v>
      </c>
      <c r="G150" s="95" t="s">
        <v>256</v>
      </c>
      <c r="H150" s="95" t="s">
        <v>272</v>
      </c>
      <c r="J150" s="95" t="s">
        <v>222</v>
      </c>
      <c r="K150" s="95" t="s">
        <v>239</v>
      </c>
      <c r="L150" s="95" t="s">
        <v>257</v>
      </c>
      <c r="M150" s="95" t="s">
        <v>256</v>
      </c>
      <c r="N150" s="95" t="s">
        <v>272</v>
      </c>
      <c r="P150" s="95" t="s">
        <v>222</v>
      </c>
      <c r="Q150" s="95" t="s">
        <v>239</v>
      </c>
      <c r="R150" s="95" t="s">
        <v>257</v>
      </c>
      <c r="S150" s="95" t="s">
        <v>256</v>
      </c>
      <c r="T150" s="95" t="s">
        <v>272</v>
      </c>
      <c r="V150" s="95" t="s">
        <v>222</v>
      </c>
      <c r="W150" s="95" t="s">
        <v>239</v>
      </c>
      <c r="X150" s="95" t="s">
        <v>257</v>
      </c>
      <c r="Y150" s="95" t="s">
        <v>256</v>
      </c>
      <c r="Z150" s="95" t="s">
        <v>272</v>
      </c>
      <c r="AB150" s="95" t="s">
        <v>222</v>
      </c>
      <c r="AC150" s="95" t="s">
        <v>239</v>
      </c>
      <c r="AD150" s="95" t="s">
        <v>257</v>
      </c>
      <c r="AE150" s="95" t="s">
        <v>256</v>
      </c>
      <c r="AF150" s="95" t="s">
        <v>272</v>
      </c>
    </row>
    <row r="151" spans="1:32" x14ac:dyDescent="0.25">
      <c r="A151" s="144"/>
      <c r="B151" s="274"/>
      <c r="C151" s="276"/>
      <c r="D151" s="96" t="s">
        <v>67</v>
      </c>
      <c r="E151" s="96" t="s">
        <v>67</v>
      </c>
      <c r="F151" s="96" t="s">
        <v>67</v>
      </c>
      <c r="G151" s="96" t="s">
        <v>67</v>
      </c>
      <c r="H151" s="96" t="s">
        <v>67</v>
      </c>
      <c r="J151" s="96" t="s">
        <v>67</v>
      </c>
      <c r="K151" s="96" t="s">
        <v>67</v>
      </c>
      <c r="L151" s="96" t="s">
        <v>67</v>
      </c>
      <c r="M151" s="96" t="s">
        <v>67</v>
      </c>
      <c r="N151" s="96" t="s">
        <v>67</v>
      </c>
      <c r="P151" s="96" t="s">
        <v>67</v>
      </c>
      <c r="Q151" s="96" t="s">
        <v>67</v>
      </c>
      <c r="R151" s="96" t="s">
        <v>67</v>
      </c>
      <c r="S151" s="96" t="s">
        <v>67</v>
      </c>
      <c r="T151" s="96" t="s">
        <v>67</v>
      </c>
      <c r="V151" s="96" t="s">
        <v>67</v>
      </c>
      <c r="W151" s="96" t="s">
        <v>67</v>
      </c>
      <c r="X151" s="96" t="s">
        <v>67</v>
      </c>
      <c r="Y151" s="96" t="s">
        <v>67</v>
      </c>
      <c r="Z151" s="96" t="s">
        <v>67</v>
      </c>
      <c r="AB151" s="96" t="s">
        <v>67</v>
      </c>
      <c r="AC151" s="96" t="s">
        <v>67</v>
      </c>
      <c r="AD151" s="96" t="s">
        <v>67</v>
      </c>
      <c r="AE151" s="96" t="s">
        <v>67</v>
      </c>
      <c r="AF151" s="96" t="s">
        <v>67</v>
      </c>
    </row>
    <row r="152" spans="1:32" x14ac:dyDescent="0.25">
      <c r="A152" s="144"/>
      <c r="B152" s="145" t="s">
        <v>22</v>
      </c>
      <c r="C152" s="146" t="s">
        <v>47</v>
      </c>
      <c r="D152" s="97">
        <v>8.09</v>
      </c>
      <c r="E152" s="97">
        <v>7.5</v>
      </c>
      <c r="F152" s="97">
        <v>7.47</v>
      </c>
      <c r="G152" s="97">
        <v>7.21</v>
      </c>
      <c r="H152" s="97">
        <v>7.1</v>
      </c>
      <c r="J152" s="97">
        <v>7.75</v>
      </c>
      <c r="K152" s="97">
        <v>7.21</v>
      </c>
      <c r="L152" s="97">
        <v>7.08</v>
      </c>
      <c r="M152" s="97">
        <v>6.98</v>
      </c>
      <c r="N152" s="97">
        <v>7.06</v>
      </c>
      <c r="P152" s="97">
        <v>9.0399999999999991</v>
      </c>
      <c r="Q152" s="97">
        <v>7.87</v>
      </c>
      <c r="R152" s="97">
        <v>7.5</v>
      </c>
      <c r="S152" s="97">
        <v>7.9</v>
      </c>
      <c r="T152" s="97">
        <v>8.48</v>
      </c>
      <c r="V152" s="97">
        <v>8.8800000000000008</v>
      </c>
      <c r="W152" s="97">
        <v>8.39</v>
      </c>
      <c r="X152" s="97">
        <v>7.6</v>
      </c>
      <c r="Y152" s="97">
        <v>7.93</v>
      </c>
      <c r="Z152" s="97">
        <v>7.6</v>
      </c>
      <c r="AB152" s="97">
        <v>7.51</v>
      </c>
      <c r="AC152" s="97">
        <v>7.21</v>
      </c>
      <c r="AD152" s="97">
        <v>7.52</v>
      </c>
      <c r="AE152" s="97">
        <v>7.73</v>
      </c>
      <c r="AF152" s="97">
        <v>7.92</v>
      </c>
    </row>
    <row r="153" spans="1:32" x14ac:dyDescent="0.25">
      <c r="A153" s="144"/>
      <c r="B153" s="145" t="s">
        <v>45</v>
      </c>
      <c r="C153" s="146"/>
      <c r="D153" s="97">
        <v>8.09</v>
      </c>
      <c r="E153" s="97">
        <v>7.5</v>
      </c>
      <c r="F153" s="97">
        <v>7.47</v>
      </c>
      <c r="G153" s="97">
        <v>7.21</v>
      </c>
      <c r="H153" s="97">
        <v>7.1</v>
      </c>
      <c r="J153" s="97">
        <v>7.75</v>
      </c>
      <c r="K153" s="97">
        <v>7.21</v>
      </c>
      <c r="L153" s="97">
        <v>7.08</v>
      </c>
      <c r="M153" s="97">
        <v>6.98</v>
      </c>
      <c r="N153" s="97">
        <v>7.06</v>
      </c>
      <c r="P153" s="97">
        <v>9.0399999999999991</v>
      </c>
      <c r="Q153" s="97">
        <v>7.87</v>
      </c>
      <c r="R153" s="97">
        <v>7.5</v>
      </c>
      <c r="S153" s="97">
        <v>7.9</v>
      </c>
      <c r="T153" s="97">
        <v>8.48</v>
      </c>
      <c r="V153" s="97">
        <v>8.8800000000000008</v>
      </c>
      <c r="W153" s="97">
        <v>8.39</v>
      </c>
      <c r="X153" s="97">
        <v>7.6</v>
      </c>
      <c r="Y153" s="97">
        <v>7.93</v>
      </c>
      <c r="Z153" s="97">
        <v>7.6</v>
      </c>
      <c r="AB153" s="97">
        <v>7.51</v>
      </c>
      <c r="AC153" s="97">
        <v>7.21</v>
      </c>
      <c r="AD153" s="97">
        <v>7.52</v>
      </c>
      <c r="AE153" s="97">
        <v>7.73</v>
      </c>
      <c r="AF153" s="97">
        <v>7.92</v>
      </c>
    </row>
    <row r="154" spans="1:32" x14ac:dyDescent="0.25">
      <c r="A154" s="144"/>
      <c r="B154" s="145" t="s">
        <v>39</v>
      </c>
      <c r="C154" s="146"/>
      <c r="D154" s="97">
        <v>8.1999999999999993</v>
      </c>
      <c r="E154" s="97">
        <v>7.56</v>
      </c>
      <c r="F154" s="97">
        <v>7.36</v>
      </c>
      <c r="G154" s="97">
        <v>7.47</v>
      </c>
      <c r="H154" s="97">
        <v>7.47</v>
      </c>
      <c r="J154" s="97">
        <v>8.1999999999999993</v>
      </c>
      <c r="K154" s="97">
        <v>7.56</v>
      </c>
      <c r="L154" s="97">
        <v>7.36</v>
      </c>
      <c r="M154" s="97">
        <v>7.47</v>
      </c>
      <c r="N154" s="97">
        <v>7.47</v>
      </c>
      <c r="P154" s="97">
        <v>8.1999999999999993</v>
      </c>
      <c r="Q154" s="97">
        <v>7.56</v>
      </c>
      <c r="R154" s="97">
        <v>7.36</v>
      </c>
      <c r="S154" s="97">
        <v>7.47</v>
      </c>
      <c r="T154" s="97">
        <v>7.47</v>
      </c>
      <c r="V154" s="97">
        <v>8.1999999999999993</v>
      </c>
      <c r="W154" s="97">
        <v>7.56</v>
      </c>
      <c r="X154" s="97">
        <v>7.36</v>
      </c>
      <c r="Y154" s="97">
        <v>7.47</v>
      </c>
      <c r="Z154" s="97">
        <v>7.47</v>
      </c>
      <c r="AB154" s="97">
        <v>8.1999999999999993</v>
      </c>
      <c r="AC154" s="97">
        <v>7.56</v>
      </c>
      <c r="AD154" s="97">
        <v>7.36</v>
      </c>
      <c r="AE154" s="97">
        <v>7.47</v>
      </c>
      <c r="AF154" s="97">
        <v>7.47</v>
      </c>
    </row>
    <row r="155" spans="1:32" x14ac:dyDescent="0.25">
      <c r="A155" s="144"/>
      <c r="B155" s="145" t="s">
        <v>18</v>
      </c>
      <c r="C155" s="146"/>
      <c r="D155" s="97">
        <v>8.1999999999999993</v>
      </c>
      <c r="E155" s="97">
        <v>7.56</v>
      </c>
      <c r="F155" s="97">
        <v>7.36</v>
      </c>
      <c r="G155" s="97">
        <v>7.47</v>
      </c>
      <c r="H155" s="97">
        <v>7.47</v>
      </c>
      <c r="J155" s="97">
        <v>8.1999999999999993</v>
      </c>
      <c r="K155" s="97">
        <v>7.56</v>
      </c>
      <c r="L155" s="97">
        <v>7.36</v>
      </c>
      <c r="M155" s="97">
        <v>7.47</v>
      </c>
      <c r="N155" s="97">
        <v>7.47</v>
      </c>
      <c r="P155" s="97">
        <v>8.1999999999999993</v>
      </c>
      <c r="Q155" s="97">
        <v>7.56</v>
      </c>
      <c r="R155" s="97">
        <v>7.36</v>
      </c>
      <c r="S155" s="97">
        <v>7.47</v>
      </c>
      <c r="T155" s="97">
        <v>7.47</v>
      </c>
      <c r="V155" s="97">
        <v>8.1999999999999993</v>
      </c>
      <c r="W155" s="97">
        <v>7.56</v>
      </c>
      <c r="X155" s="97">
        <v>7.36</v>
      </c>
      <c r="Y155" s="97">
        <v>7.47</v>
      </c>
      <c r="Z155" s="97">
        <v>7.47</v>
      </c>
      <c r="AB155" s="97">
        <v>8.1999999999999993</v>
      </c>
      <c r="AC155" s="97">
        <v>7.56</v>
      </c>
      <c r="AD155" s="97">
        <v>7.36</v>
      </c>
      <c r="AE155" s="97">
        <v>7.47</v>
      </c>
      <c r="AF155" s="97">
        <v>7.47</v>
      </c>
    </row>
    <row r="156" spans="1:32" x14ac:dyDescent="0.25">
      <c r="A156" s="144"/>
      <c r="B156" s="144"/>
      <c r="C156" s="147"/>
      <c r="D156" s="98"/>
      <c r="E156" s="98"/>
      <c r="F156" s="98"/>
      <c r="G156" s="98"/>
      <c r="H156" s="98"/>
      <c r="J156" s="98"/>
      <c r="K156" s="98"/>
      <c r="L156" s="98"/>
      <c r="M156" s="98"/>
      <c r="N156" s="98"/>
      <c r="P156" s="98"/>
      <c r="Q156" s="98"/>
      <c r="R156" s="98"/>
      <c r="S156" s="98"/>
      <c r="T156" s="98"/>
      <c r="V156" s="98"/>
      <c r="W156" s="98"/>
      <c r="X156" s="98"/>
      <c r="Y156" s="98"/>
      <c r="Z156" s="98"/>
      <c r="AB156" s="98"/>
      <c r="AC156" s="98"/>
      <c r="AD156" s="98"/>
      <c r="AE156" s="98"/>
      <c r="AF156" s="98"/>
    </row>
    <row r="157" spans="1:32" x14ac:dyDescent="0.25">
      <c r="A157" s="139"/>
      <c r="B157" s="140"/>
      <c r="C157" s="140"/>
      <c r="D157" s="99"/>
      <c r="E157" s="99"/>
      <c r="F157" s="99"/>
      <c r="G157" s="99"/>
      <c r="H157" s="99"/>
      <c r="J157" s="99"/>
      <c r="K157" s="99"/>
      <c r="L157" s="99"/>
      <c r="M157" s="99"/>
      <c r="N157" s="99"/>
      <c r="P157" s="99"/>
      <c r="Q157" s="99"/>
      <c r="R157" s="99"/>
      <c r="S157" s="99"/>
      <c r="T157" s="99"/>
      <c r="V157" s="99"/>
      <c r="W157" s="99"/>
      <c r="X157" s="99"/>
      <c r="Y157" s="99"/>
      <c r="Z157" s="99"/>
      <c r="AB157" s="99"/>
      <c r="AC157" s="99"/>
      <c r="AD157" s="99"/>
      <c r="AE157" s="99"/>
      <c r="AF157" s="99"/>
    </row>
    <row r="158" spans="1:32" x14ac:dyDescent="0.25">
      <c r="A158" s="142">
        <v>30</v>
      </c>
      <c r="B158" s="143" t="s">
        <v>90</v>
      </c>
      <c r="C158" s="100"/>
      <c r="D158" s="100"/>
      <c r="E158" s="100"/>
      <c r="F158" s="100"/>
      <c r="G158" s="100"/>
      <c r="H158" s="100"/>
      <c r="J158" s="100"/>
      <c r="K158" s="100"/>
      <c r="L158" s="100"/>
      <c r="M158" s="100"/>
      <c r="N158" s="100"/>
      <c r="P158" s="100"/>
      <c r="Q158" s="100"/>
      <c r="R158" s="100"/>
      <c r="S158" s="100"/>
      <c r="T158" s="100"/>
      <c r="V158" s="100"/>
      <c r="W158" s="100"/>
      <c r="X158" s="100"/>
      <c r="Y158" s="100"/>
      <c r="Z158" s="100"/>
      <c r="AB158" s="100"/>
      <c r="AC158" s="100"/>
      <c r="AD158" s="100"/>
      <c r="AE158" s="100"/>
      <c r="AF158" s="100"/>
    </row>
    <row r="159" spans="1:32" ht="21" x14ac:dyDescent="0.25">
      <c r="A159" s="144"/>
      <c r="B159" s="273"/>
      <c r="C159" s="275" t="s">
        <v>57</v>
      </c>
      <c r="D159" s="95" t="s">
        <v>222</v>
      </c>
      <c r="E159" s="95" t="s">
        <v>239</v>
      </c>
      <c r="F159" s="95" t="s">
        <v>257</v>
      </c>
      <c r="G159" s="95" t="s">
        <v>256</v>
      </c>
      <c r="H159" s="95" t="s">
        <v>272</v>
      </c>
      <c r="J159" s="95" t="s">
        <v>222</v>
      </c>
      <c r="K159" s="95" t="s">
        <v>239</v>
      </c>
      <c r="L159" s="95" t="s">
        <v>257</v>
      </c>
      <c r="M159" s="95" t="s">
        <v>256</v>
      </c>
      <c r="N159" s="95" t="s">
        <v>272</v>
      </c>
      <c r="P159" s="95" t="s">
        <v>222</v>
      </c>
      <c r="Q159" s="95" t="s">
        <v>239</v>
      </c>
      <c r="R159" s="95" t="s">
        <v>257</v>
      </c>
      <c r="S159" s="95" t="s">
        <v>256</v>
      </c>
      <c r="T159" s="95" t="s">
        <v>272</v>
      </c>
      <c r="V159" s="95" t="s">
        <v>222</v>
      </c>
      <c r="W159" s="95" t="s">
        <v>239</v>
      </c>
      <c r="X159" s="95" t="s">
        <v>257</v>
      </c>
      <c r="Y159" s="95" t="s">
        <v>256</v>
      </c>
      <c r="Z159" s="95" t="s">
        <v>272</v>
      </c>
      <c r="AB159" s="95" t="s">
        <v>222</v>
      </c>
      <c r="AC159" s="95" t="s">
        <v>239</v>
      </c>
      <c r="AD159" s="95" t="s">
        <v>257</v>
      </c>
      <c r="AE159" s="95" t="s">
        <v>256</v>
      </c>
      <c r="AF159" s="95" t="s">
        <v>272</v>
      </c>
    </row>
    <row r="160" spans="1:32" x14ac:dyDescent="0.25">
      <c r="A160" s="144"/>
      <c r="B160" s="274"/>
      <c r="C160" s="276"/>
      <c r="D160" s="96" t="s">
        <v>67</v>
      </c>
      <c r="E160" s="96" t="s">
        <v>67</v>
      </c>
      <c r="F160" s="96" t="s">
        <v>67</v>
      </c>
      <c r="G160" s="96" t="s">
        <v>67</v>
      </c>
      <c r="H160" s="96" t="s">
        <v>67</v>
      </c>
      <c r="J160" s="96" t="s">
        <v>67</v>
      </c>
      <c r="K160" s="96" t="s">
        <v>67</v>
      </c>
      <c r="L160" s="96" t="s">
        <v>67</v>
      </c>
      <c r="M160" s="96" t="s">
        <v>67</v>
      </c>
      <c r="N160" s="96" t="s">
        <v>67</v>
      </c>
      <c r="P160" s="96" t="s">
        <v>67</v>
      </c>
      <c r="Q160" s="96" t="s">
        <v>67</v>
      </c>
      <c r="R160" s="96" t="s">
        <v>67</v>
      </c>
      <c r="S160" s="96" t="s">
        <v>67</v>
      </c>
      <c r="T160" s="96" t="s">
        <v>67</v>
      </c>
      <c r="V160" s="96" t="s">
        <v>67</v>
      </c>
      <c r="W160" s="96" t="s">
        <v>67</v>
      </c>
      <c r="X160" s="96" t="s">
        <v>67</v>
      </c>
      <c r="Y160" s="96" t="s">
        <v>67</v>
      </c>
      <c r="Z160" s="96" t="s">
        <v>67</v>
      </c>
      <c r="AB160" s="96" t="s">
        <v>67</v>
      </c>
      <c r="AC160" s="96" t="s">
        <v>67</v>
      </c>
      <c r="AD160" s="96" t="s">
        <v>67</v>
      </c>
      <c r="AE160" s="96" t="s">
        <v>67</v>
      </c>
      <c r="AF160" s="96" t="s">
        <v>67</v>
      </c>
    </row>
    <row r="161" spans="1:32" x14ac:dyDescent="0.25">
      <c r="A161" s="144"/>
      <c r="B161" s="145" t="s">
        <v>22</v>
      </c>
      <c r="C161" s="146" t="s">
        <v>47</v>
      </c>
      <c r="D161" s="97">
        <v>27.34</v>
      </c>
      <c r="E161" s="97">
        <v>35.46</v>
      </c>
      <c r="F161" s="97">
        <v>40.93</v>
      </c>
      <c r="G161" s="97">
        <v>32.049999999999997</v>
      </c>
      <c r="H161" s="97">
        <v>29.16</v>
      </c>
      <c r="J161" s="97">
        <v>38.840000000000003</v>
      </c>
      <c r="K161" s="97">
        <v>36.99</v>
      </c>
      <c r="L161" s="97">
        <v>36.75</v>
      </c>
      <c r="M161" s="97">
        <v>37.479999999999997</v>
      </c>
      <c r="N161" s="97">
        <v>34.159999999999997</v>
      </c>
      <c r="P161" s="97">
        <v>32.68</v>
      </c>
      <c r="Q161" s="97">
        <v>36.58</v>
      </c>
      <c r="R161" s="97">
        <v>35.950000000000003</v>
      </c>
      <c r="S161" s="97">
        <v>34.24</v>
      </c>
      <c r="T161" s="97">
        <v>31.16</v>
      </c>
      <c r="V161" s="97">
        <v>30.03</v>
      </c>
      <c r="W161" s="97">
        <v>28.18</v>
      </c>
      <c r="X161" s="97">
        <v>29.65</v>
      </c>
      <c r="Y161" s="97">
        <v>28.53</v>
      </c>
      <c r="Z161" s="97">
        <v>29.86</v>
      </c>
      <c r="AB161" s="97">
        <v>47.33</v>
      </c>
      <c r="AC161" s="97">
        <v>43.78</v>
      </c>
      <c r="AD161" s="97">
        <v>35.46</v>
      </c>
      <c r="AE161" s="97">
        <v>42.41</v>
      </c>
      <c r="AF161" s="97">
        <v>46.38</v>
      </c>
    </row>
    <row r="162" spans="1:32" x14ac:dyDescent="0.25">
      <c r="A162" s="144"/>
      <c r="B162" s="145" t="s">
        <v>45</v>
      </c>
      <c r="C162" s="146"/>
      <c r="D162" s="97">
        <v>27.34</v>
      </c>
      <c r="E162" s="97">
        <v>35.46</v>
      </c>
      <c r="F162" s="97">
        <v>40.93</v>
      </c>
      <c r="G162" s="97">
        <v>32.049999999999997</v>
      </c>
      <c r="H162" s="97">
        <v>29.16</v>
      </c>
      <c r="J162" s="97">
        <v>38.840000000000003</v>
      </c>
      <c r="K162" s="97">
        <v>36.99</v>
      </c>
      <c r="L162" s="97">
        <v>36.75</v>
      </c>
      <c r="M162" s="97">
        <v>37.479999999999997</v>
      </c>
      <c r="N162" s="97">
        <v>34.159999999999997</v>
      </c>
      <c r="P162" s="97">
        <v>32.68</v>
      </c>
      <c r="Q162" s="97">
        <v>36.58</v>
      </c>
      <c r="R162" s="97">
        <v>35.950000000000003</v>
      </c>
      <c r="S162" s="97">
        <v>34.24</v>
      </c>
      <c r="T162" s="97">
        <v>31.16</v>
      </c>
      <c r="V162" s="97">
        <v>30.03</v>
      </c>
      <c r="W162" s="97">
        <v>28.18</v>
      </c>
      <c r="X162" s="97">
        <v>29.65</v>
      </c>
      <c r="Y162" s="97">
        <v>28.53</v>
      </c>
      <c r="Z162" s="97">
        <v>29.86</v>
      </c>
      <c r="AB162" s="97">
        <v>47.33</v>
      </c>
      <c r="AC162" s="97">
        <v>43.78</v>
      </c>
      <c r="AD162" s="97">
        <v>35.46</v>
      </c>
      <c r="AE162" s="97">
        <v>42.41</v>
      </c>
      <c r="AF162" s="97">
        <v>46.38</v>
      </c>
    </row>
    <row r="163" spans="1:32" x14ac:dyDescent="0.25">
      <c r="A163" s="144"/>
      <c r="B163" s="145" t="s">
        <v>39</v>
      </c>
      <c r="C163" s="146"/>
      <c r="D163" s="97">
        <v>36.61</v>
      </c>
      <c r="E163" s="97">
        <v>35.56</v>
      </c>
      <c r="F163" s="97">
        <v>36.15</v>
      </c>
      <c r="G163" s="97">
        <v>35.200000000000003</v>
      </c>
      <c r="H163" s="97">
        <v>34.090000000000003</v>
      </c>
      <c r="J163" s="97">
        <v>36.61</v>
      </c>
      <c r="K163" s="97">
        <v>35.56</v>
      </c>
      <c r="L163" s="97">
        <v>36.15</v>
      </c>
      <c r="M163" s="97">
        <v>35.200000000000003</v>
      </c>
      <c r="N163" s="97">
        <v>34.090000000000003</v>
      </c>
      <c r="P163" s="97">
        <v>36.61</v>
      </c>
      <c r="Q163" s="97">
        <v>35.56</v>
      </c>
      <c r="R163" s="97">
        <v>36.15</v>
      </c>
      <c r="S163" s="97">
        <v>35.200000000000003</v>
      </c>
      <c r="T163" s="97">
        <v>34.090000000000003</v>
      </c>
      <c r="V163" s="97">
        <v>36.61</v>
      </c>
      <c r="W163" s="97">
        <v>35.56</v>
      </c>
      <c r="X163" s="97">
        <v>36.15</v>
      </c>
      <c r="Y163" s="97">
        <v>35.200000000000003</v>
      </c>
      <c r="Z163" s="97">
        <v>34.090000000000003</v>
      </c>
      <c r="AB163" s="97">
        <v>36.61</v>
      </c>
      <c r="AC163" s="97">
        <v>35.56</v>
      </c>
      <c r="AD163" s="97">
        <v>36.15</v>
      </c>
      <c r="AE163" s="97">
        <v>35.200000000000003</v>
      </c>
      <c r="AF163" s="97">
        <v>34.090000000000003</v>
      </c>
    </row>
    <row r="164" spans="1:32" x14ac:dyDescent="0.25">
      <c r="A164" s="144"/>
      <c r="B164" s="145" t="s">
        <v>18</v>
      </c>
      <c r="C164" s="146"/>
      <c r="D164" s="97">
        <v>36.61</v>
      </c>
      <c r="E164" s="97">
        <v>35.56</v>
      </c>
      <c r="F164" s="97">
        <v>36.15</v>
      </c>
      <c r="G164" s="97">
        <v>35.200000000000003</v>
      </c>
      <c r="H164" s="97">
        <v>34.090000000000003</v>
      </c>
      <c r="J164" s="97">
        <v>36.61</v>
      </c>
      <c r="K164" s="97">
        <v>35.56</v>
      </c>
      <c r="L164" s="97">
        <v>36.15</v>
      </c>
      <c r="M164" s="97">
        <v>35.200000000000003</v>
      </c>
      <c r="N164" s="97">
        <v>34.090000000000003</v>
      </c>
      <c r="P164" s="97">
        <v>36.61</v>
      </c>
      <c r="Q164" s="97">
        <v>35.56</v>
      </c>
      <c r="R164" s="97">
        <v>36.15</v>
      </c>
      <c r="S164" s="97">
        <v>35.200000000000003</v>
      </c>
      <c r="T164" s="97">
        <v>34.090000000000003</v>
      </c>
      <c r="V164" s="97">
        <v>36.61</v>
      </c>
      <c r="W164" s="97">
        <v>35.56</v>
      </c>
      <c r="X164" s="97">
        <v>36.15</v>
      </c>
      <c r="Y164" s="97">
        <v>35.200000000000003</v>
      </c>
      <c r="Z164" s="97">
        <v>34.090000000000003</v>
      </c>
      <c r="AB164" s="97">
        <v>36.61</v>
      </c>
      <c r="AC164" s="97">
        <v>35.56</v>
      </c>
      <c r="AD164" s="97">
        <v>36.15</v>
      </c>
      <c r="AE164" s="97">
        <v>35.200000000000003</v>
      </c>
      <c r="AF164" s="97">
        <v>34.090000000000003</v>
      </c>
    </row>
    <row r="165" spans="1:32" x14ac:dyDescent="0.25">
      <c r="A165" s="144"/>
      <c r="B165" s="144"/>
      <c r="C165" s="147"/>
      <c r="D165" s="98"/>
      <c r="E165" s="98"/>
      <c r="F165" s="98"/>
      <c r="G165" s="98"/>
      <c r="H165" s="98"/>
      <c r="J165" s="98"/>
      <c r="K165" s="98"/>
      <c r="L165" s="98"/>
      <c r="M165" s="98"/>
      <c r="N165" s="98"/>
      <c r="P165" s="98"/>
      <c r="Q165" s="98"/>
      <c r="R165" s="98"/>
      <c r="S165" s="98"/>
      <c r="T165" s="98"/>
      <c r="V165" s="98"/>
      <c r="W165" s="98"/>
      <c r="X165" s="98"/>
      <c r="Y165" s="98"/>
      <c r="Z165" s="98"/>
      <c r="AB165" s="98"/>
      <c r="AC165" s="98"/>
      <c r="AD165" s="98"/>
      <c r="AE165" s="98"/>
      <c r="AF165" s="98"/>
    </row>
    <row r="166" spans="1:32" x14ac:dyDescent="0.25">
      <c r="A166" s="139"/>
      <c r="B166" s="140"/>
      <c r="C166" s="140"/>
      <c r="D166" s="99"/>
      <c r="E166" s="99"/>
      <c r="F166" s="99"/>
      <c r="G166" s="99"/>
      <c r="H166" s="99"/>
      <c r="J166" s="99"/>
      <c r="K166" s="99"/>
      <c r="L166" s="99"/>
      <c r="M166" s="99"/>
      <c r="N166" s="99"/>
      <c r="P166" s="99"/>
      <c r="Q166" s="99"/>
      <c r="R166" s="99"/>
      <c r="S166" s="99"/>
      <c r="T166" s="99"/>
      <c r="V166" s="99"/>
      <c r="W166" s="99"/>
      <c r="X166" s="99"/>
      <c r="Y166" s="99"/>
      <c r="Z166" s="99"/>
      <c r="AB166" s="99"/>
      <c r="AC166" s="99"/>
      <c r="AD166" s="99"/>
      <c r="AE166" s="99"/>
      <c r="AF166" s="99"/>
    </row>
    <row r="167" spans="1:32" x14ac:dyDescent="0.25">
      <c r="A167" s="142">
        <v>31</v>
      </c>
      <c r="B167" s="143" t="s">
        <v>91</v>
      </c>
      <c r="C167" s="100"/>
      <c r="D167" s="100"/>
      <c r="E167" s="100"/>
      <c r="F167" s="100"/>
      <c r="G167" s="100"/>
      <c r="H167" s="100"/>
      <c r="J167" s="100"/>
      <c r="K167" s="100"/>
      <c r="L167" s="100"/>
      <c r="M167" s="100"/>
      <c r="N167" s="100"/>
      <c r="P167" s="100"/>
      <c r="Q167" s="100"/>
      <c r="R167" s="100"/>
      <c r="S167" s="100"/>
      <c r="T167" s="100"/>
      <c r="V167" s="100"/>
      <c r="W167" s="100"/>
      <c r="X167" s="100"/>
      <c r="Y167" s="100"/>
      <c r="Z167" s="100"/>
      <c r="AB167" s="100"/>
      <c r="AC167" s="100"/>
      <c r="AD167" s="100"/>
      <c r="AE167" s="100"/>
      <c r="AF167" s="100"/>
    </row>
    <row r="168" spans="1:32" ht="21" x14ac:dyDescent="0.25">
      <c r="A168" s="144"/>
      <c r="B168" s="273"/>
      <c r="C168" s="275" t="s">
        <v>57</v>
      </c>
      <c r="D168" s="95" t="s">
        <v>222</v>
      </c>
      <c r="E168" s="95" t="s">
        <v>239</v>
      </c>
      <c r="F168" s="95" t="s">
        <v>257</v>
      </c>
      <c r="G168" s="95" t="s">
        <v>256</v>
      </c>
      <c r="H168" s="95" t="s">
        <v>272</v>
      </c>
      <c r="J168" s="95" t="s">
        <v>222</v>
      </c>
      <c r="K168" s="95" t="s">
        <v>239</v>
      </c>
      <c r="L168" s="95" t="s">
        <v>257</v>
      </c>
      <c r="M168" s="95" t="s">
        <v>256</v>
      </c>
      <c r="N168" s="95" t="s">
        <v>272</v>
      </c>
      <c r="P168" s="95" t="s">
        <v>222</v>
      </c>
      <c r="Q168" s="95" t="s">
        <v>239</v>
      </c>
      <c r="R168" s="95" t="s">
        <v>257</v>
      </c>
      <c r="S168" s="95" t="s">
        <v>256</v>
      </c>
      <c r="T168" s="95" t="s">
        <v>272</v>
      </c>
      <c r="V168" s="95" t="s">
        <v>222</v>
      </c>
      <c r="W168" s="95" t="s">
        <v>239</v>
      </c>
      <c r="X168" s="95" t="s">
        <v>257</v>
      </c>
      <c r="Y168" s="95" t="s">
        <v>256</v>
      </c>
      <c r="Z168" s="95" t="s">
        <v>272</v>
      </c>
      <c r="AB168" s="95" t="s">
        <v>222</v>
      </c>
      <c r="AC168" s="95" t="s">
        <v>239</v>
      </c>
      <c r="AD168" s="95" t="s">
        <v>257</v>
      </c>
      <c r="AE168" s="95" t="s">
        <v>256</v>
      </c>
      <c r="AF168" s="95" t="s">
        <v>272</v>
      </c>
    </row>
    <row r="169" spans="1:32" x14ac:dyDescent="0.25">
      <c r="A169" s="144"/>
      <c r="B169" s="274"/>
      <c r="C169" s="276"/>
      <c r="D169" s="96" t="s">
        <v>29</v>
      </c>
      <c r="E169" s="96" t="s">
        <v>29</v>
      </c>
      <c r="F169" s="96" t="s">
        <v>29</v>
      </c>
      <c r="G169" s="96" t="s">
        <v>29</v>
      </c>
      <c r="H169" s="96" t="s">
        <v>29</v>
      </c>
      <c r="J169" s="96" t="s">
        <v>29</v>
      </c>
      <c r="K169" s="96" t="s">
        <v>29</v>
      </c>
      <c r="L169" s="96" t="s">
        <v>29</v>
      </c>
      <c r="M169" s="96" t="s">
        <v>29</v>
      </c>
      <c r="N169" s="96" t="s">
        <v>29</v>
      </c>
      <c r="P169" s="96" t="s">
        <v>29</v>
      </c>
      <c r="Q169" s="96" t="s">
        <v>29</v>
      </c>
      <c r="R169" s="96" t="s">
        <v>29</v>
      </c>
      <c r="S169" s="96" t="s">
        <v>29</v>
      </c>
      <c r="T169" s="96" t="s">
        <v>29</v>
      </c>
      <c r="V169" s="96" t="s">
        <v>29</v>
      </c>
      <c r="W169" s="96" t="s">
        <v>29</v>
      </c>
      <c r="X169" s="96" t="s">
        <v>29</v>
      </c>
      <c r="Y169" s="96" t="s">
        <v>29</v>
      </c>
      <c r="Z169" s="96" t="s">
        <v>29</v>
      </c>
      <c r="AB169" s="96" t="s">
        <v>29</v>
      </c>
      <c r="AC169" s="96" t="s">
        <v>29</v>
      </c>
      <c r="AD169" s="96" t="s">
        <v>29</v>
      </c>
      <c r="AE169" s="96" t="s">
        <v>29</v>
      </c>
      <c r="AF169" s="96" t="s">
        <v>29</v>
      </c>
    </row>
    <row r="170" spans="1:32" x14ac:dyDescent="0.25">
      <c r="A170" s="144"/>
      <c r="B170" s="145" t="s">
        <v>92</v>
      </c>
      <c r="C170" s="146">
        <v>1</v>
      </c>
      <c r="D170" s="97">
        <v>14.39</v>
      </c>
      <c r="E170" s="97">
        <v>10.53</v>
      </c>
      <c r="F170" s="97">
        <v>14.81</v>
      </c>
      <c r="G170" s="97">
        <v>14.89</v>
      </c>
      <c r="H170" s="97"/>
      <c r="J170" s="97">
        <v>25.72</v>
      </c>
      <c r="K170" s="97">
        <v>25.59</v>
      </c>
      <c r="L170" s="97">
        <v>24.68</v>
      </c>
      <c r="M170" s="97">
        <v>26.27</v>
      </c>
      <c r="N170" s="97"/>
      <c r="P170" s="97">
        <v>21.67</v>
      </c>
      <c r="Q170" s="97">
        <v>22.22</v>
      </c>
      <c r="R170" s="97">
        <v>23.18</v>
      </c>
      <c r="S170" s="97">
        <v>26.44</v>
      </c>
      <c r="T170" s="97"/>
      <c r="V170" s="97">
        <v>22.95</v>
      </c>
      <c r="W170" s="97">
        <v>25.82</v>
      </c>
      <c r="X170" s="97">
        <v>26.23</v>
      </c>
      <c r="Y170" s="97">
        <v>27.43</v>
      </c>
      <c r="Z170" s="97"/>
      <c r="AB170" s="97">
        <v>13.24</v>
      </c>
      <c r="AC170" s="97">
        <v>9.73</v>
      </c>
      <c r="AD170" s="97">
        <v>10.18</v>
      </c>
      <c r="AE170" s="97">
        <v>10.71</v>
      </c>
      <c r="AF170" s="97"/>
    </row>
    <row r="171" spans="1:32" x14ac:dyDescent="0.25">
      <c r="A171" s="144"/>
      <c r="B171" s="145" t="s">
        <v>93</v>
      </c>
      <c r="C171" s="146">
        <v>0</v>
      </c>
      <c r="D171" s="97">
        <v>3.79</v>
      </c>
      <c r="E171" s="97">
        <v>5.26</v>
      </c>
      <c r="F171" s="97">
        <v>2.2200000000000002</v>
      </c>
      <c r="G171" s="97">
        <v>5.67</v>
      </c>
      <c r="H171" s="97"/>
      <c r="J171" s="97">
        <v>6.11</v>
      </c>
      <c r="K171" s="97">
        <v>3.61</v>
      </c>
      <c r="L171" s="97">
        <v>4.1100000000000003</v>
      </c>
      <c r="M171" s="97">
        <v>4.2699999999999996</v>
      </c>
      <c r="N171" s="97"/>
      <c r="P171" s="97">
        <v>4.67</v>
      </c>
      <c r="Q171" s="97">
        <v>4.51</v>
      </c>
      <c r="R171" s="97">
        <v>5.88</v>
      </c>
      <c r="S171" s="97">
        <v>4.75</v>
      </c>
      <c r="T171" s="97"/>
      <c r="V171" s="97">
        <v>3.54</v>
      </c>
      <c r="W171" s="97">
        <v>3.09</v>
      </c>
      <c r="X171" s="97">
        <v>2.99</v>
      </c>
      <c r="Y171" s="97">
        <v>2.4300000000000002</v>
      </c>
      <c r="Z171" s="97"/>
      <c r="AB171" s="97">
        <v>1.37</v>
      </c>
      <c r="AC171" s="97">
        <v>2.65</v>
      </c>
      <c r="AD171" s="97">
        <v>3.1</v>
      </c>
      <c r="AE171" s="97">
        <v>3.13</v>
      </c>
      <c r="AF171" s="97"/>
    </row>
    <row r="172" spans="1:32" x14ac:dyDescent="0.25">
      <c r="A172" s="144"/>
      <c r="B172" s="145" t="s">
        <v>94</v>
      </c>
      <c r="C172" s="146">
        <v>-1</v>
      </c>
      <c r="D172" s="97">
        <v>81.819999999999993</v>
      </c>
      <c r="E172" s="97">
        <v>83.46</v>
      </c>
      <c r="F172" s="97">
        <v>82.22</v>
      </c>
      <c r="G172" s="97">
        <v>79.430000000000007</v>
      </c>
      <c r="H172" s="97"/>
      <c r="J172" s="97">
        <v>68.17</v>
      </c>
      <c r="K172" s="97">
        <v>69.86</v>
      </c>
      <c r="L172" s="97">
        <v>71.040000000000006</v>
      </c>
      <c r="M172" s="97">
        <v>69.3</v>
      </c>
      <c r="N172" s="97"/>
      <c r="P172" s="97">
        <v>73.67</v>
      </c>
      <c r="Q172" s="97">
        <v>73.260000000000005</v>
      </c>
      <c r="R172" s="97">
        <v>70.930000000000007</v>
      </c>
      <c r="S172" s="97">
        <v>68.47</v>
      </c>
      <c r="T172" s="97"/>
      <c r="V172" s="97">
        <v>72.95</v>
      </c>
      <c r="W172" s="97">
        <v>70.180000000000007</v>
      </c>
      <c r="X172" s="97">
        <v>70.77</v>
      </c>
      <c r="Y172" s="97">
        <v>69.790000000000006</v>
      </c>
      <c r="Z172" s="97"/>
      <c r="AB172" s="97">
        <v>84.93</v>
      </c>
      <c r="AC172" s="97">
        <v>87.17</v>
      </c>
      <c r="AD172" s="97">
        <v>86.28</v>
      </c>
      <c r="AE172" s="97">
        <v>86.16</v>
      </c>
      <c r="AF172" s="97"/>
    </row>
    <row r="173" spans="1:32" x14ac:dyDescent="0.25">
      <c r="A173" s="144"/>
      <c r="B173" s="144"/>
      <c r="C173" s="147"/>
      <c r="D173" s="98"/>
      <c r="E173" s="98"/>
      <c r="F173" s="98"/>
      <c r="G173" s="98"/>
      <c r="H173" s="98"/>
      <c r="J173" s="98"/>
      <c r="K173" s="98"/>
      <c r="L173" s="98"/>
      <c r="M173" s="98"/>
      <c r="N173" s="98"/>
      <c r="P173" s="98"/>
      <c r="Q173" s="98"/>
      <c r="R173" s="98"/>
      <c r="S173" s="98"/>
      <c r="T173" s="98"/>
      <c r="V173" s="98"/>
      <c r="W173" s="98"/>
      <c r="X173" s="98"/>
      <c r="Y173" s="98"/>
      <c r="Z173" s="98"/>
      <c r="AB173" s="98"/>
      <c r="AC173" s="98"/>
      <c r="AD173" s="98"/>
      <c r="AE173" s="98"/>
      <c r="AF173" s="98"/>
    </row>
    <row r="174" spans="1:32" x14ac:dyDescent="0.25">
      <c r="A174" s="139"/>
      <c r="B174" s="140"/>
      <c r="C174" s="140"/>
      <c r="D174" s="99"/>
      <c r="E174" s="99"/>
      <c r="F174" s="99"/>
      <c r="G174" s="99"/>
      <c r="H174" s="99"/>
      <c r="J174" s="99"/>
      <c r="K174" s="99"/>
      <c r="L174" s="99"/>
      <c r="M174" s="99"/>
      <c r="N174" s="99"/>
      <c r="P174" s="99"/>
      <c r="Q174" s="99"/>
      <c r="R174" s="99"/>
      <c r="S174" s="99"/>
      <c r="T174" s="99"/>
      <c r="V174" s="99"/>
      <c r="W174" s="99"/>
      <c r="X174" s="99"/>
      <c r="Y174" s="99"/>
      <c r="Z174" s="99"/>
      <c r="AB174" s="99"/>
      <c r="AC174" s="99"/>
      <c r="AD174" s="99"/>
      <c r="AE174" s="99"/>
      <c r="AF174" s="99"/>
    </row>
    <row r="175" spans="1:32" x14ac:dyDescent="0.25">
      <c r="A175" s="142">
        <v>41</v>
      </c>
      <c r="B175" s="143" t="s">
        <v>95</v>
      </c>
      <c r="C175" s="100"/>
      <c r="D175" s="100"/>
      <c r="E175" s="100"/>
      <c r="F175" s="100"/>
      <c r="G175" s="100"/>
      <c r="H175" s="100"/>
      <c r="J175" s="100"/>
      <c r="K175" s="100"/>
      <c r="L175" s="100"/>
      <c r="M175" s="100"/>
      <c r="N175" s="100"/>
      <c r="P175" s="100"/>
      <c r="Q175" s="100"/>
      <c r="R175" s="100"/>
      <c r="S175" s="100"/>
      <c r="T175" s="100"/>
      <c r="V175" s="100"/>
      <c r="W175" s="100"/>
      <c r="X175" s="100"/>
      <c r="Y175" s="100"/>
      <c r="Z175" s="100"/>
      <c r="AB175" s="100"/>
      <c r="AC175" s="100"/>
      <c r="AD175" s="100"/>
      <c r="AE175" s="100"/>
      <c r="AF175" s="100"/>
    </row>
    <row r="176" spans="1:32" ht="21" x14ac:dyDescent="0.25">
      <c r="A176" s="144"/>
      <c r="B176" s="273"/>
      <c r="C176" s="275" t="s">
        <v>57</v>
      </c>
      <c r="D176" s="95" t="s">
        <v>222</v>
      </c>
      <c r="E176" s="95" t="s">
        <v>239</v>
      </c>
      <c r="F176" s="95" t="s">
        <v>257</v>
      </c>
      <c r="G176" s="95" t="s">
        <v>256</v>
      </c>
      <c r="H176" s="95" t="s">
        <v>272</v>
      </c>
      <c r="J176" s="95" t="s">
        <v>222</v>
      </c>
      <c r="K176" s="95" t="s">
        <v>239</v>
      </c>
      <c r="L176" s="95" t="s">
        <v>257</v>
      </c>
      <c r="M176" s="95" t="s">
        <v>256</v>
      </c>
      <c r="N176" s="95" t="s">
        <v>272</v>
      </c>
      <c r="P176" s="95" t="s">
        <v>222</v>
      </c>
      <c r="Q176" s="95" t="s">
        <v>239</v>
      </c>
      <c r="R176" s="95" t="s">
        <v>257</v>
      </c>
      <c r="S176" s="95" t="s">
        <v>256</v>
      </c>
      <c r="T176" s="95" t="s">
        <v>272</v>
      </c>
      <c r="V176" s="95" t="s">
        <v>222</v>
      </c>
      <c r="W176" s="95" t="s">
        <v>239</v>
      </c>
      <c r="X176" s="95" t="s">
        <v>257</v>
      </c>
      <c r="Y176" s="95" t="s">
        <v>256</v>
      </c>
      <c r="Z176" s="95" t="s">
        <v>272</v>
      </c>
      <c r="AB176" s="95" t="s">
        <v>222</v>
      </c>
      <c r="AC176" s="95" t="s">
        <v>239</v>
      </c>
      <c r="AD176" s="95" t="s">
        <v>257</v>
      </c>
      <c r="AE176" s="95" t="s">
        <v>256</v>
      </c>
      <c r="AF176" s="95" t="s">
        <v>272</v>
      </c>
    </row>
    <row r="177" spans="1:32" x14ac:dyDescent="0.25">
      <c r="A177" s="144"/>
      <c r="B177" s="274"/>
      <c r="C177" s="276"/>
      <c r="D177" s="96" t="s">
        <v>67</v>
      </c>
      <c r="E177" s="96" t="s">
        <v>67</v>
      </c>
      <c r="F177" s="96" t="s">
        <v>67</v>
      </c>
      <c r="G177" s="96" t="s">
        <v>67</v>
      </c>
      <c r="H177" s="96" t="s">
        <v>67</v>
      </c>
      <c r="J177" s="96" t="s">
        <v>67</v>
      </c>
      <c r="K177" s="96" t="s">
        <v>67</v>
      </c>
      <c r="L177" s="96" t="s">
        <v>67</v>
      </c>
      <c r="M177" s="96" t="s">
        <v>67</v>
      </c>
      <c r="N177" s="96" t="s">
        <v>67</v>
      </c>
      <c r="P177" s="96" t="s">
        <v>67</v>
      </c>
      <c r="Q177" s="96" t="s">
        <v>67</v>
      </c>
      <c r="R177" s="96" t="s">
        <v>67</v>
      </c>
      <c r="S177" s="96" t="s">
        <v>67</v>
      </c>
      <c r="T177" s="96" t="s">
        <v>67</v>
      </c>
      <c r="V177" s="96" t="s">
        <v>67</v>
      </c>
      <c r="W177" s="96" t="s">
        <v>67</v>
      </c>
      <c r="X177" s="96" t="s">
        <v>67</v>
      </c>
      <c r="Y177" s="96" t="s">
        <v>67</v>
      </c>
      <c r="Z177" s="96" t="s">
        <v>67</v>
      </c>
      <c r="AB177" s="96" t="s">
        <v>67</v>
      </c>
      <c r="AC177" s="96" t="s">
        <v>67</v>
      </c>
      <c r="AD177" s="96" t="s">
        <v>67</v>
      </c>
      <c r="AE177" s="96" t="s">
        <v>67</v>
      </c>
      <c r="AF177" s="96" t="s">
        <v>67</v>
      </c>
    </row>
    <row r="178" spans="1:32" x14ac:dyDescent="0.25">
      <c r="A178" s="144"/>
      <c r="B178" s="145" t="s">
        <v>79</v>
      </c>
      <c r="C178" s="146">
        <v>1</v>
      </c>
      <c r="D178" s="97">
        <v>15.27</v>
      </c>
      <c r="E178" s="97">
        <v>14.39</v>
      </c>
      <c r="F178" s="97">
        <v>12.78</v>
      </c>
      <c r="G178" s="97">
        <v>19.260000000000002</v>
      </c>
      <c r="H178" s="97">
        <v>19.149999999999999</v>
      </c>
      <c r="J178" s="97">
        <v>28.96</v>
      </c>
      <c r="K178" s="97">
        <v>26.37</v>
      </c>
      <c r="L178" s="97">
        <v>27.63</v>
      </c>
      <c r="M178" s="97">
        <v>28.64</v>
      </c>
      <c r="N178" s="97">
        <v>28.96</v>
      </c>
      <c r="P178" s="97">
        <v>27.97</v>
      </c>
      <c r="Q178" s="97">
        <v>29.67</v>
      </c>
      <c r="R178" s="97">
        <v>30.9</v>
      </c>
      <c r="S178" s="97">
        <v>32.869999999999997</v>
      </c>
      <c r="T178" s="97">
        <v>31.53</v>
      </c>
      <c r="V178" s="97">
        <v>26.07</v>
      </c>
      <c r="W178" s="97">
        <v>26.49</v>
      </c>
      <c r="X178" s="97">
        <v>25.09</v>
      </c>
      <c r="Y178" s="97">
        <v>28.35</v>
      </c>
      <c r="Z178" s="97">
        <v>25.17</v>
      </c>
      <c r="AB178" s="97">
        <v>12.62</v>
      </c>
      <c r="AC178" s="97">
        <v>16.89</v>
      </c>
      <c r="AD178" s="97">
        <v>14.16</v>
      </c>
      <c r="AE178" s="97">
        <v>14.16</v>
      </c>
      <c r="AF178" s="97">
        <v>13.84</v>
      </c>
    </row>
    <row r="179" spans="1:32" x14ac:dyDescent="0.25">
      <c r="A179" s="144"/>
      <c r="B179" s="145" t="s">
        <v>80</v>
      </c>
      <c r="C179" s="146">
        <v>-1</v>
      </c>
      <c r="D179" s="97">
        <v>84.73</v>
      </c>
      <c r="E179" s="97">
        <v>85.61</v>
      </c>
      <c r="F179" s="97">
        <v>87.22</v>
      </c>
      <c r="G179" s="97">
        <v>80.739999999999995</v>
      </c>
      <c r="H179" s="97">
        <v>80.849999999999994</v>
      </c>
      <c r="J179" s="97">
        <v>71.040000000000006</v>
      </c>
      <c r="K179" s="97">
        <v>73.63</v>
      </c>
      <c r="L179" s="97">
        <v>72.37</v>
      </c>
      <c r="M179" s="97">
        <v>71.36</v>
      </c>
      <c r="N179" s="97">
        <v>71.040000000000006</v>
      </c>
      <c r="P179" s="97">
        <v>72.03</v>
      </c>
      <c r="Q179" s="97">
        <v>70.33</v>
      </c>
      <c r="R179" s="97">
        <v>69.099999999999994</v>
      </c>
      <c r="S179" s="97">
        <v>67.13</v>
      </c>
      <c r="T179" s="97">
        <v>68.47</v>
      </c>
      <c r="V179" s="97">
        <v>73.930000000000007</v>
      </c>
      <c r="W179" s="97">
        <v>73.510000000000005</v>
      </c>
      <c r="X179" s="97">
        <v>74.91</v>
      </c>
      <c r="Y179" s="97">
        <v>71.650000000000006</v>
      </c>
      <c r="Z179" s="97">
        <v>74.83</v>
      </c>
      <c r="AB179" s="97">
        <v>87.38</v>
      </c>
      <c r="AC179" s="97">
        <v>83.11</v>
      </c>
      <c r="AD179" s="97">
        <v>85.84</v>
      </c>
      <c r="AE179" s="97">
        <v>85.84</v>
      </c>
      <c r="AF179" s="97">
        <v>86.16</v>
      </c>
    </row>
    <row r="180" spans="1:32" x14ac:dyDescent="0.25">
      <c r="A180" s="144"/>
      <c r="B180" s="144"/>
      <c r="C180" s="147"/>
      <c r="D180" s="98"/>
      <c r="E180" s="98"/>
      <c r="F180" s="98"/>
      <c r="G180" s="98"/>
      <c r="H180" s="98"/>
      <c r="J180" s="98"/>
      <c r="K180" s="98"/>
      <c r="L180" s="98"/>
      <c r="M180" s="98"/>
      <c r="N180" s="98"/>
      <c r="P180" s="98"/>
      <c r="Q180" s="98"/>
      <c r="R180" s="98"/>
      <c r="S180" s="98"/>
      <c r="T180" s="98"/>
      <c r="V180" s="98"/>
      <c r="W180" s="98"/>
      <c r="X180" s="98"/>
      <c r="Y180" s="98"/>
      <c r="Z180" s="98"/>
      <c r="AB180" s="98"/>
      <c r="AC180" s="98"/>
      <c r="AD180" s="98"/>
      <c r="AE180" s="98"/>
      <c r="AF180" s="98"/>
    </row>
  </sheetData>
  <mergeCells count="51">
    <mergeCell ref="B141:B142"/>
    <mergeCell ref="C141:C142"/>
    <mergeCell ref="B150:B151"/>
    <mergeCell ref="C150:C151"/>
    <mergeCell ref="B159:B160"/>
    <mergeCell ref="C159:C160"/>
    <mergeCell ref="B176:B177"/>
    <mergeCell ref="C176:C177"/>
    <mergeCell ref="B114:B115"/>
    <mergeCell ref="C114:C115"/>
    <mergeCell ref="B123:B124"/>
    <mergeCell ref="C123:C124"/>
    <mergeCell ref="B132:B133"/>
    <mergeCell ref="C132:C133"/>
    <mergeCell ref="B168:B169"/>
    <mergeCell ref="C168:C169"/>
    <mergeCell ref="B82:B83"/>
    <mergeCell ref="C82:C83"/>
    <mergeCell ref="B96:B97"/>
    <mergeCell ref="C96:C97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8" customWidth="1"/>
    <col min="2" max="2" width="35.77734375" style="8" customWidth="1"/>
    <col min="3" max="3" width="6.77734375" style="8" customWidth="1"/>
    <col min="4" max="8" width="10.77734375" style="8"/>
    <col min="9" max="9" width="2" style="8" customWidth="1"/>
    <col min="10" max="14" width="10.77734375" style="8"/>
    <col min="15" max="15" width="2" style="8" customWidth="1"/>
    <col min="16" max="20" width="10.77734375" style="8"/>
    <col min="21" max="21" width="2" style="8" customWidth="1"/>
    <col min="22" max="26" width="10.77734375" style="8"/>
    <col min="27" max="27" width="2" style="8" customWidth="1"/>
    <col min="28" max="16384" width="10.77734375" style="8"/>
  </cols>
  <sheetData>
    <row r="1" spans="1:250" x14ac:dyDescent="0.25">
      <c r="A1" s="129" t="s">
        <v>112</v>
      </c>
      <c r="C1" s="130"/>
      <c r="H1" s="131"/>
      <c r="L1" s="132"/>
      <c r="M1" s="132"/>
      <c r="N1" s="132"/>
      <c r="V1" s="132"/>
      <c r="W1" s="132"/>
      <c r="X1" s="132"/>
    </row>
    <row r="2" spans="1:250" s="137" customFormat="1" ht="13.8" x14ac:dyDescent="0.25">
      <c r="A2" s="133"/>
      <c r="B2" s="134"/>
      <c r="C2" s="135" t="s">
        <v>113</v>
      </c>
      <c r="D2" s="134"/>
      <c r="E2" s="133"/>
      <c r="F2" s="134"/>
      <c r="G2" s="136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</row>
    <row r="3" spans="1:250" x14ac:dyDescent="0.25">
      <c r="A3" s="139"/>
      <c r="B3" s="140"/>
      <c r="C3" s="140"/>
      <c r="D3" s="99"/>
      <c r="E3" s="131"/>
      <c r="F3" s="131"/>
      <c r="G3" s="131"/>
      <c r="H3" s="131"/>
      <c r="I3" s="131"/>
      <c r="J3" s="131"/>
      <c r="K3" s="131"/>
      <c r="L3" s="132"/>
      <c r="M3" s="132"/>
      <c r="N3" s="132"/>
      <c r="U3" s="131"/>
      <c r="V3" s="132"/>
      <c r="W3" s="132"/>
      <c r="X3" s="132"/>
    </row>
    <row r="4" spans="1:250" x14ac:dyDescent="0.25">
      <c r="A4" s="176"/>
      <c r="B4" s="176"/>
      <c r="C4" s="176"/>
      <c r="D4" s="277" t="s">
        <v>22</v>
      </c>
      <c r="E4" s="277"/>
      <c r="F4" s="277"/>
      <c r="G4" s="277"/>
      <c r="H4" s="277"/>
      <c r="J4" s="277" t="s">
        <v>24</v>
      </c>
      <c r="K4" s="277"/>
      <c r="L4" s="277"/>
      <c r="M4" s="277"/>
      <c r="N4" s="277"/>
      <c r="P4" s="277" t="s">
        <v>21</v>
      </c>
      <c r="Q4" s="277"/>
      <c r="R4" s="277"/>
      <c r="S4" s="277"/>
      <c r="T4" s="277"/>
      <c r="V4" s="277" t="s">
        <v>83</v>
      </c>
      <c r="W4" s="277"/>
      <c r="X4" s="277"/>
      <c r="Y4" s="277"/>
      <c r="Z4" s="277"/>
      <c r="AB4" s="277" t="s">
        <v>41</v>
      </c>
      <c r="AC4" s="277"/>
      <c r="AD4" s="277"/>
      <c r="AE4" s="277"/>
      <c r="AF4" s="277"/>
    </row>
    <row r="5" spans="1:250" x14ac:dyDescent="0.25">
      <c r="A5" s="139"/>
      <c r="B5" s="140"/>
      <c r="C5" s="140"/>
      <c r="D5" s="99"/>
      <c r="E5" s="99"/>
      <c r="F5" s="99"/>
      <c r="G5" s="99"/>
      <c r="H5" s="99"/>
      <c r="J5" s="99"/>
      <c r="K5" s="99"/>
      <c r="L5" s="99"/>
      <c r="M5" s="99"/>
      <c r="N5" s="99"/>
      <c r="P5" s="99"/>
      <c r="Q5" s="99"/>
      <c r="R5" s="99"/>
      <c r="S5" s="99"/>
      <c r="T5" s="99"/>
      <c r="V5" s="99"/>
      <c r="W5" s="99"/>
      <c r="X5" s="99"/>
      <c r="Y5" s="99"/>
      <c r="Z5" s="99"/>
      <c r="AB5" s="99"/>
      <c r="AC5" s="99"/>
      <c r="AD5" s="99"/>
      <c r="AE5" s="99"/>
      <c r="AF5" s="99"/>
    </row>
    <row r="6" spans="1:250" x14ac:dyDescent="0.25">
      <c r="A6" s="142">
        <v>1</v>
      </c>
      <c r="B6" s="143" t="s">
        <v>99</v>
      </c>
      <c r="C6" s="100"/>
      <c r="D6" s="100"/>
      <c r="E6" s="100"/>
      <c r="F6" s="100"/>
      <c r="G6" s="100"/>
      <c r="H6" s="100"/>
      <c r="J6" s="100"/>
      <c r="K6" s="100"/>
      <c r="L6" s="100"/>
      <c r="M6" s="100"/>
      <c r="N6" s="100"/>
      <c r="P6" s="100"/>
      <c r="Q6" s="100"/>
      <c r="R6" s="100"/>
      <c r="S6" s="100"/>
      <c r="T6" s="100"/>
      <c r="V6" s="100"/>
      <c r="W6" s="100"/>
      <c r="X6" s="100"/>
      <c r="Y6" s="100"/>
      <c r="Z6" s="100"/>
      <c r="AB6" s="100"/>
      <c r="AC6" s="100"/>
      <c r="AD6" s="100"/>
      <c r="AE6" s="100"/>
      <c r="AF6" s="100"/>
    </row>
    <row r="7" spans="1:250" ht="21" x14ac:dyDescent="0.25">
      <c r="A7" s="144"/>
      <c r="B7" s="273"/>
      <c r="C7" s="275" t="s">
        <v>57</v>
      </c>
      <c r="D7" s="95" t="s">
        <v>222</v>
      </c>
      <c r="E7" s="95" t="s">
        <v>239</v>
      </c>
      <c r="F7" s="95" t="s">
        <v>257</v>
      </c>
      <c r="G7" s="95" t="s">
        <v>256</v>
      </c>
      <c r="H7" s="95" t="s">
        <v>272</v>
      </c>
      <c r="J7" s="95" t="s">
        <v>222</v>
      </c>
      <c r="K7" s="95" t="s">
        <v>239</v>
      </c>
      <c r="L7" s="95" t="s">
        <v>257</v>
      </c>
      <c r="M7" s="95" t="s">
        <v>256</v>
      </c>
      <c r="N7" s="95" t="s">
        <v>272</v>
      </c>
      <c r="P7" s="95" t="s">
        <v>222</v>
      </c>
      <c r="Q7" s="95" t="s">
        <v>239</v>
      </c>
      <c r="R7" s="95" t="s">
        <v>257</v>
      </c>
      <c r="S7" s="95" t="s">
        <v>256</v>
      </c>
      <c r="T7" s="95" t="s">
        <v>272</v>
      </c>
      <c r="V7" s="95" t="s">
        <v>222</v>
      </c>
      <c r="W7" s="95" t="s">
        <v>239</v>
      </c>
      <c r="X7" s="95" t="s">
        <v>257</v>
      </c>
      <c r="Y7" s="95" t="s">
        <v>256</v>
      </c>
      <c r="Z7" s="95" t="s">
        <v>272</v>
      </c>
      <c r="AB7" s="95" t="s">
        <v>222</v>
      </c>
      <c r="AC7" s="95" t="s">
        <v>239</v>
      </c>
      <c r="AD7" s="95" t="s">
        <v>257</v>
      </c>
      <c r="AE7" s="95" t="s">
        <v>256</v>
      </c>
      <c r="AF7" s="95" t="s">
        <v>272</v>
      </c>
    </row>
    <row r="8" spans="1:250" x14ac:dyDescent="0.25">
      <c r="A8" s="144"/>
      <c r="B8" s="274"/>
      <c r="C8" s="276"/>
      <c r="D8" s="96" t="s">
        <v>29</v>
      </c>
      <c r="E8" s="96" t="s">
        <v>29</v>
      </c>
      <c r="F8" s="96" t="s">
        <v>29</v>
      </c>
      <c r="G8" s="96" t="s">
        <v>29</v>
      </c>
      <c r="H8" s="96" t="s">
        <v>67</v>
      </c>
      <c r="J8" s="96" t="s">
        <v>29</v>
      </c>
      <c r="K8" s="96" t="s">
        <v>29</v>
      </c>
      <c r="L8" s="96" t="s">
        <v>29</v>
      </c>
      <c r="M8" s="96" t="s">
        <v>29</v>
      </c>
      <c r="N8" s="96" t="s">
        <v>67</v>
      </c>
      <c r="P8" s="96" t="s">
        <v>29</v>
      </c>
      <c r="Q8" s="96" t="s">
        <v>29</v>
      </c>
      <c r="R8" s="96" t="s">
        <v>29</v>
      </c>
      <c r="S8" s="96" t="s">
        <v>29</v>
      </c>
      <c r="T8" s="96" t="s">
        <v>67</v>
      </c>
      <c r="V8" s="96" t="s">
        <v>29</v>
      </c>
      <c r="W8" s="96" t="s">
        <v>29</v>
      </c>
      <c r="X8" s="96" t="s">
        <v>29</v>
      </c>
      <c r="Y8" s="96" t="s">
        <v>29</v>
      </c>
      <c r="Z8" s="96" t="s">
        <v>67</v>
      </c>
      <c r="AB8" s="96" t="s">
        <v>29</v>
      </c>
      <c r="AC8" s="96" t="s">
        <v>29</v>
      </c>
      <c r="AD8" s="96" t="s">
        <v>29</v>
      </c>
      <c r="AE8" s="96" t="s">
        <v>29</v>
      </c>
      <c r="AF8" s="96" t="s">
        <v>67</v>
      </c>
    </row>
    <row r="9" spans="1:250" x14ac:dyDescent="0.25">
      <c r="A9" s="144"/>
      <c r="B9" s="145" t="s">
        <v>32</v>
      </c>
      <c r="C9" s="146">
        <v>1</v>
      </c>
      <c r="D9" s="97">
        <v>25.76</v>
      </c>
      <c r="E9" s="97">
        <v>24.06</v>
      </c>
      <c r="F9" s="97">
        <v>17.04</v>
      </c>
      <c r="G9" s="97">
        <v>24.11</v>
      </c>
      <c r="H9" s="97">
        <v>18.440000000000001</v>
      </c>
      <c r="J9" s="97">
        <v>30.55</v>
      </c>
      <c r="K9" s="97">
        <v>26.53</v>
      </c>
      <c r="L9" s="97">
        <v>21.52</v>
      </c>
      <c r="M9" s="97">
        <v>33.86</v>
      </c>
      <c r="N9" s="97">
        <v>28.8</v>
      </c>
      <c r="P9" s="97">
        <v>24</v>
      </c>
      <c r="Q9" s="97">
        <v>19.79</v>
      </c>
      <c r="R9" s="97">
        <v>13.49</v>
      </c>
      <c r="S9" s="97">
        <v>28.14</v>
      </c>
      <c r="T9" s="97">
        <v>24.41</v>
      </c>
      <c r="V9" s="97">
        <v>26.87</v>
      </c>
      <c r="W9" s="97">
        <v>26.73</v>
      </c>
      <c r="X9" s="97">
        <v>19.89</v>
      </c>
      <c r="Y9" s="97">
        <v>26.39</v>
      </c>
      <c r="Z9" s="97">
        <v>22.57</v>
      </c>
      <c r="AB9" s="97">
        <v>28.77</v>
      </c>
      <c r="AC9" s="97">
        <v>24.78</v>
      </c>
      <c r="AD9" s="97">
        <v>22.12</v>
      </c>
      <c r="AE9" s="97">
        <v>29.91</v>
      </c>
      <c r="AF9" s="97">
        <v>26.34</v>
      </c>
    </row>
    <row r="10" spans="1:250" x14ac:dyDescent="0.25">
      <c r="A10" s="144"/>
      <c r="B10" s="145" t="s">
        <v>33</v>
      </c>
      <c r="C10" s="146">
        <v>0</v>
      </c>
      <c r="D10" s="97">
        <v>63.64</v>
      </c>
      <c r="E10" s="97">
        <v>64.66</v>
      </c>
      <c r="F10" s="97">
        <v>62.96</v>
      </c>
      <c r="G10" s="97">
        <v>64.540000000000006</v>
      </c>
      <c r="H10" s="97">
        <v>60.28</v>
      </c>
      <c r="J10" s="97">
        <v>49.68</v>
      </c>
      <c r="K10" s="97">
        <v>49.14</v>
      </c>
      <c r="L10" s="97">
        <v>50.32</v>
      </c>
      <c r="M10" s="97">
        <v>48.42</v>
      </c>
      <c r="N10" s="97">
        <v>43.83</v>
      </c>
      <c r="P10" s="97">
        <v>62.33</v>
      </c>
      <c r="Q10" s="97">
        <v>60.76</v>
      </c>
      <c r="R10" s="97">
        <v>57.09</v>
      </c>
      <c r="S10" s="97">
        <v>56.95</v>
      </c>
      <c r="T10" s="97">
        <v>44.75</v>
      </c>
      <c r="V10" s="97">
        <v>52.05</v>
      </c>
      <c r="W10" s="97">
        <v>48</v>
      </c>
      <c r="X10" s="97">
        <v>50.35</v>
      </c>
      <c r="Y10" s="97">
        <v>55.73</v>
      </c>
      <c r="Z10" s="97">
        <v>43.75</v>
      </c>
      <c r="AB10" s="97">
        <v>58.9</v>
      </c>
      <c r="AC10" s="97">
        <v>61.06</v>
      </c>
      <c r="AD10" s="97">
        <v>55.75</v>
      </c>
      <c r="AE10" s="97">
        <v>54.46</v>
      </c>
      <c r="AF10" s="97">
        <v>50.89</v>
      </c>
    </row>
    <row r="11" spans="1:250" x14ac:dyDescent="0.25">
      <c r="A11" s="144"/>
      <c r="B11" s="145" t="s">
        <v>35</v>
      </c>
      <c r="C11" s="146">
        <v>-1</v>
      </c>
      <c r="D11" s="97">
        <v>9.09</v>
      </c>
      <c r="E11" s="97">
        <v>11.28</v>
      </c>
      <c r="F11" s="97">
        <v>20</v>
      </c>
      <c r="G11" s="97">
        <v>11.35</v>
      </c>
      <c r="H11" s="97">
        <v>5.67</v>
      </c>
      <c r="J11" s="97">
        <v>18.809999999999999</v>
      </c>
      <c r="K11" s="97">
        <v>24.02</v>
      </c>
      <c r="L11" s="97">
        <v>28.16</v>
      </c>
      <c r="M11" s="97">
        <v>17.41</v>
      </c>
      <c r="N11" s="97">
        <v>7.91</v>
      </c>
      <c r="P11" s="97">
        <v>13.67</v>
      </c>
      <c r="Q11" s="97">
        <v>19.100000000000001</v>
      </c>
      <c r="R11" s="97">
        <v>29.41</v>
      </c>
      <c r="S11" s="97">
        <v>13.9</v>
      </c>
      <c r="T11" s="97">
        <v>4.75</v>
      </c>
      <c r="V11" s="97">
        <v>19.59</v>
      </c>
      <c r="W11" s="97">
        <v>24.36</v>
      </c>
      <c r="X11" s="97">
        <v>29.05</v>
      </c>
      <c r="Y11" s="97">
        <v>17.71</v>
      </c>
      <c r="Z11" s="97">
        <v>9.1999999999999993</v>
      </c>
      <c r="AB11" s="97">
        <v>12.33</v>
      </c>
      <c r="AC11" s="97">
        <v>14.16</v>
      </c>
      <c r="AD11" s="97">
        <v>22.12</v>
      </c>
      <c r="AE11" s="97">
        <v>15.63</v>
      </c>
      <c r="AF11" s="97">
        <v>7.59</v>
      </c>
    </row>
    <row r="12" spans="1:250" x14ac:dyDescent="0.25">
      <c r="A12" s="144"/>
      <c r="B12" s="145" t="s">
        <v>36</v>
      </c>
      <c r="C12" s="146">
        <v>-2</v>
      </c>
      <c r="D12" s="97">
        <v>1.52</v>
      </c>
      <c r="E12" s="97">
        <v>0</v>
      </c>
      <c r="F12" s="97">
        <v>0</v>
      </c>
      <c r="G12" s="97">
        <v>0</v>
      </c>
      <c r="H12" s="97">
        <v>15.6</v>
      </c>
      <c r="J12" s="97">
        <v>0.96</v>
      </c>
      <c r="K12" s="97">
        <v>0.31</v>
      </c>
      <c r="L12" s="97">
        <v>0</v>
      </c>
      <c r="M12" s="97">
        <v>0.32</v>
      </c>
      <c r="N12" s="97">
        <v>19.46</v>
      </c>
      <c r="P12" s="97">
        <v>0</v>
      </c>
      <c r="Q12" s="97">
        <v>0.35</v>
      </c>
      <c r="R12" s="97">
        <v>0</v>
      </c>
      <c r="S12" s="97">
        <v>1.02</v>
      </c>
      <c r="T12" s="97">
        <v>26.1</v>
      </c>
      <c r="V12" s="97">
        <v>1.49</v>
      </c>
      <c r="W12" s="97">
        <v>0.91</v>
      </c>
      <c r="X12" s="97">
        <v>0.7</v>
      </c>
      <c r="Y12" s="97">
        <v>0.17</v>
      </c>
      <c r="Z12" s="97">
        <v>24.48</v>
      </c>
      <c r="AB12" s="97">
        <v>0</v>
      </c>
      <c r="AC12" s="97">
        <v>0</v>
      </c>
      <c r="AD12" s="97">
        <v>0</v>
      </c>
      <c r="AE12" s="97">
        <v>0</v>
      </c>
      <c r="AF12" s="97">
        <v>15.18</v>
      </c>
    </row>
    <row r="13" spans="1:250" x14ac:dyDescent="0.25">
      <c r="A13" s="144"/>
      <c r="B13" s="144"/>
      <c r="C13" s="147"/>
      <c r="D13" s="98"/>
      <c r="E13" s="98"/>
      <c r="F13" s="98"/>
      <c r="G13" s="98"/>
      <c r="H13" s="98"/>
      <c r="J13" s="98"/>
      <c r="K13" s="98"/>
      <c r="L13" s="98"/>
      <c r="M13" s="98"/>
      <c r="N13" s="98"/>
      <c r="P13" s="98"/>
      <c r="Q13" s="98"/>
      <c r="R13" s="98"/>
      <c r="S13" s="98"/>
      <c r="T13" s="98"/>
      <c r="V13" s="98"/>
      <c r="W13" s="98"/>
      <c r="X13" s="98"/>
      <c r="Y13" s="98"/>
      <c r="Z13" s="98"/>
      <c r="AB13" s="98"/>
      <c r="AC13" s="98"/>
      <c r="AD13" s="98"/>
      <c r="AE13" s="98"/>
      <c r="AF13" s="98"/>
    </row>
    <row r="14" spans="1:250" x14ac:dyDescent="0.25">
      <c r="A14" s="139"/>
      <c r="B14" s="140"/>
      <c r="C14" s="140"/>
      <c r="D14" s="99"/>
      <c r="E14" s="99"/>
      <c r="F14" s="99"/>
      <c r="G14" s="99"/>
      <c r="H14" s="99"/>
      <c r="J14" s="99"/>
      <c r="K14" s="99"/>
      <c r="L14" s="99"/>
      <c r="M14" s="99"/>
      <c r="N14" s="99"/>
      <c r="P14" s="99"/>
      <c r="Q14" s="99"/>
      <c r="R14" s="99"/>
      <c r="S14" s="99"/>
      <c r="T14" s="99"/>
      <c r="V14" s="99"/>
      <c r="W14" s="99"/>
      <c r="X14" s="99"/>
      <c r="Y14" s="99"/>
      <c r="Z14" s="99"/>
      <c r="AB14" s="99"/>
      <c r="AC14" s="99"/>
      <c r="AD14" s="99"/>
      <c r="AE14" s="99"/>
      <c r="AF14" s="99"/>
    </row>
    <row r="15" spans="1:250" x14ac:dyDescent="0.25">
      <c r="A15" s="142">
        <v>2</v>
      </c>
      <c r="B15" s="143" t="s">
        <v>100</v>
      </c>
      <c r="C15" s="100"/>
      <c r="D15" s="100"/>
      <c r="E15" s="100"/>
      <c r="F15" s="100"/>
      <c r="G15" s="100"/>
      <c r="H15" s="100"/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V15" s="100"/>
      <c r="W15" s="100"/>
      <c r="X15" s="100"/>
      <c r="Y15" s="100"/>
      <c r="Z15" s="100"/>
      <c r="AB15" s="100"/>
      <c r="AC15" s="100"/>
      <c r="AD15" s="100"/>
      <c r="AE15" s="100"/>
      <c r="AF15" s="100"/>
    </row>
    <row r="16" spans="1:250" ht="21" x14ac:dyDescent="0.25">
      <c r="A16" s="144"/>
      <c r="B16" s="273"/>
      <c r="C16" s="275" t="s">
        <v>57</v>
      </c>
      <c r="D16" s="95" t="s">
        <v>222</v>
      </c>
      <c r="E16" s="95" t="s">
        <v>239</v>
      </c>
      <c r="F16" s="95" t="s">
        <v>257</v>
      </c>
      <c r="G16" s="95" t="s">
        <v>256</v>
      </c>
      <c r="H16" s="95" t="s">
        <v>272</v>
      </c>
      <c r="J16" s="95" t="s">
        <v>222</v>
      </c>
      <c r="K16" s="95" t="s">
        <v>239</v>
      </c>
      <c r="L16" s="95" t="s">
        <v>257</v>
      </c>
      <c r="M16" s="95" t="s">
        <v>256</v>
      </c>
      <c r="N16" s="95" t="s">
        <v>272</v>
      </c>
      <c r="P16" s="95" t="s">
        <v>222</v>
      </c>
      <c r="Q16" s="95" t="s">
        <v>239</v>
      </c>
      <c r="R16" s="95" t="s">
        <v>257</v>
      </c>
      <c r="S16" s="95" t="s">
        <v>256</v>
      </c>
      <c r="T16" s="95" t="s">
        <v>272</v>
      </c>
      <c r="V16" s="95" t="s">
        <v>222</v>
      </c>
      <c r="W16" s="95" t="s">
        <v>239</v>
      </c>
      <c r="X16" s="95" t="s">
        <v>257</v>
      </c>
      <c r="Y16" s="95" t="s">
        <v>256</v>
      </c>
      <c r="Z16" s="95" t="s">
        <v>272</v>
      </c>
      <c r="AB16" s="95" t="s">
        <v>222</v>
      </c>
      <c r="AC16" s="95" t="s">
        <v>239</v>
      </c>
      <c r="AD16" s="95" t="s">
        <v>257</v>
      </c>
      <c r="AE16" s="95" t="s">
        <v>256</v>
      </c>
      <c r="AF16" s="95" t="s">
        <v>272</v>
      </c>
    </row>
    <row r="17" spans="1:32" x14ac:dyDescent="0.25">
      <c r="A17" s="144"/>
      <c r="B17" s="274"/>
      <c r="C17" s="276"/>
      <c r="D17" s="96" t="s">
        <v>29</v>
      </c>
      <c r="E17" s="96" t="s">
        <v>29</v>
      </c>
      <c r="F17" s="96" t="s">
        <v>29</v>
      </c>
      <c r="G17" s="96" t="s">
        <v>29</v>
      </c>
      <c r="H17" s="96" t="s">
        <v>67</v>
      </c>
      <c r="J17" s="96" t="s">
        <v>29</v>
      </c>
      <c r="K17" s="96" t="s">
        <v>29</v>
      </c>
      <c r="L17" s="96" t="s">
        <v>29</v>
      </c>
      <c r="M17" s="96" t="s">
        <v>29</v>
      </c>
      <c r="N17" s="96" t="s">
        <v>67</v>
      </c>
      <c r="P17" s="96" t="s">
        <v>29</v>
      </c>
      <c r="Q17" s="96" t="s">
        <v>29</v>
      </c>
      <c r="R17" s="96" t="s">
        <v>29</v>
      </c>
      <c r="S17" s="96" t="s">
        <v>29</v>
      </c>
      <c r="T17" s="96" t="s">
        <v>67</v>
      </c>
      <c r="V17" s="96" t="s">
        <v>29</v>
      </c>
      <c r="W17" s="96" t="s">
        <v>29</v>
      </c>
      <c r="X17" s="96" t="s">
        <v>29</v>
      </c>
      <c r="Y17" s="96" t="s">
        <v>29</v>
      </c>
      <c r="Z17" s="96" t="s">
        <v>67</v>
      </c>
      <c r="AB17" s="96" t="s">
        <v>29</v>
      </c>
      <c r="AC17" s="96" t="s">
        <v>29</v>
      </c>
      <c r="AD17" s="96" t="s">
        <v>29</v>
      </c>
      <c r="AE17" s="96" t="s">
        <v>29</v>
      </c>
      <c r="AF17" s="96" t="s">
        <v>67</v>
      </c>
    </row>
    <row r="18" spans="1:32" x14ac:dyDescent="0.25">
      <c r="A18" s="144"/>
      <c r="B18" s="145" t="s">
        <v>19</v>
      </c>
      <c r="C18" s="146">
        <v>1</v>
      </c>
      <c r="D18" s="97">
        <v>25</v>
      </c>
      <c r="E18" s="97">
        <v>12.78</v>
      </c>
      <c r="F18" s="97">
        <v>28.89</v>
      </c>
      <c r="G18" s="97">
        <v>22.7</v>
      </c>
      <c r="H18" s="97">
        <v>17.02</v>
      </c>
      <c r="J18" s="97">
        <v>22.35</v>
      </c>
      <c r="K18" s="97">
        <v>18.37</v>
      </c>
      <c r="L18" s="97">
        <v>18.350000000000001</v>
      </c>
      <c r="M18" s="97">
        <v>18.2</v>
      </c>
      <c r="N18" s="97">
        <v>17.88</v>
      </c>
      <c r="P18" s="97">
        <v>23</v>
      </c>
      <c r="Q18" s="97">
        <v>21.53</v>
      </c>
      <c r="R18" s="97">
        <v>20.76</v>
      </c>
      <c r="S18" s="97">
        <v>22.03</v>
      </c>
      <c r="T18" s="97">
        <v>15.93</v>
      </c>
      <c r="V18" s="97">
        <v>38.06</v>
      </c>
      <c r="W18" s="97">
        <v>26.73</v>
      </c>
      <c r="X18" s="97">
        <v>29.58</v>
      </c>
      <c r="Y18" s="97">
        <v>22.57</v>
      </c>
      <c r="Z18" s="97">
        <v>15.8</v>
      </c>
      <c r="AB18" s="97">
        <v>22.37</v>
      </c>
      <c r="AC18" s="97">
        <v>14.6</v>
      </c>
      <c r="AD18" s="97">
        <v>17.260000000000002</v>
      </c>
      <c r="AE18" s="97">
        <v>10.71</v>
      </c>
      <c r="AF18" s="97">
        <v>16.96</v>
      </c>
    </row>
    <row r="19" spans="1:32" x14ac:dyDescent="0.25">
      <c r="A19" s="144"/>
      <c r="B19" s="145" t="s">
        <v>34</v>
      </c>
      <c r="C19" s="146">
        <v>0</v>
      </c>
      <c r="D19" s="97">
        <v>59.09</v>
      </c>
      <c r="E19" s="97">
        <v>74.44</v>
      </c>
      <c r="F19" s="97">
        <v>61.48</v>
      </c>
      <c r="G19" s="97">
        <v>53.9</v>
      </c>
      <c r="H19" s="97">
        <v>54.61</v>
      </c>
      <c r="J19" s="97">
        <v>68.33</v>
      </c>
      <c r="K19" s="97">
        <v>72.37</v>
      </c>
      <c r="L19" s="97">
        <v>74.05</v>
      </c>
      <c r="M19" s="97">
        <v>74.53</v>
      </c>
      <c r="N19" s="97">
        <v>64.87</v>
      </c>
      <c r="P19" s="97">
        <v>74.33</v>
      </c>
      <c r="Q19" s="97">
        <v>74.31</v>
      </c>
      <c r="R19" s="97">
        <v>75.78</v>
      </c>
      <c r="S19" s="97">
        <v>74.58</v>
      </c>
      <c r="T19" s="97">
        <v>61.69</v>
      </c>
      <c r="V19" s="97">
        <v>54.85</v>
      </c>
      <c r="W19" s="97">
        <v>66.55</v>
      </c>
      <c r="X19" s="97">
        <v>62.85</v>
      </c>
      <c r="Y19" s="97">
        <v>69.44</v>
      </c>
      <c r="Z19" s="97">
        <v>58.85</v>
      </c>
      <c r="AB19" s="97">
        <v>71.69</v>
      </c>
      <c r="AC19" s="97">
        <v>80.53</v>
      </c>
      <c r="AD19" s="97">
        <v>79.2</v>
      </c>
      <c r="AE19" s="97">
        <v>83.04</v>
      </c>
      <c r="AF19" s="97">
        <v>70.98</v>
      </c>
    </row>
    <row r="20" spans="1:32" x14ac:dyDescent="0.25">
      <c r="A20" s="144"/>
      <c r="B20" s="145" t="s">
        <v>20</v>
      </c>
      <c r="C20" s="146">
        <v>-1</v>
      </c>
      <c r="D20" s="97">
        <v>15.15</v>
      </c>
      <c r="E20" s="97">
        <v>12.78</v>
      </c>
      <c r="F20" s="97">
        <v>9.6300000000000008</v>
      </c>
      <c r="G20" s="97">
        <v>22.7</v>
      </c>
      <c r="H20" s="97">
        <v>4.26</v>
      </c>
      <c r="J20" s="97">
        <v>9.32</v>
      </c>
      <c r="K20" s="97">
        <v>9.26</v>
      </c>
      <c r="L20" s="97">
        <v>7.44</v>
      </c>
      <c r="M20" s="97">
        <v>6.96</v>
      </c>
      <c r="N20" s="97">
        <v>2.37</v>
      </c>
      <c r="P20" s="97">
        <v>2.67</v>
      </c>
      <c r="Q20" s="97">
        <v>4.17</v>
      </c>
      <c r="R20" s="97">
        <v>3.46</v>
      </c>
      <c r="S20" s="97">
        <v>3.05</v>
      </c>
      <c r="T20" s="97">
        <v>1.02</v>
      </c>
      <c r="V20" s="97">
        <v>6.72</v>
      </c>
      <c r="W20" s="97">
        <v>6.73</v>
      </c>
      <c r="X20" s="97">
        <v>7.22</v>
      </c>
      <c r="Y20" s="97">
        <v>7.99</v>
      </c>
      <c r="Z20" s="97">
        <v>4.8600000000000003</v>
      </c>
      <c r="AB20" s="97">
        <v>5.94</v>
      </c>
      <c r="AC20" s="97">
        <v>4.87</v>
      </c>
      <c r="AD20" s="97">
        <v>3.54</v>
      </c>
      <c r="AE20" s="97">
        <v>6.25</v>
      </c>
      <c r="AF20" s="97">
        <v>2.68</v>
      </c>
    </row>
    <row r="21" spans="1:32" x14ac:dyDescent="0.25">
      <c r="A21" s="144"/>
      <c r="B21" s="145" t="s">
        <v>37</v>
      </c>
      <c r="C21" s="146">
        <v>-2</v>
      </c>
      <c r="D21" s="97">
        <v>0.76</v>
      </c>
      <c r="E21" s="97">
        <v>0</v>
      </c>
      <c r="F21" s="97">
        <v>0</v>
      </c>
      <c r="G21" s="97">
        <v>0.71</v>
      </c>
      <c r="H21" s="97">
        <v>24.11</v>
      </c>
      <c r="J21" s="97">
        <v>0</v>
      </c>
      <c r="K21" s="97">
        <v>0</v>
      </c>
      <c r="L21" s="97">
        <v>0.16</v>
      </c>
      <c r="M21" s="97">
        <v>0.32</v>
      </c>
      <c r="N21" s="97">
        <v>14.87</v>
      </c>
      <c r="P21" s="97">
        <v>0</v>
      </c>
      <c r="Q21" s="97">
        <v>0</v>
      </c>
      <c r="R21" s="97">
        <v>0</v>
      </c>
      <c r="S21" s="97">
        <v>0.34</v>
      </c>
      <c r="T21" s="97">
        <v>21.36</v>
      </c>
      <c r="V21" s="97">
        <v>0.37</v>
      </c>
      <c r="W21" s="97">
        <v>0</v>
      </c>
      <c r="X21" s="97">
        <v>0.35</v>
      </c>
      <c r="Y21" s="97">
        <v>0</v>
      </c>
      <c r="Z21" s="97">
        <v>20.49</v>
      </c>
      <c r="AB21" s="97">
        <v>0</v>
      </c>
      <c r="AC21" s="97">
        <v>0</v>
      </c>
      <c r="AD21" s="97">
        <v>0</v>
      </c>
      <c r="AE21" s="97">
        <v>0</v>
      </c>
      <c r="AF21" s="97">
        <v>9.3800000000000008</v>
      </c>
    </row>
    <row r="22" spans="1:32" x14ac:dyDescent="0.25">
      <c r="A22" s="144"/>
      <c r="B22" s="144"/>
      <c r="C22" s="147"/>
      <c r="D22" s="98"/>
      <c r="E22" s="98"/>
      <c r="F22" s="98"/>
      <c r="G22" s="98"/>
      <c r="H22" s="98"/>
      <c r="J22" s="98"/>
      <c r="K22" s="98"/>
      <c r="L22" s="98"/>
      <c r="M22" s="98"/>
      <c r="N22" s="98"/>
      <c r="P22" s="98"/>
      <c r="Q22" s="98"/>
      <c r="R22" s="98"/>
      <c r="S22" s="98"/>
      <c r="T22" s="98"/>
      <c r="V22" s="98"/>
      <c r="W22" s="98"/>
      <c r="X22" s="98"/>
      <c r="Y22" s="98"/>
      <c r="Z22" s="98"/>
      <c r="AB22" s="98"/>
      <c r="AC22" s="98"/>
      <c r="AD22" s="98"/>
      <c r="AE22" s="98"/>
      <c r="AF22" s="98"/>
    </row>
    <row r="23" spans="1:32" x14ac:dyDescent="0.25">
      <c r="A23" s="139"/>
      <c r="B23" s="140"/>
      <c r="C23" s="140"/>
      <c r="D23" s="99"/>
      <c r="E23" s="99"/>
      <c r="F23" s="99"/>
      <c r="G23" s="99"/>
      <c r="H23" s="99"/>
      <c r="J23" s="99"/>
      <c r="K23" s="99"/>
      <c r="L23" s="99"/>
      <c r="M23" s="99"/>
      <c r="N23" s="99"/>
      <c r="P23" s="99"/>
      <c r="Q23" s="99"/>
      <c r="R23" s="99"/>
      <c r="S23" s="99"/>
      <c r="T23" s="99"/>
      <c r="V23" s="99"/>
      <c r="W23" s="99"/>
      <c r="X23" s="99"/>
      <c r="Y23" s="99"/>
      <c r="Z23" s="99"/>
      <c r="AB23" s="99"/>
      <c r="AC23" s="99"/>
      <c r="AD23" s="99"/>
      <c r="AE23" s="99"/>
      <c r="AF23" s="99"/>
    </row>
    <row r="24" spans="1:32" x14ac:dyDescent="0.25">
      <c r="A24" s="142">
        <v>3</v>
      </c>
      <c r="B24" s="143" t="s">
        <v>101</v>
      </c>
      <c r="C24" s="100"/>
      <c r="D24" s="100"/>
      <c r="E24" s="100"/>
      <c r="F24" s="100"/>
      <c r="G24" s="100"/>
      <c r="H24" s="100"/>
      <c r="J24" s="100"/>
      <c r="K24" s="100"/>
      <c r="L24" s="100"/>
      <c r="M24" s="100"/>
      <c r="N24" s="100"/>
      <c r="P24" s="100"/>
      <c r="Q24" s="100"/>
      <c r="R24" s="100"/>
      <c r="S24" s="100"/>
      <c r="T24" s="100"/>
      <c r="V24" s="100"/>
      <c r="W24" s="100"/>
      <c r="X24" s="100"/>
      <c r="Y24" s="100"/>
      <c r="Z24" s="100"/>
      <c r="AB24" s="100"/>
      <c r="AC24" s="100"/>
      <c r="AD24" s="100"/>
      <c r="AE24" s="100"/>
      <c r="AF24" s="100"/>
    </row>
    <row r="25" spans="1:32" ht="21" x14ac:dyDescent="0.25">
      <c r="A25" s="144"/>
      <c r="B25" s="273"/>
      <c r="C25" s="275" t="s">
        <v>57</v>
      </c>
      <c r="D25" s="95" t="s">
        <v>222</v>
      </c>
      <c r="E25" s="95" t="s">
        <v>239</v>
      </c>
      <c r="F25" s="95" t="s">
        <v>257</v>
      </c>
      <c r="G25" s="95" t="s">
        <v>256</v>
      </c>
      <c r="H25" s="95" t="s">
        <v>272</v>
      </c>
      <c r="J25" s="95" t="s">
        <v>222</v>
      </c>
      <c r="K25" s="95" t="s">
        <v>239</v>
      </c>
      <c r="L25" s="95" t="s">
        <v>257</v>
      </c>
      <c r="M25" s="95" t="s">
        <v>256</v>
      </c>
      <c r="N25" s="95" t="s">
        <v>272</v>
      </c>
      <c r="P25" s="95" t="s">
        <v>222</v>
      </c>
      <c r="Q25" s="95" t="s">
        <v>239</v>
      </c>
      <c r="R25" s="95" t="s">
        <v>257</v>
      </c>
      <c r="S25" s="95" t="s">
        <v>256</v>
      </c>
      <c r="T25" s="95" t="s">
        <v>272</v>
      </c>
      <c r="V25" s="95" t="s">
        <v>222</v>
      </c>
      <c r="W25" s="95" t="s">
        <v>239</v>
      </c>
      <c r="X25" s="95" t="s">
        <v>257</v>
      </c>
      <c r="Y25" s="95" t="s">
        <v>256</v>
      </c>
      <c r="Z25" s="95" t="s">
        <v>272</v>
      </c>
      <c r="AB25" s="95" t="s">
        <v>222</v>
      </c>
      <c r="AC25" s="95" t="s">
        <v>239</v>
      </c>
      <c r="AD25" s="95" t="s">
        <v>257</v>
      </c>
      <c r="AE25" s="95" t="s">
        <v>256</v>
      </c>
      <c r="AF25" s="95" t="s">
        <v>272</v>
      </c>
    </row>
    <row r="26" spans="1:32" x14ac:dyDescent="0.25">
      <c r="A26" s="144"/>
      <c r="B26" s="274"/>
      <c r="C26" s="276"/>
      <c r="D26" s="96" t="s">
        <v>29</v>
      </c>
      <c r="E26" s="96" t="s">
        <v>29</v>
      </c>
      <c r="F26" s="96" t="s">
        <v>29</v>
      </c>
      <c r="G26" s="96" t="s">
        <v>29</v>
      </c>
      <c r="H26" s="96" t="s">
        <v>67</v>
      </c>
      <c r="J26" s="96" t="s">
        <v>29</v>
      </c>
      <c r="K26" s="96" t="s">
        <v>29</v>
      </c>
      <c r="L26" s="96" t="s">
        <v>29</v>
      </c>
      <c r="M26" s="96" t="s">
        <v>29</v>
      </c>
      <c r="N26" s="96" t="s">
        <v>67</v>
      </c>
      <c r="P26" s="96" t="s">
        <v>29</v>
      </c>
      <c r="Q26" s="96" t="s">
        <v>29</v>
      </c>
      <c r="R26" s="96" t="s">
        <v>29</v>
      </c>
      <c r="S26" s="96" t="s">
        <v>29</v>
      </c>
      <c r="T26" s="96" t="s">
        <v>67</v>
      </c>
      <c r="V26" s="96" t="s">
        <v>29</v>
      </c>
      <c r="W26" s="96" t="s">
        <v>29</v>
      </c>
      <c r="X26" s="96" t="s">
        <v>29</v>
      </c>
      <c r="Y26" s="96" t="s">
        <v>29</v>
      </c>
      <c r="Z26" s="96" t="s">
        <v>67</v>
      </c>
      <c r="AB26" s="96" t="s">
        <v>29</v>
      </c>
      <c r="AC26" s="96" t="s">
        <v>29</v>
      </c>
      <c r="AD26" s="96" t="s">
        <v>29</v>
      </c>
      <c r="AE26" s="96" t="s">
        <v>29</v>
      </c>
      <c r="AF26" s="96" t="s">
        <v>67</v>
      </c>
    </row>
    <row r="27" spans="1:32" x14ac:dyDescent="0.25">
      <c r="A27" s="144"/>
      <c r="B27" s="145" t="s">
        <v>32</v>
      </c>
      <c r="C27" s="146">
        <v>1</v>
      </c>
      <c r="D27" s="97">
        <v>50.76</v>
      </c>
      <c r="E27" s="97">
        <v>50.38</v>
      </c>
      <c r="F27" s="97">
        <v>57.04</v>
      </c>
      <c r="G27" s="97">
        <v>48.94</v>
      </c>
      <c r="H27" s="97">
        <v>39.01</v>
      </c>
      <c r="J27" s="97">
        <v>54.59</v>
      </c>
      <c r="K27" s="97">
        <v>52.44</v>
      </c>
      <c r="L27" s="97">
        <v>51.98</v>
      </c>
      <c r="M27" s="97">
        <v>44.29</v>
      </c>
      <c r="N27" s="97">
        <v>38.1</v>
      </c>
      <c r="P27" s="97">
        <v>64.88</v>
      </c>
      <c r="Q27" s="97">
        <v>59.23</v>
      </c>
      <c r="R27" s="97">
        <v>56.4</v>
      </c>
      <c r="S27" s="97">
        <v>55.75</v>
      </c>
      <c r="T27" s="97">
        <v>40.42</v>
      </c>
      <c r="V27" s="97">
        <v>48.37</v>
      </c>
      <c r="W27" s="97">
        <v>42.15</v>
      </c>
      <c r="X27" s="97">
        <v>44.82</v>
      </c>
      <c r="Y27" s="97">
        <v>40.15</v>
      </c>
      <c r="Z27" s="97">
        <v>27.01</v>
      </c>
      <c r="AB27" s="97">
        <v>61.19</v>
      </c>
      <c r="AC27" s="97">
        <v>60.44</v>
      </c>
      <c r="AD27" s="97">
        <v>60.09</v>
      </c>
      <c r="AE27" s="97">
        <v>50.67</v>
      </c>
      <c r="AF27" s="97">
        <v>46.19</v>
      </c>
    </row>
    <row r="28" spans="1:32" x14ac:dyDescent="0.25">
      <c r="A28" s="144"/>
      <c r="B28" s="145" t="s">
        <v>33</v>
      </c>
      <c r="C28" s="146">
        <v>0</v>
      </c>
      <c r="D28" s="97">
        <v>47.73</v>
      </c>
      <c r="E28" s="97">
        <v>48.87</v>
      </c>
      <c r="F28" s="97">
        <v>41.48</v>
      </c>
      <c r="G28" s="97">
        <v>49.65</v>
      </c>
      <c r="H28" s="97">
        <v>34.75</v>
      </c>
      <c r="J28" s="97">
        <v>38.65</v>
      </c>
      <c r="K28" s="97">
        <v>43.46</v>
      </c>
      <c r="L28" s="97">
        <v>45.01</v>
      </c>
      <c r="M28" s="97">
        <v>50.48</v>
      </c>
      <c r="N28" s="97">
        <v>33.17</v>
      </c>
      <c r="P28" s="97">
        <v>34.78</v>
      </c>
      <c r="Q28" s="97">
        <v>39.020000000000003</v>
      </c>
      <c r="R28" s="97">
        <v>42.21</v>
      </c>
      <c r="S28" s="97">
        <v>43.21</v>
      </c>
      <c r="T28" s="97">
        <v>28.57</v>
      </c>
      <c r="V28" s="97">
        <v>47.83</v>
      </c>
      <c r="W28" s="97">
        <v>54.45</v>
      </c>
      <c r="X28" s="97">
        <v>51.81</v>
      </c>
      <c r="Y28" s="97">
        <v>54.01</v>
      </c>
      <c r="Z28" s="97">
        <v>43.31</v>
      </c>
      <c r="AB28" s="97">
        <v>36.99</v>
      </c>
      <c r="AC28" s="97">
        <v>37.78</v>
      </c>
      <c r="AD28" s="97">
        <v>39.01</v>
      </c>
      <c r="AE28" s="97">
        <v>47.09</v>
      </c>
      <c r="AF28" s="97">
        <v>29.15</v>
      </c>
    </row>
    <row r="29" spans="1:32" x14ac:dyDescent="0.25">
      <c r="A29" s="144"/>
      <c r="B29" s="145" t="s">
        <v>35</v>
      </c>
      <c r="C29" s="146">
        <v>-1</v>
      </c>
      <c r="D29" s="97">
        <v>0.76</v>
      </c>
      <c r="E29" s="97">
        <v>0.75</v>
      </c>
      <c r="F29" s="97">
        <v>1.48</v>
      </c>
      <c r="G29" s="97">
        <v>1.42</v>
      </c>
      <c r="H29" s="97">
        <v>0</v>
      </c>
      <c r="J29" s="97">
        <v>6.76</v>
      </c>
      <c r="K29" s="97">
        <v>4.09</v>
      </c>
      <c r="L29" s="97">
        <v>3.01</v>
      </c>
      <c r="M29" s="97">
        <v>5.08</v>
      </c>
      <c r="N29" s="97">
        <v>1.75</v>
      </c>
      <c r="P29" s="97">
        <v>0.33</v>
      </c>
      <c r="Q29" s="97">
        <v>1.74</v>
      </c>
      <c r="R29" s="97">
        <v>1.38</v>
      </c>
      <c r="S29" s="97">
        <v>0.7</v>
      </c>
      <c r="T29" s="97">
        <v>0.7</v>
      </c>
      <c r="V29" s="97">
        <v>2.72</v>
      </c>
      <c r="W29" s="97">
        <v>3.14</v>
      </c>
      <c r="X29" s="97">
        <v>2.33</v>
      </c>
      <c r="Y29" s="97">
        <v>5.84</v>
      </c>
      <c r="Z29" s="97">
        <v>1.7</v>
      </c>
      <c r="AB29" s="97">
        <v>1.83</v>
      </c>
      <c r="AC29" s="97">
        <v>1.33</v>
      </c>
      <c r="AD29" s="97">
        <v>0.9</v>
      </c>
      <c r="AE29" s="97">
        <v>1.79</v>
      </c>
      <c r="AF29" s="97">
        <v>1.35</v>
      </c>
    </row>
    <row r="30" spans="1:32" x14ac:dyDescent="0.25">
      <c r="A30" s="144"/>
      <c r="B30" s="145" t="s">
        <v>36</v>
      </c>
      <c r="C30" s="146">
        <v>-2</v>
      </c>
      <c r="D30" s="97">
        <v>0.76</v>
      </c>
      <c r="E30" s="97">
        <v>0</v>
      </c>
      <c r="F30" s="97">
        <v>0</v>
      </c>
      <c r="G30" s="97">
        <v>0</v>
      </c>
      <c r="H30" s="97">
        <v>26.24</v>
      </c>
      <c r="J30" s="97">
        <v>0</v>
      </c>
      <c r="K30" s="97">
        <v>0</v>
      </c>
      <c r="L30" s="97">
        <v>0</v>
      </c>
      <c r="M30" s="97">
        <v>0.16</v>
      </c>
      <c r="N30" s="97">
        <v>26.98</v>
      </c>
      <c r="P30" s="97">
        <v>0</v>
      </c>
      <c r="Q30" s="97">
        <v>0</v>
      </c>
      <c r="R30" s="97">
        <v>0</v>
      </c>
      <c r="S30" s="97">
        <v>0.35</v>
      </c>
      <c r="T30" s="97">
        <v>30.31</v>
      </c>
      <c r="V30" s="97">
        <v>1.0900000000000001</v>
      </c>
      <c r="W30" s="97">
        <v>0.26</v>
      </c>
      <c r="X30" s="97">
        <v>1.04</v>
      </c>
      <c r="Y30" s="97">
        <v>0</v>
      </c>
      <c r="Z30" s="97">
        <v>27.98</v>
      </c>
      <c r="AB30" s="97">
        <v>0</v>
      </c>
      <c r="AC30" s="97">
        <v>0.44</v>
      </c>
      <c r="AD30" s="97">
        <v>0</v>
      </c>
      <c r="AE30" s="97">
        <v>0.45</v>
      </c>
      <c r="AF30" s="97">
        <v>23.32</v>
      </c>
    </row>
    <row r="31" spans="1:32" x14ac:dyDescent="0.25">
      <c r="A31" s="144"/>
      <c r="B31" s="144"/>
      <c r="C31" s="147"/>
      <c r="D31" s="98"/>
      <c r="E31" s="98"/>
      <c r="F31" s="98"/>
      <c r="G31" s="98"/>
      <c r="H31" s="98"/>
      <c r="J31" s="98"/>
      <c r="K31" s="98"/>
      <c r="L31" s="98"/>
      <c r="M31" s="98"/>
      <c r="N31" s="98"/>
      <c r="P31" s="98"/>
      <c r="Q31" s="98"/>
      <c r="R31" s="98"/>
      <c r="S31" s="98"/>
      <c r="T31" s="98"/>
      <c r="V31" s="98"/>
      <c r="W31" s="98"/>
      <c r="X31" s="98"/>
      <c r="Y31" s="98"/>
      <c r="Z31" s="98"/>
      <c r="AB31" s="98"/>
      <c r="AC31" s="98"/>
      <c r="AD31" s="98"/>
      <c r="AE31" s="98"/>
      <c r="AF31" s="98"/>
    </row>
    <row r="32" spans="1:32" x14ac:dyDescent="0.25">
      <c r="A32" s="139"/>
      <c r="B32" s="140"/>
      <c r="C32" s="140"/>
      <c r="D32" s="99"/>
      <c r="E32" s="99"/>
      <c r="F32" s="99"/>
      <c r="G32" s="99"/>
      <c r="H32" s="99"/>
      <c r="J32" s="99"/>
      <c r="K32" s="99"/>
      <c r="L32" s="99"/>
      <c r="M32" s="99"/>
      <c r="N32" s="99"/>
      <c r="P32" s="99"/>
      <c r="Q32" s="99"/>
      <c r="R32" s="99"/>
      <c r="S32" s="99"/>
      <c r="T32" s="99"/>
      <c r="V32" s="99"/>
      <c r="W32" s="99"/>
      <c r="X32" s="99"/>
      <c r="Y32" s="99"/>
      <c r="Z32" s="99"/>
      <c r="AB32" s="99"/>
      <c r="AC32" s="99"/>
      <c r="AD32" s="99"/>
      <c r="AE32" s="99"/>
      <c r="AF32" s="99"/>
    </row>
    <row r="33" spans="1:32" x14ac:dyDescent="0.25">
      <c r="A33" s="142">
        <v>4</v>
      </c>
      <c r="B33" s="143" t="s">
        <v>223</v>
      </c>
      <c r="C33" s="100"/>
      <c r="D33" s="100"/>
      <c r="E33" s="100"/>
      <c r="F33" s="100"/>
      <c r="G33" s="100"/>
      <c r="H33" s="100"/>
      <c r="J33" s="100"/>
      <c r="K33" s="100"/>
      <c r="L33" s="100"/>
      <c r="M33" s="100"/>
      <c r="N33" s="100"/>
      <c r="P33" s="100"/>
      <c r="Q33" s="100"/>
      <c r="R33" s="100"/>
      <c r="S33" s="100"/>
      <c r="T33" s="100"/>
      <c r="V33" s="100"/>
      <c r="W33" s="100"/>
      <c r="X33" s="100"/>
      <c r="Y33" s="100"/>
      <c r="Z33" s="100"/>
      <c r="AB33" s="100"/>
      <c r="AC33" s="100"/>
      <c r="AD33" s="100"/>
      <c r="AE33" s="100"/>
      <c r="AF33" s="100"/>
    </row>
    <row r="34" spans="1:32" ht="21" x14ac:dyDescent="0.25">
      <c r="A34" s="144"/>
      <c r="B34" s="273"/>
      <c r="C34" s="275" t="s">
        <v>57</v>
      </c>
      <c r="D34" s="95" t="s">
        <v>222</v>
      </c>
      <c r="E34" s="95" t="s">
        <v>239</v>
      </c>
      <c r="F34" s="95" t="s">
        <v>257</v>
      </c>
      <c r="G34" s="95" t="s">
        <v>256</v>
      </c>
      <c r="H34" s="95" t="s">
        <v>272</v>
      </c>
      <c r="J34" s="95" t="s">
        <v>222</v>
      </c>
      <c r="K34" s="95" t="s">
        <v>239</v>
      </c>
      <c r="L34" s="95" t="s">
        <v>257</v>
      </c>
      <c r="M34" s="95" t="s">
        <v>256</v>
      </c>
      <c r="N34" s="95" t="s">
        <v>272</v>
      </c>
      <c r="P34" s="95" t="s">
        <v>222</v>
      </c>
      <c r="Q34" s="95" t="s">
        <v>239</v>
      </c>
      <c r="R34" s="95" t="s">
        <v>257</v>
      </c>
      <c r="S34" s="95" t="s">
        <v>256</v>
      </c>
      <c r="T34" s="95" t="s">
        <v>272</v>
      </c>
      <c r="V34" s="95" t="s">
        <v>222</v>
      </c>
      <c r="W34" s="95" t="s">
        <v>239</v>
      </c>
      <c r="X34" s="95" t="s">
        <v>257</v>
      </c>
      <c r="Y34" s="95" t="s">
        <v>256</v>
      </c>
      <c r="Z34" s="95" t="s">
        <v>272</v>
      </c>
      <c r="AB34" s="95" t="s">
        <v>222</v>
      </c>
      <c r="AC34" s="95" t="s">
        <v>239</v>
      </c>
      <c r="AD34" s="95" t="s">
        <v>257</v>
      </c>
      <c r="AE34" s="95" t="s">
        <v>256</v>
      </c>
      <c r="AF34" s="95" t="s">
        <v>272</v>
      </c>
    </row>
    <row r="35" spans="1:32" x14ac:dyDescent="0.25">
      <c r="A35" s="144"/>
      <c r="B35" s="274"/>
      <c r="C35" s="276"/>
      <c r="D35" s="96" t="s">
        <v>29</v>
      </c>
      <c r="E35" s="96" t="s">
        <v>29</v>
      </c>
      <c r="F35" s="96" t="s">
        <v>29</v>
      </c>
      <c r="G35" s="96" t="s">
        <v>29</v>
      </c>
      <c r="H35" s="96" t="s">
        <v>29</v>
      </c>
      <c r="J35" s="96" t="s">
        <v>29</v>
      </c>
      <c r="K35" s="96" t="s">
        <v>29</v>
      </c>
      <c r="L35" s="96" t="s">
        <v>29</v>
      </c>
      <c r="M35" s="96" t="s">
        <v>29</v>
      </c>
      <c r="N35" s="96" t="s">
        <v>29</v>
      </c>
      <c r="P35" s="96" t="s">
        <v>29</v>
      </c>
      <c r="Q35" s="96" t="s">
        <v>29</v>
      </c>
      <c r="R35" s="96" t="s">
        <v>29</v>
      </c>
      <c r="S35" s="96" t="s">
        <v>29</v>
      </c>
      <c r="T35" s="96" t="s">
        <v>29</v>
      </c>
      <c r="V35" s="96" t="s">
        <v>29</v>
      </c>
      <c r="W35" s="96" t="s">
        <v>29</v>
      </c>
      <c r="X35" s="96" t="s">
        <v>29</v>
      </c>
      <c r="Y35" s="96" t="s">
        <v>29</v>
      </c>
      <c r="Z35" s="96" t="s">
        <v>29</v>
      </c>
      <c r="AB35" s="96" t="s">
        <v>29</v>
      </c>
      <c r="AC35" s="96" t="s">
        <v>29</v>
      </c>
      <c r="AD35" s="96" t="s">
        <v>29</v>
      </c>
      <c r="AE35" s="96" t="s">
        <v>29</v>
      </c>
      <c r="AF35" s="96" t="s">
        <v>29</v>
      </c>
    </row>
    <row r="36" spans="1:32" x14ac:dyDescent="0.25">
      <c r="A36" s="144"/>
      <c r="B36" s="145" t="s">
        <v>224</v>
      </c>
      <c r="C36" s="146">
        <v>1</v>
      </c>
      <c r="D36" s="97">
        <v>22.73</v>
      </c>
      <c r="E36" s="97">
        <v>22.56</v>
      </c>
      <c r="F36" s="97">
        <v>15.56</v>
      </c>
      <c r="G36" s="97">
        <v>19.86</v>
      </c>
      <c r="H36" s="97"/>
      <c r="J36" s="97">
        <v>7.4</v>
      </c>
      <c r="K36" s="97">
        <v>8.32</v>
      </c>
      <c r="L36" s="97">
        <v>9.18</v>
      </c>
      <c r="M36" s="97">
        <v>8.23</v>
      </c>
      <c r="N36" s="97"/>
      <c r="P36" s="97">
        <v>5.67</v>
      </c>
      <c r="Q36" s="97">
        <v>3.47</v>
      </c>
      <c r="R36" s="97">
        <v>5.19</v>
      </c>
      <c r="S36" s="97">
        <v>5.76</v>
      </c>
      <c r="T36" s="97"/>
      <c r="V36" s="97">
        <v>7.46</v>
      </c>
      <c r="W36" s="97">
        <v>7.27</v>
      </c>
      <c r="X36" s="97">
        <v>7.39</v>
      </c>
      <c r="Y36" s="97">
        <v>8.68</v>
      </c>
      <c r="Z36" s="97"/>
      <c r="AB36" s="97">
        <v>6.85</v>
      </c>
      <c r="AC36" s="97">
        <v>5.31</v>
      </c>
      <c r="AD36" s="97">
        <v>8.41</v>
      </c>
      <c r="AE36" s="97">
        <v>7.14</v>
      </c>
      <c r="AF36" s="97"/>
    </row>
    <row r="37" spans="1:32" x14ac:dyDescent="0.25">
      <c r="A37" s="144"/>
      <c r="B37" s="145" t="s">
        <v>225</v>
      </c>
      <c r="C37" s="146">
        <v>0</v>
      </c>
      <c r="D37" s="97">
        <v>55.3</v>
      </c>
      <c r="E37" s="97">
        <v>56.39</v>
      </c>
      <c r="F37" s="97">
        <v>58.52</v>
      </c>
      <c r="G37" s="97">
        <v>53.19</v>
      </c>
      <c r="H37" s="97"/>
      <c r="J37" s="97">
        <v>57.88</v>
      </c>
      <c r="K37" s="97">
        <v>60.44</v>
      </c>
      <c r="L37" s="97">
        <v>62.82</v>
      </c>
      <c r="M37" s="97">
        <v>58.23</v>
      </c>
      <c r="N37" s="97"/>
      <c r="P37" s="97">
        <v>60.67</v>
      </c>
      <c r="Q37" s="97">
        <v>61.11</v>
      </c>
      <c r="R37" s="97">
        <v>65.05</v>
      </c>
      <c r="S37" s="97">
        <v>61.69</v>
      </c>
      <c r="T37" s="97"/>
      <c r="V37" s="97">
        <v>59.33</v>
      </c>
      <c r="W37" s="97">
        <v>59.09</v>
      </c>
      <c r="X37" s="97">
        <v>59.86</v>
      </c>
      <c r="Y37" s="97">
        <v>56.6</v>
      </c>
      <c r="Z37" s="97"/>
      <c r="AB37" s="97">
        <v>62.56</v>
      </c>
      <c r="AC37" s="97">
        <v>64.599999999999994</v>
      </c>
      <c r="AD37" s="97">
        <v>63.72</v>
      </c>
      <c r="AE37" s="97">
        <v>58.48</v>
      </c>
      <c r="AF37" s="97"/>
    </row>
    <row r="38" spans="1:32" x14ac:dyDescent="0.25">
      <c r="A38" s="144"/>
      <c r="B38" s="145" t="s">
        <v>226</v>
      </c>
      <c r="C38" s="146">
        <v>-1</v>
      </c>
      <c r="D38" s="97">
        <v>12.88</v>
      </c>
      <c r="E38" s="97">
        <v>10.53</v>
      </c>
      <c r="F38" s="97">
        <v>13.33</v>
      </c>
      <c r="G38" s="97">
        <v>15.6</v>
      </c>
      <c r="H38" s="97"/>
      <c r="J38" s="97">
        <v>17.850000000000001</v>
      </c>
      <c r="K38" s="97">
        <v>14.6</v>
      </c>
      <c r="L38" s="97">
        <v>12.5</v>
      </c>
      <c r="M38" s="97">
        <v>16.46</v>
      </c>
      <c r="N38" s="97"/>
      <c r="P38" s="97">
        <v>12</v>
      </c>
      <c r="Q38" s="97">
        <v>12.15</v>
      </c>
      <c r="R38" s="97">
        <v>9.34</v>
      </c>
      <c r="S38" s="97">
        <v>10.51</v>
      </c>
      <c r="T38" s="97"/>
      <c r="V38" s="97">
        <v>16.600000000000001</v>
      </c>
      <c r="W38" s="97">
        <v>14.36</v>
      </c>
      <c r="X38" s="97">
        <v>14.26</v>
      </c>
      <c r="Y38" s="97">
        <v>17.010000000000002</v>
      </c>
      <c r="Z38" s="97"/>
      <c r="AB38" s="97">
        <v>15.53</v>
      </c>
      <c r="AC38" s="97">
        <v>12.83</v>
      </c>
      <c r="AD38" s="97">
        <v>11.95</v>
      </c>
      <c r="AE38" s="97">
        <v>13.39</v>
      </c>
      <c r="AF38" s="97"/>
    </row>
    <row r="39" spans="1:32" x14ac:dyDescent="0.25">
      <c r="A39" s="144"/>
      <c r="B39" s="145" t="s">
        <v>36</v>
      </c>
      <c r="C39" s="146">
        <v>-2</v>
      </c>
      <c r="D39" s="97">
        <v>9.09</v>
      </c>
      <c r="E39" s="97">
        <v>10.53</v>
      </c>
      <c r="F39" s="97">
        <v>12.59</v>
      </c>
      <c r="G39" s="97">
        <v>11.35</v>
      </c>
      <c r="H39" s="97"/>
      <c r="J39" s="97">
        <v>16.88</v>
      </c>
      <c r="K39" s="97">
        <v>16.64</v>
      </c>
      <c r="L39" s="97">
        <v>15.51</v>
      </c>
      <c r="M39" s="97">
        <v>17.09</v>
      </c>
      <c r="N39" s="97"/>
      <c r="P39" s="97">
        <v>21.67</v>
      </c>
      <c r="Q39" s="97">
        <v>23.26</v>
      </c>
      <c r="R39" s="97">
        <v>20.420000000000002</v>
      </c>
      <c r="S39" s="97">
        <v>22.03</v>
      </c>
      <c r="T39" s="97"/>
      <c r="V39" s="97">
        <v>16.600000000000001</v>
      </c>
      <c r="W39" s="97">
        <v>19.27</v>
      </c>
      <c r="X39" s="97">
        <v>18.489999999999998</v>
      </c>
      <c r="Y39" s="97">
        <v>17.71</v>
      </c>
      <c r="Z39" s="97"/>
      <c r="AB39" s="97">
        <v>15.07</v>
      </c>
      <c r="AC39" s="97">
        <v>17.260000000000002</v>
      </c>
      <c r="AD39" s="97">
        <v>15.93</v>
      </c>
      <c r="AE39" s="97">
        <v>20.98</v>
      </c>
      <c r="AF39" s="97"/>
    </row>
    <row r="40" spans="1:32" x14ac:dyDescent="0.25">
      <c r="A40" s="144"/>
      <c r="B40" s="144"/>
      <c r="C40" s="147"/>
      <c r="D40" s="98"/>
      <c r="E40" s="98"/>
      <c r="F40" s="98"/>
      <c r="G40" s="98"/>
      <c r="H40" s="98"/>
      <c r="J40" s="98"/>
      <c r="K40" s="98"/>
      <c r="L40" s="98"/>
      <c r="M40" s="98"/>
      <c r="N40" s="98"/>
      <c r="P40" s="98"/>
      <c r="Q40" s="98"/>
      <c r="R40" s="98"/>
      <c r="S40" s="98"/>
      <c r="T40" s="98"/>
      <c r="V40" s="98"/>
      <c r="W40" s="98"/>
      <c r="X40" s="98"/>
      <c r="Y40" s="98"/>
      <c r="Z40" s="98"/>
      <c r="AB40" s="98"/>
      <c r="AC40" s="98"/>
      <c r="AD40" s="98"/>
      <c r="AE40" s="98"/>
      <c r="AF40" s="98"/>
    </row>
    <row r="41" spans="1:32" x14ac:dyDescent="0.25">
      <c r="A41" s="139"/>
      <c r="B41" s="140"/>
      <c r="C41" s="140"/>
      <c r="D41" s="99"/>
      <c r="E41" s="99"/>
      <c r="F41" s="99"/>
      <c r="G41" s="99"/>
      <c r="H41" s="99"/>
      <c r="J41" s="99"/>
      <c r="K41" s="99"/>
      <c r="L41" s="99"/>
      <c r="M41" s="99"/>
      <c r="N41" s="99"/>
      <c r="P41" s="99"/>
      <c r="Q41" s="99"/>
      <c r="R41" s="99"/>
      <c r="S41" s="99"/>
      <c r="T41" s="99"/>
      <c r="V41" s="99"/>
      <c r="W41" s="99"/>
      <c r="X41" s="99"/>
      <c r="Y41" s="99"/>
      <c r="Z41" s="99"/>
      <c r="AB41" s="99"/>
      <c r="AC41" s="99"/>
      <c r="AD41" s="99"/>
      <c r="AE41" s="99"/>
      <c r="AF41" s="99"/>
    </row>
    <row r="42" spans="1:32" x14ac:dyDescent="0.25">
      <c r="A42" s="142">
        <v>5</v>
      </c>
      <c r="B42" s="143" t="s">
        <v>227</v>
      </c>
      <c r="C42" s="100"/>
      <c r="D42" s="100"/>
      <c r="E42" s="100"/>
      <c r="F42" s="100"/>
      <c r="G42" s="100"/>
      <c r="H42" s="100"/>
      <c r="J42" s="100"/>
      <c r="K42" s="100"/>
      <c r="L42" s="100"/>
      <c r="M42" s="100"/>
      <c r="N42" s="100"/>
      <c r="P42" s="100"/>
      <c r="Q42" s="100"/>
      <c r="R42" s="100"/>
      <c r="S42" s="100"/>
      <c r="T42" s="100"/>
      <c r="V42" s="100"/>
      <c r="W42" s="100"/>
      <c r="X42" s="100"/>
      <c r="Y42" s="100"/>
      <c r="Z42" s="100"/>
      <c r="AB42" s="100"/>
      <c r="AC42" s="100"/>
      <c r="AD42" s="100"/>
      <c r="AE42" s="100"/>
      <c r="AF42" s="100"/>
    </row>
    <row r="43" spans="1:32" ht="21" x14ac:dyDescent="0.25">
      <c r="A43" s="144"/>
      <c r="B43" s="273"/>
      <c r="C43" s="275" t="s">
        <v>57</v>
      </c>
      <c r="D43" s="95" t="s">
        <v>222</v>
      </c>
      <c r="E43" s="95" t="s">
        <v>239</v>
      </c>
      <c r="F43" s="95" t="s">
        <v>257</v>
      </c>
      <c r="G43" s="95" t="s">
        <v>256</v>
      </c>
      <c r="H43" s="95" t="s">
        <v>272</v>
      </c>
      <c r="J43" s="95" t="s">
        <v>222</v>
      </c>
      <c r="K43" s="95" t="s">
        <v>239</v>
      </c>
      <c r="L43" s="95" t="s">
        <v>257</v>
      </c>
      <c r="M43" s="95" t="s">
        <v>256</v>
      </c>
      <c r="N43" s="95" t="s">
        <v>272</v>
      </c>
      <c r="P43" s="95" t="s">
        <v>222</v>
      </c>
      <c r="Q43" s="95" t="s">
        <v>239</v>
      </c>
      <c r="R43" s="95" t="s">
        <v>257</v>
      </c>
      <c r="S43" s="95" t="s">
        <v>256</v>
      </c>
      <c r="T43" s="95" t="s">
        <v>272</v>
      </c>
      <c r="V43" s="95" t="s">
        <v>222</v>
      </c>
      <c r="W43" s="95" t="s">
        <v>239</v>
      </c>
      <c r="X43" s="95" t="s">
        <v>257</v>
      </c>
      <c r="Y43" s="95" t="s">
        <v>256</v>
      </c>
      <c r="Z43" s="95" t="s">
        <v>272</v>
      </c>
      <c r="AB43" s="95" t="s">
        <v>222</v>
      </c>
      <c r="AC43" s="95" t="s">
        <v>239</v>
      </c>
      <c r="AD43" s="95" t="s">
        <v>257</v>
      </c>
      <c r="AE43" s="95" t="s">
        <v>256</v>
      </c>
      <c r="AF43" s="95" t="s">
        <v>272</v>
      </c>
    </row>
    <row r="44" spans="1:32" x14ac:dyDescent="0.25">
      <c r="A44" s="144"/>
      <c r="B44" s="274"/>
      <c r="C44" s="276"/>
      <c r="D44" s="96" t="s">
        <v>29</v>
      </c>
      <c r="E44" s="96" t="s">
        <v>29</v>
      </c>
      <c r="F44" s="96" t="s">
        <v>29</v>
      </c>
      <c r="G44" s="96" t="s">
        <v>29</v>
      </c>
      <c r="H44" s="96" t="s">
        <v>29</v>
      </c>
      <c r="J44" s="96" t="s">
        <v>29</v>
      </c>
      <c r="K44" s="96" t="s">
        <v>29</v>
      </c>
      <c r="L44" s="96" t="s">
        <v>29</v>
      </c>
      <c r="M44" s="96" t="s">
        <v>29</v>
      </c>
      <c r="N44" s="96" t="s">
        <v>29</v>
      </c>
      <c r="P44" s="96" t="s">
        <v>29</v>
      </c>
      <c r="Q44" s="96" t="s">
        <v>29</v>
      </c>
      <c r="R44" s="96" t="s">
        <v>29</v>
      </c>
      <c r="S44" s="96" t="s">
        <v>29</v>
      </c>
      <c r="T44" s="96" t="s">
        <v>29</v>
      </c>
      <c r="V44" s="96" t="s">
        <v>29</v>
      </c>
      <c r="W44" s="96" t="s">
        <v>29</v>
      </c>
      <c r="X44" s="96" t="s">
        <v>29</v>
      </c>
      <c r="Y44" s="96" t="s">
        <v>29</v>
      </c>
      <c r="Z44" s="96" t="s">
        <v>29</v>
      </c>
      <c r="AB44" s="96" t="s">
        <v>29</v>
      </c>
      <c r="AC44" s="96" t="s">
        <v>29</v>
      </c>
      <c r="AD44" s="96" t="s">
        <v>29</v>
      </c>
      <c r="AE44" s="96" t="s">
        <v>29</v>
      </c>
      <c r="AF44" s="96" t="s">
        <v>29</v>
      </c>
    </row>
    <row r="45" spans="1:32" x14ac:dyDescent="0.25">
      <c r="A45" s="144"/>
      <c r="B45" s="145" t="s">
        <v>224</v>
      </c>
      <c r="C45" s="146">
        <v>1</v>
      </c>
      <c r="D45" s="97">
        <v>7.58</v>
      </c>
      <c r="E45" s="97">
        <v>13.53</v>
      </c>
      <c r="F45" s="97">
        <v>11.11</v>
      </c>
      <c r="G45" s="97">
        <v>9.2200000000000006</v>
      </c>
      <c r="H45" s="97"/>
      <c r="J45" s="97">
        <v>7.4</v>
      </c>
      <c r="K45" s="97">
        <v>8.16</v>
      </c>
      <c r="L45" s="97">
        <v>8.86</v>
      </c>
      <c r="M45" s="97">
        <v>9.34</v>
      </c>
      <c r="N45" s="97"/>
      <c r="P45" s="97">
        <v>3</v>
      </c>
      <c r="Q45" s="97">
        <v>2.78</v>
      </c>
      <c r="R45" s="97">
        <v>4.84</v>
      </c>
      <c r="S45" s="97">
        <v>3.39</v>
      </c>
      <c r="T45" s="97"/>
      <c r="V45" s="97">
        <v>5.6</v>
      </c>
      <c r="W45" s="97">
        <v>6.91</v>
      </c>
      <c r="X45" s="97">
        <v>5.63</v>
      </c>
      <c r="Y45" s="97">
        <v>7.64</v>
      </c>
      <c r="Z45" s="97"/>
      <c r="AB45" s="97">
        <v>7.76</v>
      </c>
      <c r="AC45" s="97">
        <v>6.19</v>
      </c>
      <c r="AD45" s="97">
        <v>6.64</v>
      </c>
      <c r="AE45" s="97">
        <v>5.8</v>
      </c>
      <c r="AF45" s="97"/>
    </row>
    <row r="46" spans="1:32" x14ac:dyDescent="0.25">
      <c r="A46" s="144"/>
      <c r="B46" s="145" t="s">
        <v>225</v>
      </c>
      <c r="C46" s="146">
        <v>0</v>
      </c>
      <c r="D46" s="97">
        <v>68.180000000000007</v>
      </c>
      <c r="E46" s="97">
        <v>64.66</v>
      </c>
      <c r="F46" s="97">
        <v>68.150000000000006</v>
      </c>
      <c r="G46" s="97">
        <v>68.09</v>
      </c>
      <c r="H46" s="97"/>
      <c r="J46" s="97">
        <v>58.36</v>
      </c>
      <c r="K46" s="97">
        <v>61.54</v>
      </c>
      <c r="L46" s="97">
        <v>62.97</v>
      </c>
      <c r="M46" s="97">
        <v>59.49</v>
      </c>
      <c r="N46" s="97"/>
      <c r="P46" s="97">
        <v>65</v>
      </c>
      <c r="Q46" s="97">
        <v>64.58</v>
      </c>
      <c r="R46" s="97">
        <v>65.400000000000006</v>
      </c>
      <c r="S46" s="97">
        <v>63.73</v>
      </c>
      <c r="T46" s="97"/>
      <c r="V46" s="97">
        <v>61.38</v>
      </c>
      <c r="W46" s="97">
        <v>59.45</v>
      </c>
      <c r="X46" s="97">
        <v>60.21</v>
      </c>
      <c r="Y46" s="97">
        <v>61.28</v>
      </c>
      <c r="Z46" s="97"/>
      <c r="AB46" s="97">
        <v>59.82</v>
      </c>
      <c r="AC46" s="97">
        <v>63.27</v>
      </c>
      <c r="AD46" s="97">
        <v>63.72</v>
      </c>
      <c r="AE46" s="97">
        <v>57.59</v>
      </c>
      <c r="AF46" s="97"/>
    </row>
    <row r="47" spans="1:32" x14ac:dyDescent="0.25">
      <c r="A47" s="144"/>
      <c r="B47" s="145" t="s">
        <v>226</v>
      </c>
      <c r="C47" s="146">
        <v>-1</v>
      </c>
      <c r="D47" s="97">
        <v>6.06</v>
      </c>
      <c r="E47" s="97">
        <v>4.51</v>
      </c>
      <c r="F47" s="97">
        <v>5.19</v>
      </c>
      <c r="G47" s="97">
        <v>4.96</v>
      </c>
      <c r="H47" s="97"/>
      <c r="J47" s="97">
        <v>13.83</v>
      </c>
      <c r="K47" s="97">
        <v>11.3</v>
      </c>
      <c r="L47" s="97">
        <v>10.130000000000001</v>
      </c>
      <c r="M47" s="97">
        <v>10.6</v>
      </c>
      <c r="N47" s="97"/>
      <c r="P47" s="97">
        <v>7</v>
      </c>
      <c r="Q47" s="97">
        <v>6.25</v>
      </c>
      <c r="R47" s="97">
        <v>5.88</v>
      </c>
      <c r="S47" s="97">
        <v>8.4700000000000006</v>
      </c>
      <c r="T47" s="97"/>
      <c r="V47" s="97">
        <v>12.13</v>
      </c>
      <c r="W47" s="97">
        <v>11.09</v>
      </c>
      <c r="X47" s="97">
        <v>11.27</v>
      </c>
      <c r="Y47" s="97">
        <v>10.07</v>
      </c>
      <c r="Z47" s="97"/>
      <c r="AB47" s="97">
        <v>12.79</v>
      </c>
      <c r="AC47" s="97">
        <v>8.41</v>
      </c>
      <c r="AD47" s="97">
        <v>8.85</v>
      </c>
      <c r="AE47" s="97">
        <v>12.05</v>
      </c>
      <c r="AF47" s="97"/>
    </row>
    <row r="48" spans="1:32" x14ac:dyDescent="0.25">
      <c r="A48" s="144"/>
      <c r="B48" s="145" t="s">
        <v>36</v>
      </c>
      <c r="C48" s="146">
        <v>-2</v>
      </c>
      <c r="D48" s="97">
        <v>18.18</v>
      </c>
      <c r="E48" s="97">
        <v>17.29</v>
      </c>
      <c r="F48" s="97">
        <v>15.56</v>
      </c>
      <c r="G48" s="97">
        <v>17.73</v>
      </c>
      <c r="H48" s="97"/>
      <c r="J48" s="97">
        <v>20.420000000000002</v>
      </c>
      <c r="K48" s="97">
        <v>19</v>
      </c>
      <c r="L48" s="97">
        <v>18.04</v>
      </c>
      <c r="M48" s="97">
        <v>20.57</v>
      </c>
      <c r="N48" s="97"/>
      <c r="P48" s="97">
        <v>25</v>
      </c>
      <c r="Q48" s="97">
        <v>26.39</v>
      </c>
      <c r="R48" s="97">
        <v>23.88</v>
      </c>
      <c r="S48" s="97">
        <v>24.41</v>
      </c>
      <c r="T48" s="97"/>
      <c r="V48" s="97">
        <v>20.9</v>
      </c>
      <c r="W48" s="97">
        <v>22.55</v>
      </c>
      <c r="X48" s="97">
        <v>22.89</v>
      </c>
      <c r="Y48" s="97">
        <v>21.01</v>
      </c>
      <c r="Z48" s="97"/>
      <c r="AB48" s="97">
        <v>19.63</v>
      </c>
      <c r="AC48" s="97">
        <v>22.12</v>
      </c>
      <c r="AD48" s="97">
        <v>20.8</v>
      </c>
      <c r="AE48" s="97">
        <v>24.55</v>
      </c>
      <c r="AF48" s="97"/>
    </row>
    <row r="49" spans="1:32" x14ac:dyDescent="0.25">
      <c r="A49" s="144"/>
      <c r="B49" s="144"/>
      <c r="C49" s="147"/>
      <c r="D49" s="98"/>
      <c r="E49" s="98"/>
      <c r="F49" s="98"/>
      <c r="G49" s="98"/>
      <c r="H49" s="98"/>
      <c r="J49" s="98"/>
      <c r="K49" s="98"/>
      <c r="L49" s="98"/>
      <c r="M49" s="98"/>
      <c r="N49" s="98"/>
      <c r="P49" s="98"/>
      <c r="Q49" s="98"/>
      <c r="R49" s="98"/>
      <c r="S49" s="98"/>
      <c r="T49" s="98"/>
      <c r="V49" s="98"/>
      <c r="W49" s="98"/>
      <c r="X49" s="98"/>
      <c r="Y49" s="98"/>
      <c r="Z49" s="98"/>
      <c r="AB49" s="98"/>
      <c r="AC49" s="98"/>
      <c r="AD49" s="98"/>
      <c r="AE49" s="98"/>
      <c r="AF49" s="98"/>
    </row>
    <row r="50" spans="1:32" x14ac:dyDescent="0.25">
      <c r="A50" s="139"/>
      <c r="B50" s="140"/>
      <c r="C50" s="140"/>
      <c r="D50" s="99"/>
      <c r="E50" s="99"/>
      <c r="F50" s="99"/>
      <c r="G50" s="99"/>
      <c r="H50" s="99"/>
      <c r="J50" s="99"/>
      <c r="K50" s="99"/>
      <c r="L50" s="99"/>
      <c r="M50" s="99"/>
      <c r="N50" s="99"/>
      <c r="P50" s="99"/>
      <c r="Q50" s="99"/>
      <c r="R50" s="99"/>
      <c r="S50" s="99"/>
      <c r="T50" s="99"/>
      <c r="V50" s="99"/>
      <c r="W50" s="99"/>
      <c r="X50" s="99"/>
      <c r="Y50" s="99"/>
      <c r="Z50" s="99"/>
      <c r="AB50" s="99"/>
      <c r="AC50" s="99"/>
      <c r="AD50" s="99"/>
      <c r="AE50" s="99"/>
      <c r="AF50" s="99"/>
    </row>
    <row r="51" spans="1:32" x14ac:dyDescent="0.25">
      <c r="A51" s="142">
        <v>6</v>
      </c>
      <c r="B51" s="143" t="s">
        <v>228</v>
      </c>
      <c r="C51" s="100"/>
      <c r="D51" s="100"/>
      <c r="E51" s="100"/>
      <c r="F51" s="100"/>
      <c r="G51" s="100"/>
      <c r="H51" s="100"/>
      <c r="J51" s="100"/>
      <c r="K51" s="100"/>
      <c r="L51" s="100"/>
      <c r="M51" s="100"/>
      <c r="N51" s="100"/>
      <c r="P51" s="100"/>
      <c r="Q51" s="100"/>
      <c r="R51" s="100"/>
      <c r="S51" s="100"/>
      <c r="T51" s="100"/>
      <c r="V51" s="100"/>
      <c r="W51" s="100"/>
      <c r="X51" s="100"/>
      <c r="Y51" s="100"/>
      <c r="Z51" s="100"/>
      <c r="AB51" s="100"/>
      <c r="AC51" s="100"/>
      <c r="AD51" s="100"/>
      <c r="AE51" s="100"/>
      <c r="AF51" s="100"/>
    </row>
    <row r="52" spans="1:32" ht="21" x14ac:dyDescent="0.25">
      <c r="A52" s="144"/>
      <c r="B52" s="273"/>
      <c r="C52" s="275" t="s">
        <v>57</v>
      </c>
      <c r="D52" s="95" t="s">
        <v>222</v>
      </c>
      <c r="E52" s="95" t="s">
        <v>239</v>
      </c>
      <c r="F52" s="95" t="s">
        <v>257</v>
      </c>
      <c r="G52" s="95" t="s">
        <v>256</v>
      </c>
      <c r="H52" s="95" t="s">
        <v>272</v>
      </c>
      <c r="J52" s="95" t="s">
        <v>222</v>
      </c>
      <c r="K52" s="95" t="s">
        <v>239</v>
      </c>
      <c r="L52" s="95" t="s">
        <v>257</v>
      </c>
      <c r="M52" s="95" t="s">
        <v>256</v>
      </c>
      <c r="N52" s="95" t="s">
        <v>272</v>
      </c>
      <c r="P52" s="95" t="s">
        <v>222</v>
      </c>
      <c r="Q52" s="95" t="s">
        <v>239</v>
      </c>
      <c r="R52" s="95" t="s">
        <v>257</v>
      </c>
      <c r="S52" s="95" t="s">
        <v>256</v>
      </c>
      <c r="T52" s="95" t="s">
        <v>272</v>
      </c>
      <c r="V52" s="95" t="s">
        <v>222</v>
      </c>
      <c r="W52" s="95" t="s">
        <v>239</v>
      </c>
      <c r="X52" s="95" t="s">
        <v>257</v>
      </c>
      <c r="Y52" s="95" t="s">
        <v>256</v>
      </c>
      <c r="Z52" s="95" t="s">
        <v>272</v>
      </c>
      <c r="AB52" s="95" t="s">
        <v>222</v>
      </c>
      <c r="AC52" s="95" t="s">
        <v>239</v>
      </c>
      <c r="AD52" s="95" t="s">
        <v>257</v>
      </c>
      <c r="AE52" s="95" t="s">
        <v>256</v>
      </c>
      <c r="AF52" s="95" t="s">
        <v>272</v>
      </c>
    </row>
    <row r="53" spans="1:32" x14ac:dyDescent="0.25">
      <c r="A53" s="144"/>
      <c r="B53" s="274"/>
      <c r="C53" s="276"/>
      <c r="D53" s="96" t="s">
        <v>29</v>
      </c>
      <c r="E53" s="96" t="s">
        <v>29</v>
      </c>
      <c r="F53" s="96" t="s">
        <v>29</v>
      </c>
      <c r="G53" s="96" t="s">
        <v>29</v>
      </c>
      <c r="H53" s="96" t="s">
        <v>29</v>
      </c>
      <c r="J53" s="96" t="s">
        <v>29</v>
      </c>
      <c r="K53" s="96" t="s">
        <v>29</v>
      </c>
      <c r="L53" s="96" t="s">
        <v>29</v>
      </c>
      <c r="M53" s="96" t="s">
        <v>29</v>
      </c>
      <c r="N53" s="96" t="s">
        <v>29</v>
      </c>
      <c r="P53" s="96" t="s">
        <v>29</v>
      </c>
      <c r="Q53" s="96" t="s">
        <v>29</v>
      </c>
      <c r="R53" s="96" t="s">
        <v>29</v>
      </c>
      <c r="S53" s="96" t="s">
        <v>29</v>
      </c>
      <c r="T53" s="96" t="s">
        <v>29</v>
      </c>
      <c r="V53" s="96" t="s">
        <v>29</v>
      </c>
      <c r="W53" s="96" t="s">
        <v>29</v>
      </c>
      <c r="X53" s="96" t="s">
        <v>29</v>
      </c>
      <c r="Y53" s="96" t="s">
        <v>29</v>
      </c>
      <c r="Z53" s="96" t="s">
        <v>29</v>
      </c>
      <c r="AB53" s="96" t="s">
        <v>29</v>
      </c>
      <c r="AC53" s="96" t="s">
        <v>29</v>
      </c>
      <c r="AD53" s="96" t="s">
        <v>29</v>
      </c>
      <c r="AE53" s="96" t="s">
        <v>29</v>
      </c>
      <c r="AF53" s="96" t="s">
        <v>29</v>
      </c>
    </row>
    <row r="54" spans="1:32" x14ac:dyDescent="0.25">
      <c r="A54" s="144"/>
      <c r="B54" s="145" t="s">
        <v>224</v>
      </c>
      <c r="C54" s="146">
        <v>1</v>
      </c>
      <c r="D54" s="97">
        <v>9.09</v>
      </c>
      <c r="E54" s="97">
        <v>9.02</v>
      </c>
      <c r="F54" s="97">
        <v>6.67</v>
      </c>
      <c r="G54" s="97">
        <v>12.06</v>
      </c>
      <c r="H54" s="97"/>
      <c r="J54" s="97">
        <v>9.65</v>
      </c>
      <c r="K54" s="97">
        <v>8.32</v>
      </c>
      <c r="L54" s="97">
        <v>7.28</v>
      </c>
      <c r="M54" s="97">
        <v>10.92</v>
      </c>
      <c r="N54" s="97"/>
      <c r="P54" s="97">
        <v>4</v>
      </c>
      <c r="Q54" s="97">
        <v>2.4300000000000002</v>
      </c>
      <c r="R54" s="97">
        <v>3.11</v>
      </c>
      <c r="S54" s="97">
        <v>5.08</v>
      </c>
      <c r="T54" s="97"/>
      <c r="V54" s="97">
        <v>11.75</v>
      </c>
      <c r="W54" s="97">
        <v>11.09</v>
      </c>
      <c r="X54" s="97">
        <v>5.81</v>
      </c>
      <c r="Y54" s="97">
        <v>13.37</v>
      </c>
      <c r="Z54" s="97"/>
      <c r="AB54" s="97">
        <v>6.85</v>
      </c>
      <c r="AC54" s="97">
        <v>3.54</v>
      </c>
      <c r="AD54" s="97">
        <v>4.87</v>
      </c>
      <c r="AE54" s="97">
        <v>7.59</v>
      </c>
      <c r="AF54" s="97"/>
    </row>
    <row r="55" spans="1:32" x14ac:dyDescent="0.25">
      <c r="A55" s="144"/>
      <c r="B55" s="145" t="s">
        <v>225</v>
      </c>
      <c r="C55" s="146">
        <v>0</v>
      </c>
      <c r="D55" s="97">
        <v>65.91</v>
      </c>
      <c r="E55" s="97">
        <v>67.67</v>
      </c>
      <c r="F55" s="97">
        <v>71.849999999999994</v>
      </c>
      <c r="G55" s="97">
        <v>65.959999999999994</v>
      </c>
      <c r="H55" s="97"/>
      <c r="J55" s="97">
        <v>55.47</v>
      </c>
      <c r="K55" s="97">
        <v>60.6</v>
      </c>
      <c r="L55" s="97">
        <v>60.28</v>
      </c>
      <c r="M55" s="97">
        <v>57.12</v>
      </c>
      <c r="N55" s="97"/>
      <c r="P55" s="97">
        <v>61.33</v>
      </c>
      <c r="Q55" s="97">
        <v>63.54</v>
      </c>
      <c r="R55" s="97">
        <v>66.09</v>
      </c>
      <c r="S55" s="97">
        <v>63.39</v>
      </c>
      <c r="T55" s="97"/>
      <c r="V55" s="97">
        <v>56.53</v>
      </c>
      <c r="W55" s="97">
        <v>56.18</v>
      </c>
      <c r="X55" s="97">
        <v>57.04</v>
      </c>
      <c r="Y55" s="97">
        <v>56.77</v>
      </c>
      <c r="Z55" s="97"/>
      <c r="AB55" s="97">
        <v>61.64</v>
      </c>
      <c r="AC55" s="97">
        <v>63.27</v>
      </c>
      <c r="AD55" s="97">
        <v>64.16</v>
      </c>
      <c r="AE55" s="97">
        <v>58.48</v>
      </c>
      <c r="AF55" s="97"/>
    </row>
    <row r="56" spans="1:32" x14ac:dyDescent="0.25">
      <c r="A56" s="144"/>
      <c r="B56" s="145" t="s">
        <v>226</v>
      </c>
      <c r="C56" s="146">
        <v>-1</v>
      </c>
      <c r="D56" s="97">
        <v>9.09</v>
      </c>
      <c r="E56" s="97">
        <v>6.02</v>
      </c>
      <c r="F56" s="97">
        <v>5.93</v>
      </c>
      <c r="G56" s="97">
        <v>7.8</v>
      </c>
      <c r="H56" s="97"/>
      <c r="J56" s="97">
        <v>15.92</v>
      </c>
      <c r="K56" s="97">
        <v>13.03</v>
      </c>
      <c r="L56" s="97">
        <v>16.14</v>
      </c>
      <c r="M56" s="97">
        <v>13.92</v>
      </c>
      <c r="N56" s="97"/>
      <c r="P56" s="97">
        <v>8.67</v>
      </c>
      <c r="Q56" s="97">
        <v>8.33</v>
      </c>
      <c r="R56" s="97">
        <v>7.96</v>
      </c>
      <c r="S56" s="97">
        <v>7.12</v>
      </c>
      <c r="T56" s="97"/>
      <c r="V56" s="97">
        <v>13.81</v>
      </c>
      <c r="W56" s="97">
        <v>11.27</v>
      </c>
      <c r="X56" s="97">
        <v>17.78</v>
      </c>
      <c r="Y56" s="97">
        <v>12.67</v>
      </c>
      <c r="Z56" s="97"/>
      <c r="AB56" s="97">
        <v>11.87</v>
      </c>
      <c r="AC56" s="97">
        <v>9.73</v>
      </c>
      <c r="AD56" s="97">
        <v>7.08</v>
      </c>
      <c r="AE56" s="97">
        <v>10.71</v>
      </c>
      <c r="AF56" s="97"/>
    </row>
    <row r="57" spans="1:32" x14ac:dyDescent="0.25">
      <c r="A57" s="144"/>
      <c r="B57" s="145" t="s">
        <v>36</v>
      </c>
      <c r="C57" s="146">
        <v>-2</v>
      </c>
      <c r="D57" s="97">
        <v>15.91</v>
      </c>
      <c r="E57" s="97">
        <v>17.29</v>
      </c>
      <c r="F57" s="97">
        <v>15.56</v>
      </c>
      <c r="G57" s="97">
        <v>14.18</v>
      </c>
      <c r="H57" s="97"/>
      <c r="J57" s="97">
        <v>18.97</v>
      </c>
      <c r="K57" s="97">
        <v>18.05</v>
      </c>
      <c r="L57" s="97">
        <v>16.3</v>
      </c>
      <c r="M57" s="97">
        <v>18.04</v>
      </c>
      <c r="N57" s="97"/>
      <c r="P57" s="97">
        <v>26</v>
      </c>
      <c r="Q57" s="97">
        <v>25.69</v>
      </c>
      <c r="R57" s="97">
        <v>22.84</v>
      </c>
      <c r="S57" s="97">
        <v>24.41</v>
      </c>
      <c r="T57" s="97"/>
      <c r="V57" s="97">
        <v>17.91</v>
      </c>
      <c r="W57" s="97">
        <v>21.45</v>
      </c>
      <c r="X57" s="97">
        <v>19.37</v>
      </c>
      <c r="Y57" s="97">
        <v>17.190000000000001</v>
      </c>
      <c r="Z57" s="97"/>
      <c r="AB57" s="97">
        <v>19.63</v>
      </c>
      <c r="AC57" s="97">
        <v>23.45</v>
      </c>
      <c r="AD57" s="97">
        <v>23.89</v>
      </c>
      <c r="AE57" s="97">
        <v>23.21</v>
      </c>
      <c r="AF57" s="97"/>
    </row>
    <row r="58" spans="1:32" x14ac:dyDescent="0.25">
      <c r="A58" s="144"/>
      <c r="B58" s="144"/>
      <c r="C58" s="147"/>
      <c r="D58" s="98"/>
      <c r="E58" s="98"/>
      <c r="F58" s="98"/>
      <c r="G58" s="98"/>
      <c r="H58" s="98"/>
      <c r="J58" s="98"/>
      <c r="K58" s="98"/>
      <c r="L58" s="98"/>
      <c r="M58" s="98"/>
      <c r="N58" s="98"/>
      <c r="P58" s="98"/>
      <c r="Q58" s="98"/>
      <c r="R58" s="98"/>
      <c r="S58" s="98"/>
      <c r="T58" s="98"/>
      <c r="V58" s="98"/>
      <c r="W58" s="98"/>
      <c r="X58" s="98"/>
      <c r="Y58" s="98"/>
      <c r="Z58" s="98"/>
      <c r="AB58" s="98"/>
      <c r="AC58" s="98"/>
      <c r="AD58" s="98"/>
      <c r="AE58" s="98"/>
      <c r="AF58" s="98"/>
    </row>
    <row r="59" spans="1:32" x14ac:dyDescent="0.25">
      <c r="A59" s="139"/>
      <c r="B59" s="140"/>
      <c r="C59" s="140"/>
      <c r="D59" s="99"/>
      <c r="E59" s="99"/>
      <c r="F59" s="99"/>
      <c r="G59" s="99"/>
      <c r="H59" s="99"/>
      <c r="J59" s="99"/>
      <c r="K59" s="99"/>
      <c r="L59" s="99"/>
      <c r="M59" s="99"/>
      <c r="N59" s="99"/>
      <c r="P59" s="99"/>
      <c r="Q59" s="99"/>
      <c r="R59" s="99"/>
      <c r="S59" s="99"/>
      <c r="T59" s="99"/>
      <c r="V59" s="99"/>
      <c r="W59" s="99"/>
      <c r="X59" s="99"/>
      <c r="Y59" s="99"/>
      <c r="Z59" s="99"/>
      <c r="AB59" s="99"/>
      <c r="AC59" s="99"/>
      <c r="AD59" s="99"/>
      <c r="AE59" s="99"/>
      <c r="AF59" s="99"/>
    </row>
    <row r="60" spans="1:32" x14ac:dyDescent="0.25">
      <c r="A60" s="142">
        <v>7</v>
      </c>
      <c r="B60" s="143" t="s">
        <v>229</v>
      </c>
      <c r="C60" s="100"/>
      <c r="D60" s="100"/>
      <c r="E60" s="100"/>
      <c r="F60" s="100"/>
      <c r="G60" s="100"/>
      <c r="H60" s="100"/>
      <c r="J60" s="100"/>
      <c r="K60" s="100"/>
      <c r="L60" s="100"/>
      <c r="M60" s="100"/>
      <c r="N60" s="100"/>
      <c r="P60" s="100"/>
      <c r="Q60" s="100"/>
      <c r="R60" s="100"/>
      <c r="S60" s="100"/>
      <c r="T60" s="100"/>
      <c r="V60" s="100"/>
      <c r="W60" s="100"/>
      <c r="X60" s="100"/>
      <c r="Y60" s="100"/>
      <c r="Z60" s="100"/>
      <c r="AB60" s="100"/>
      <c r="AC60" s="100"/>
      <c r="AD60" s="100"/>
      <c r="AE60" s="100"/>
      <c r="AF60" s="100"/>
    </row>
    <row r="61" spans="1:32" ht="21" x14ac:dyDescent="0.25">
      <c r="A61" s="144"/>
      <c r="B61" s="273"/>
      <c r="C61" s="275" t="s">
        <v>57</v>
      </c>
      <c r="D61" s="95" t="s">
        <v>222</v>
      </c>
      <c r="E61" s="95" t="s">
        <v>239</v>
      </c>
      <c r="F61" s="95" t="s">
        <v>257</v>
      </c>
      <c r="G61" s="95" t="s">
        <v>256</v>
      </c>
      <c r="H61" s="95" t="s">
        <v>272</v>
      </c>
      <c r="J61" s="95" t="s">
        <v>222</v>
      </c>
      <c r="K61" s="95" t="s">
        <v>239</v>
      </c>
      <c r="L61" s="95" t="s">
        <v>257</v>
      </c>
      <c r="M61" s="95" t="s">
        <v>256</v>
      </c>
      <c r="N61" s="95" t="s">
        <v>272</v>
      </c>
      <c r="P61" s="95" t="s">
        <v>222</v>
      </c>
      <c r="Q61" s="95" t="s">
        <v>239</v>
      </c>
      <c r="R61" s="95" t="s">
        <v>257</v>
      </c>
      <c r="S61" s="95" t="s">
        <v>256</v>
      </c>
      <c r="T61" s="95" t="s">
        <v>272</v>
      </c>
      <c r="V61" s="95" t="s">
        <v>222</v>
      </c>
      <c r="W61" s="95" t="s">
        <v>239</v>
      </c>
      <c r="X61" s="95" t="s">
        <v>257</v>
      </c>
      <c r="Y61" s="95" t="s">
        <v>256</v>
      </c>
      <c r="Z61" s="95" t="s">
        <v>272</v>
      </c>
      <c r="AB61" s="95" t="s">
        <v>222</v>
      </c>
      <c r="AC61" s="95" t="s">
        <v>239</v>
      </c>
      <c r="AD61" s="95" t="s">
        <v>257</v>
      </c>
      <c r="AE61" s="95" t="s">
        <v>256</v>
      </c>
      <c r="AF61" s="95" t="s">
        <v>272</v>
      </c>
    </row>
    <row r="62" spans="1:32" x14ac:dyDescent="0.25">
      <c r="A62" s="144"/>
      <c r="B62" s="274"/>
      <c r="C62" s="276"/>
      <c r="D62" s="96" t="s">
        <v>67</v>
      </c>
      <c r="E62" s="96" t="s">
        <v>67</v>
      </c>
      <c r="F62" s="96" t="s">
        <v>67</v>
      </c>
      <c r="G62" s="96" t="s">
        <v>67</v>
      </c>
      <c r="H62" s="96" t="s">
        <v>67</v>
      </c>
      <c r="J62" s="96" t="s">
        <v>67</v>
      </c>
      <c r="K62" s="96" t="s">
        <v>67</v>
      </c>
      <c r="L62" s="96" t="s">
        <v>67</v>
      </c>
      <c r="M62" s="96" t="s">
        <v>67</v>
      </c>
      <c r="N62" s="96" t="s">
        <v>67</v>
      </c>
      <c r="P62" s="96" t="s">
        <v>67</v>
      </c>
      <c r="Q62" s="96" t="s">
        <v>67</v>
      </c>
      <c r="R62" s="96" t="s">
        <v>67</v>
      </c>
      <c r="S62" s="96" t="s">
        <v>67</v>
      </c>
      <c r="T62" s="96" t="s">
        <v>67</v>
      </c>
      <c r="V62" s="96" t="s">
        <v>67</v>
      </c>
      <c r="W62" s="96" t="s">
        <v>67</v>
      </c>
      <c r="X62" s="96" t="s">
        <v>67</v>
      </c>
      <c r="Y62" s="96" t="s">
        <v>67</v>
      </c>
      <c r="Z62" s="96" t="s">
        <v>67</v>
      </c>
      <c r="AB62" s="96" t="s">
        <v>67</v>
      </c>
      <c r="AC62" s="96" t="s">
        <v>67</v>
      </c>
      <c r="AD62" s="96" t="s">
        <v>67</v>
      </c>
      <c r="AE62" s="96" t="s">
        <v>67</v>
      </c>
      <c r="AF62" s="96" t="s">
        <v>67</v>
      </c>
    </row>
    <row r="63" spans="1:32" x14ac:dyDescent="0.25">
      <c r="A63" s="144"/>
      <c r="B63" s="145" t="s">
        <v>230</v>
      </c>
      <c r="C63" s="146">
        <v>1</v>
      </c>
      <c r="D63" s="97">
        <v>19.079999999999998</v>
      </c>
      <c r="E63" s="97">
        <v>20.45</v>
      </c>
      <c r="F63" s="97">
        <v>20.3</v>
      </c>
      <c r="G63" s="97">
        <v>18.52</v>
      </c>
      <c r="H63" s="97">
        <v>22.7</v>
      </c>
      <c r="J63" s="97">
        <v>11.95</v>
      </c>
      <c r="K63" s="97">
        <v>19.61</v>
      </c>
      <c r="L63" s="97">
        <v>20.57</v>
      </c>
      <c r="M63" s="97">
        <v>13.13</v>
      </c>
      <c r="N63" s="97">
        <v>20.89</v>
      </c>
      <c r="P63" s="97">
        <v>9.44</v>
      </c>
      <c r="Q63" s="97">
        <v>17</v>
      </c>
      <c r="R63" s="97">
        <v>15.97</v>
      </c>
      <c r="S63" s="97">
        <v>10.73</v>
      </c>
      <c r="T63" s="97">
        <v>16.27</v>
      </c>
      <c r="V63" s="97">
        <v>14.4</v>
      </c>
      <c r="W63" s="97">
        <v>24.07</v>
      </c>
      <c r="X63" s="97">
        <v>20</v>
      </c>
      <c r="Y63" s="97">
        <v>17.43</v>
      </c>
      <c r="Z63" s="97">
        <v>21.35</v>
      </c>
      <c r="AB63" s="97">
        <v>14.08</v>
      </c>
      <c r="AC63" s="97">
        <v>20.09</v>
      </c>
      <c r="AD63" s="97">
        <v>19.91</v>
      </c>
      <c r="AE63" s="97">
        <v>10.18</v>
      </c>
      <c r="AF63" s="97">
        <v>21.43</v>
      </c>
    </row>
    <row r="64" spans="1:32" x14ac:dyDescent="0.25">
      <c r="A64" s="144"/>
      <c r="B64" s="145" t="s">
        <v>231</v>
      </c>
      <c r="C64" s="146">
        <v>0</v>
      </c>
      <c r="D64" s="97">
        <v>36.64</v>
      </c>
      <c r="E64" s="97">
        <v>34.85</v>
      </c>
      <c r="F64" s="97">
        <v>32.33</v>
      </c>
      <c r="G64" s="97">
        <v>40.74</v>
      </c>
      <c r="H64" s="97">
        <v>30.5</v>
      </c>
      <c r="J64" s="97">
        <v>38.380000000000003</v>
      </c>
      <c r="K64" s="97">
        <v>30.23</v>
      </c>
      <c r="L64" s="97">
        <v>31.71</v>
      </c>
      <c r="M64" s="97">
        <v>36.229999999999997</v>
      </c>
      <c r="N64" s="97">
        <v>30.38</v>
      </c>
      <c r="P64" s="97">
        <v>39.159999999999997</v>
      </c>
      <c r="Q64" s="97">
        <v>30.33</v>
      </c>
      <c r="R64" s="97">
        <v>28.82</v>
      </c>
      <c r="S64" s="97">
        <v>40.14</v>
      </c>
      <c r="T64" s="97">
        <v>33.56</v>
      </c>
      <c r="V64" s="97">
        <v>33.07</v>
      </c>
      <c r="W64" s="97">
        <v>25.56</v>
      </c>
      <c r="X64" s="97">
        <v>30.91</v>
      </c>
      <c r="Y64" s="97">
        <v>32.57</v>
      </c>
      <c r="Z64" s="97">
        <v>26.56</v>
      </c>
      <c r="AB64" s="97">
        <v>33.979999999999997</v>
      </c>
      <c r="AC64" s="97">
        <v>26.94</v>
      </c>
      <c r="AD64" s="97">
        <v>31.42</v>
      </c>
      <c r="AE64" s="97">
        <v>39.380000000000003</v>
      </c>
      <c r="AF64" s="97">
        <v>26.79</v>
      </c>
    </row>
    <row r="65" spans="1:32" x14ac:dyDescent="0.25">
      <c r="A65" s="144"/>
      <c r="B65" s="145" t="s">
        <v>232</v>
      </c>
      <c r="C65" s="146">
        <v>-1</v>
      </c>
      <c r="D65" s="97">
        <v>13.74</v>
      </c>
      <c r="E65" s="97">
        <v>18.940000000000001</v>
      </c>
      <c r="F65" s="97">
        <v>18.05</v>
      </c>
      <c r="G65" s="97">
        <v>10.37</v>
      </c>
      <c r="H65" s="97">
        <v>16.309999999999999</v>
      </c>
      <c r="J65" s="97">
        <v>14.31</v>
      </c>
      <c r="K65" s="97">
        <v>12.38</v>
      </c>
      <c r="L65" s="97">
        <v>9.73</v>
      </c>
      <c r="M65" s="97">
        <v>12.03</v>
      </c>
      <c r="N65" s="97">
        <v>12.66</v>
      </c>
      <c r="P65" s="97">
        <v>13.99</v>
      </c>
      <c r="Q65" s="97">
        <v>13.33</v>
      </c>
      <c r="R65" s="97">
        <v>9.3800000000000008</v>
      </c>
      <c r="S65" s="97">
        <v>9.69</v>
      </c>
      <c r="T65" s="97">
        <v>8.4700000000000006</v>
      </c>
      <c r="V65" s="97">
        <v>12.26</v>
      </c>
      <c r="W65" s="97">
        <v>12.87</v>
      </c>
      <c r="X65" s="97">
        <v>11.64</v>
      </c>
      <c r="Y65" s="97">
        <v>9.33</v>
      </c>
      <c r="Z65" s="97">
        <v>12.67</v>
      </c>
      <c r="AB65" s="97">
        <v>11.65</v>
      </c>
      <c r="AC65" s="97">
        <v>11.87</v>
      </c>
      <c r="AD65" s="97">
        <v>8.41</v>
      </c>
      <c r="AE65" s="97">
        <v>11.5</v>
      </c>
      <c r="AF65" s="97">
        <v>11.16</v>
      </c>
    </row>
    <row r="66" spans="1:32" x14ac:dyDescent="0.25">
      <c r="A66" s="144"/>
      <c r="B66" s="145" t="s">
        <v>36</v>
      </c>
      <c r="C66" s="146">
        <v>-2</v>
      </c>
      <c r="D66" s="97">
        <v>30.53</v>
      </c>
      <c r="E66" s="97">
        <v>25.76</v>
      </c>
      <c r="F66" s="97">
        <v>29.32</v>
      </c>
      <c r="G66" s="97">
        <v>30.37</v>
      </c>
      <c r="H66" s="97">
        <v>30.5</v>
      </c>
      <c r="J66" s="97">
        <v>35.35</v>
      </c>
      <c r="K66" s="97">
        <v>37.78</v>
      </c>
      <c r="L66" s="97">
        <v>37.99</v>
      </c>
      <c r="M66" s="97">
        <v>38.61</v>
      </c>
      <c r="N66" s="97">
        <v>36.08</v>
      </c>
      <c r="P66" s="97">
        <v>37.409999999999997</v>
      </c>
      <c r="Q66" s="97">
        <v>39.33</v>
      </c>
      <c r="R66" s="97">
        <v>45.83</v>
      </c>
      <c r="S66" s="97">
        <v>39.450000000000003</v>
      </c>
      <c r="T66" s="97">
        <v>41.69</v>
      </c>
      <c r="V66" s="97">
        <v>40.270000000000003</v>
      </c>
      <c r="W66" s="97">
        <v>37.5</v>
      </c>
      <c r="X66" s="97">
        <v>37.450000000000003</v>
      </c>
      <c r="Y66" s="97">
        <v>40.67</v>
      </c>
      <c r="Z66" s="97">
        <v>39.409999999999997</v>
      </c>
      <c r="AB66" s="97">
        <v>40.29</v>
      </c>
      <c r="AC66" s="97">
        <v>41.1</v>
      </c>
      <c r="AD66" s="97">
        <v>40.270000000000003</v>
      </c>
      <c r="AE66" s="97">
        <v>38.94</v>
      </c>
      <c r="AF66" s="97">
        <v>40.630000000000003</v>
      </c>
    </row>
    <row r="67" spans="1:32" x14ac:dyDescent="0.25">
      <c r="A67" s="144"/>
      <c r="B67" s="144"/>
      <c r="C67" s="147"/>
      <c r="D67" s="98"/>
      <c r="E67" s="98"/>
      <c r="F67" s="98"/>
      <c r="G67" s="98"/>
      <c r="H67" s="98"/>
      <c r="J67" s="98"/>
      <c r="K67" s="98"/>
      <c r="L67" s="98"/>
      <c r="M67" s="98"/>
      <c r="N67" s="98"/>
      <c r="P67" s="98"/>
      <c r="Q67" s="98"/>
      <c r="R67" s="98"/>
      <c r="S67" s="98"/>
      <c r="T67" s="98"/>
      <c r="V67" s="98"/>
      <c r="W67" s="98"/>
      <c r="X67" s="98"/>
      <c r="Y67" s="98"/>
      <c r="Z67" s="98"/>
      <c r="AB67" s="98"/>
      <c r="AC67" s="98"/>
      <c r="AD67" s="98"/>
      <c r="AE67" s="98"/>
      <c r="AF67" s="98"/>
    </row>
    <row r="68" spans="1:32" x14ac:dyDescent="0.25">
      <c r="A68" s="139"/>
      <c r="B68" s="140"/>
      <c r="C68" s="140"/>
      <c r="D68" s="99"/>
      <c r="E68" s="99"/>
      <c r="F68" s="99"/>
      <c r="G68" s="99"/>
      <c r="H68" s="99"/>
      <c r="J68" s="99"/>
      <c r="K68" s="99"/>
      <c r="L68" s="99"/>
      <c r="M68" s="99"/>
      <c r="N68" s="99"/>
      <c r="P68" s="99"/>
      <c r="Q68" s="99"/>
      <c r="R68" s="99"/>
      <c r="S68" s="99"/>
      <c r="T68" s="99"/>
      <c r="V68" s="99"/>
      <c r="W68" s="99"/>
      <c r="X68" s="99"/>
      <c r="Y68" s="99"/>
      <c r="Z68" s="99"/>
      <c r="AB68" s="99"/>
      <c r="AC68" s="99"/>
      <c r="AD68" s="99"/>
      <c r="AE68" s="99"/>
      <c r="AF68" s="99"/>
    </row>
    <row r="69" spans="1:32" x14ac:dyDescent="0.25">
      <c r="A69" s="142">
        <v>8</v>
      </c>
      <c r="B69" s="143" t="s">
        <v>233</v>
      </c>
      <c r="C69" s="100"/>
      <c r="D69" s="100"/>
      <c r="E69" s="100"/>
      <c r="F69" s="100"/>
      <c r="G69" s="100"/>
      <c r="H69" s="100"/>
      <c r="J69" s="100"/>
      <c r="K69" s="100"/>
      <c r="L69" s="100"/>
      <c r="M69" s="100"/>
      <c r="N69" s="100"/>
      <c r="P69" s="100"/>
      <c r="Q69" s="100"/>
      <c r="R69" s="100"/>
      <c r="S69" s="100"/>
      <c r="T69" s="100"/>
      <c r="V69" s="100"/>
      <c r="W69" s="100"/>
      <c r="X69" s="100"/>
      <c r="Y69" s="100"/>
      <c r="Z69" s="100"/>
      <c r="AB69" s="100"/>
      <c r="AC69" s="100"/>
      <c r="AD69" s="100"/>
      <c r="AE69" s="100"/>
      <c r="AF69" s="100"/>
    </row>
    <row r="70" spans="1:32" ht="21" x14ac:dyDescent="0.25">
      <c r="A70" s="144"/>
      <c r="B70" s="273"/>
      <c r="C70" s="275" t="s">
        <v>57</v>
      </c>
      <c r="D70" s="95" t="s">
        <v>222</v>
      </c>
      <c r="E70" s="95" t="s">
        <v>239</v>
      </c>
      <c r="F70" s="95" t="s">
        <v>257</v>
      </c>
      <c r="G70" s="95" t="s">
        <v>256</v>
      </c>
      <c r="H70" s="95" t="s">
        <v>272</v>
      </c>
      <c r="J70" s="95" t="s">
        <v>222</v>
      </c>
      <c r="K70" s="95" t="s">
        <v>239</v>
      </c>
      <c r="L70" s="95" t="s">
        <v>257</v>
      </c>
      <c r="M70" s="95" t="s">
        <v>256</v>
      </c>
      <c r="N70" s="95" t="s">
        <v>272</v>
      </c>
      <c r="P70" s="95" t="s">
        <v>222</v>
      </c>
      <c r="Q70" s="95" t="s">
        <v>239</v>
      </c>
      <c r="R70" s="95" t="s">
        <v>257</v>
      </c>
      <c r="S70" s="95" t="s">
        <v>256</v>
      </c>
      <c r="T70" s="95" t="s">
        <v>272</v>
      </c>
      <c r="V70" s="95" t="s">
        <v>222</v>
      </c>
      <c r="W70" s="95" t="s">
        <v>239</v>
      </c>
      <c r="X70" s="95" t="s">
        <v>257</v>
      </c>
      <c r="Y70" s="95" t="s">
        <v>256</v>
      </c>
      <c r="Z70" s="95" t="s">
        <v>272</v>
      </c>
      <c r="AB70" s="95" t="s">
        <v>222</v>
      </c>
      <c r="AC70" s="95" t="s">
        <v>239</v>
      </c>
      <c r="AD70" s="95" t="s">
        <v>257</v>
      </c>
      <c r="AE70" s="95" t="s">
        <v>256</v>
      </c>
      <c r="AF70" s="95" t="s">
        <v>272</v>
      </c>
    </row>
    <row r="71" spans="1:32" x14ac:dyDescent="0.25">
      <c r="A71" s="144"/>
      <c r="B71" s="274"/>
      <c r="C71" s="276"/>
      <c r="D71" s="96" t="s">
        <v>67</v>
      </c>
      <c r="E71" s="96" t="s">
        <v>67</v>
      </c>
      <c r="F71" s="96" t="s">
        <v>67</v>
      </c>
      <c r="G71" s="96" t="s">
        <v>67</v>
      </c>
      <c r="H71" s="96" t="s">
        <v>67</v>
      </c>
      <c r="J71" s="96" t="s">
        <v>67</v>
      </c>
      <c r="K71" s="96" t="s">
        <v>67</v>
      </c>
      <c r="L71" s="96" t="s">
        <v>67</v>
      </c>
      <c r="M71" s="96" t="s">
        <v>67</v>
      </c>
      <c r="N71" s="96" t="s">
        <v>67</v>
      </c>
      <c r="P71" s="96" t="s">
        <v>67</v>
      </c>
      <c r="Q71" s="96" t="s">
        <v>67</v>
      </c>
      <c r="R71" s="96" t="s">
        <v>67</v>
      </c>
      <c r="S71" s="96" t="s">
        <v>67</v>
      </c>
      <c r="T71" s="96" t="s">
        <v>67</v>
      </c>
      <c r="V71" s="96" t="s">
        <v>67</v>
      </c>
      <c r="W71" s="96" t="s">
        <v>67</v>
      </c>
      <c r="X71" s="96" t="s">
        <v>67</v>
      </c>
      <c r="Y71" s="96" t="s">
        <v>67</v>
      </c>
      <c r="Z71" s="96" t="s">
        <v>67</v>
      </c>
      <c r="AB71" s="96" t="s">
        <v>67</v>
      </c>
      <c r="AC71" s="96" t="s">
        <v>67</v>
      </c>
      <c r="AD71" s="96" t="s">
        <v>67</v>
      </c>
      <c r="AE71" s="96" t="s">
        <v>67</v>
      </c>
      <c r="AF71" s="96" t="s">
        <v>67</v>
      </c>
    </row>
    <row r="72" spans="1:32" x14ac:dyDescent="0.25">
      <c r="A72" s="144"/>
      <c r="B72" s="145" t="s">
        <v>230</v>
      </c>
      <c r="C72" s="146">
        <v>1</v>
      </c>
      <c r="D72" s="97">
        <v>17.559999999999999</v>
      </c>
      <c r="E72" s="97">
        <v>17.420000000000002</v>
      </c>
      <c r="F72" s="97">
        <v>19.55</v>
      </c>
      <c r="G72" s="97">
        <v>17.78</v>
      </c>
      <c r="H72" s="97">
        <v>16.309999999999999</v>
      </c>
      <c r="J72" s="97">
        <v>17.34</v>
      </c>
      <c r="K72" s="97">
        <v>16.399999999999999</v>
      </c>
      <c r="L72" s="97">
        <v>15.54</v>
      </c>
      <c r="M72" s="97">
        <v>13.61</v>
      </c>
      <c r="N72" s="97">
        <v>16.3</v>
      </c>
      <c r="P72" s="97">
        <v>11.54</v>
      </c>
      <c r="Q72" s="97">
        <v>13</v>
      </c>
      <c r="R72" s="97">
        <v>11.81</v>
      </c>
      <c r="S72" s="97">
        <v>7.61</v>
      </c>
      <c r="T72" s="97">
        <v>11.19</v>
      </c>
      <c r="V72" s="97">
        <v>17.7</v>
      </c>
      <c r="W72" s="97">
        <v>20.34</v>
      </c>
      <c r="X72" s="97">
        <v>17.45</v>
      </c>
      <c r="Y72" s="97">
        <v>15.67</v>
      </c>
      <c r="Z72" s="97">
        <v>15.63</v>
      </c>
      <c r="AB72" s="97">
        <v>22.33</v>
      </c>
      <c r="AC72" s="97">
        <v>15.53</v>
      </c>
      <c r="AD72" s="97">
        <v>14.16</v>
      </c>
      <c r="AE72" s="97">
        <v>10.62</v>
      </c>
      <c r="AF72" s="97">
        <v>12.95</v>
      </c>
    </row>
    <row r="73" spans="1:32" x14ac:dyDescent="0.25">
      <c r="A73" s="144"/>
      <c r="B73" s="145" t="s">
        <v>231</v>
      </c>
      <c r="C73" s="146">
        <v>0</v>
      </c>
      <c r="D73" s="97">
        <v>32.82</v>
      </c>
      <c r="E73" s="97">
        <v>31.06</v>
      </c>
      <c r="F73" s="97">
        <v>28.57</v>
      </c>
      <c r="G73" s="97">
        <v>35.56</v>
      </c>
      <c r="H73" s="97">
        <v>32.619999999999997</v>
      </c>
      <c r="J73" s="97">
        <v>32.49</v>
      </c>
      <c r="K73" s="97">
        <v>29.1</v>
      </c>
      <c r="L73" s="97">
        <v>27.32</v>
      </c>
      <c r="M73" s="97">
        <v>30.54</v>
      </c>
      <c r="N73" s="97">
        <v>30.7</v>
      </c>
      <c r="P73" s="97">
        <v>34.270000000000003</v>
      </c>
      <c r="Q73" s="97">
        <v>30.33</v>
      </c>
      <c r="R73" s="97">
        <v>24.65</v>
      </c>
      <c r="S73" s="97">
        <v>37.369999999999997</v>
      </c>
      <c r="T73" s="97">
        <v>33.56</v>
      </c>
      <c r="V73" s="97">
        <v>27.04</v>
      </c>
      <c r="W73" s="97">
        <v>24.63</v>
      </c>
      <c r="X73" s="97">
        <v>25.09</v>
      </c>
      <c r="Y73" s="97">
        <v>28.87</v>
      </c>
      <c r="Z73" s="97">
        <v>25.69</v>
      </c>
      <c r="AB73" s="97">
        <v>24.76</v>
      </c>
      <c r="AC73" s="97">
        <v>25.11</v>
      </c>
      <c r="AD73" s="97">
        <v>26.11</v>
      </c>
      <c r="AE73" s="97">
        <v>32.299999999999997</v>
      </c>
      <c r="AF73" s="97">
        <v>25.45</v>
      </c>
    </row>
    <row r="74" spans="1:32" x14ac:dyDescent="0.25">
      <c r="A74" s="144"/>
      <c r="B74" s="145" t="s">
        <v>232</v>
      </c>
      <c r="C74" s="146">
        <v>-1</v>
      </c>
      <c r="D74" s="97">
        <v>11.45</v>
      </c>
      <c r="E74" s="97">
        <v>15.91</v>
      </c>
      <c r="F74" s="97">
        <v>15.04</v>
      </c>
      <c r="G74" s="97">
        <v>11.85</v>
      </c>
      <c r="H74" s="97">
        <v>14.18</v>
      </c>
      <c r="J74" s="97">
        <v>11.78</v>
      </c>
      <c r="K74" s="97">
        <v>13.5</v>
      </c>
      <c r="L74" s="97">
        <v>15.86</v>
      </c>
      <c r="M74" s="97">
        <v>14.24</v>
      </c>
      <c r="N74" s="97">
        <v>13.77</v>
      </c>
      <c r="P74" s="97">
        <v>13.64</v>
      </c>
      <c r="Q74" s="97">
        <v>14</v>
      </c>
      <c r="R74" s="97">
        <v>14.58</v>
      </c>
      <c r="S74" s="97">
        <v>13.84</v>
      </c>
      <c r="T74" s="97">
        <v>10.51</v>
      </c>
      <c r="V74" s="97">
        <v>10.89</v>
      </c>
      <c r="W74" s="97">
        <v>12.13</v>
      </c>
      <c r="X74" s="97">
        <v>16.18</v>
      </c>
      <c r="Y74" s="97">
        <v>12.15</v>
      </c>
      <c r="Z74" s="97">
        <v>14.24</v>
      </c>
      <c r="AB74" s="97">
        <v>10.19</v>
      </c>
      <c r="AC74" s="97">
        <v>15.53</v>
      </c>
      <c r="AD74" s="97">
        <v>15.49</v>
      </c>
      <c r="AE74" s="97">
        <v>14.6</v>
      </c>
      <c r="AF74" s="97">
        <v>14.73</v>
      </c>
    </row>
    <row r="75" spans="1:32" x14ac:dyDescent="0.25">
      <c r="A75" s="144"/>
      <c r="B75" s="145" t="s">
        <v>36</v>
      </c>
      <c r="C75" s="146">
        <v>-2</v>
      </c>
      <c r="D75" s="97">
        <v>38.17</v>
      </c>
      <c r="E75" s="97">
        <v>35.61</v>
      </c>
      <c r="F75" s="97">
        <v>36.840000000000003</v>
      </c>
      <c r="G75" s="97">
        <v>34.81</v>
      </c>
      <c r="H75" s="97">
        <v>36.880000000000003</v>
      </c>
      <c r="J75" s="97">
        <v>38.380000000000003</v>
      </c>
      <c r="K75" s="97">
        <v>41</v>
      </c>
      <c r="L75" s="97">
        <v>41.29</v>
      </c>
      <c r="M75" s="97">
        <v>41.61</v>
      </c>
      <c r="N75" s="97">
        <v>39.24</v>
      </c>
      <c r="P75" s="97">
        <v>40.56</v>
      </c>
      <c r="Q75" s="97">
        <v>42.67</v>
      </c>
      <c r="R75" s="97">
        <v>48.96</v>
      </c>
      <c r="S75" s="97">
        <v>41.18</v>
      </c>
      <c r="T75" s="97">
        <v>44.75</v>
      </c>
      <c r="V75" s="97">
        <v>44.36</v>
      </c>
      <c r="W75" s="97">
        <v>42.91</v>
      </c>
      <c r="X75" s="97">
        <v>41.27</v>
      </c>
      <c r="Y75" s="97">
        <v>43.31</v>
      </c>
      <c r="Z75" s="97">
        <v>44.44</v>
      </c>
      <c r="AB75" s="97">
        <v>42.72</v>
      </c>
      <c r="AC75" s="97">
        <v>43.84</v>
      </c>
      <c r="AD75" s="97">
        <v>44.25</v>
      </c>
      <c r="AE75" s="97">
        <v>42.48</v>
      </c>
      <c r="AF75" s="97">
        <v>46.88</v>
      </c>
    </row>
    <row r="76" spans="1:32" x14ac:dyDescent="0.25">
      <c r="A76" s="144"/>
      <c r="B76" s="144"/>
      <c r="C76" s="147"/>
      <c r="D76" s="98"/>
      <c r="E76" s="98"/>
      <c r="F76" s="98"/>
      <c r="G76" s="98"/>
      <c r="H76" s="98"/>
      <c r="J76" s="98"/>
      <c r="K76" s="98"/>
      <c r="L76" s="98"/>
      <c r="M76" s="98"/>
      <c r="N76" s="98"/>
      <c r="P76" s="98"/>
      <c r="Q76" s="98"/>
      <c r="R76" s="98"/>
      <c r="S76" s="98"/>
      <c r="T76" s="98"/>
      <c r="V76" s="98"/>
      <c r="W76" s="98"/>
      <c r="X76" s="98"/>
      <c r="Y76" s="98"/>
      <c r="Z76" s="98"/>
      <c r="AB76" s="98"/>
      <c r="AC76" s="98"/>
      <c r="AD76" s="98"/>
      <c r="AE76" s="98"/>
      <c r="AF76" s="98"/>
    </row>
    <row r="77" spans="1:32" x14ac:dyDescent="0.25">
      <c r="A77" s="139"/>
      <c r="B77" s="140"/>
      <c r="C77" s="140"/>
      <c r="D77" s="99"/>
      <c r="E77" s="99"/>
      <c r="F77" s="99"/>
      <c r="G77" s="99"/>
      <c r="H77" s="99"/>
      <c r="J77" s="99"/>
      <c r="K77" s="99"/>
      <c r="L77" s="99"/>
      <c r="M77" s="99"/>
      <c r="N77" s="99"/>
      <c r="P77" s="99"/>
      <c r="Q77" s="99"/>
      <c r="R77" s="99"/>
      <c r="S77" s="99"/>
      <c r="T77" s="99"/>
      <c r="V77" s="99"/>
      <c r="W77" s="99"/>
      <c r="X77" s="99"/>
      <c r="Y77" s="99"/>
      <c r="Z77" s="99"/>
      <c r="AB77" s="99"/>
      <c r="AC77" s="99"/>
      <c r="AD77" s="99"/>
      <c r="AE77" s="99"/>
      <c r="AF77" s="99"/>
    </row>
    <row r="78" spans="1:32" x14ac:dyDescent="0.25">
      <c r="A78" s="142">
        <v>9</v>
      </c>
      <c r="B78" s="143" t="s">
        <v>234</v>
      </c>
      <c r="C78" s="100"/>
      <c r="D78" s="100"/>
      <c r="E78" s="100"/>
      <c r="F78" s="100"/>
      <c r="G78" s="100"/>
      <c r="H78" s="100"/>
      <c r="J78" s="100"/>
      <c r="K78" s="100"/>
      <c r="L78" s="100"/>
      <c r="M78" s="100"/>
      <c r="N78" s="100"/>
      <c r="P78" s="100"/>
      <c r="Q78" s="100"/>
      <c r="R78" s="100"/>
      <c r="S78" s="100"/>
      <c r="T78" s="100"/>
      <c r="V78" s="100"/>
      <c r="W78" s="100"/>
      <c r="X78" s="100"/>
      <c r="Y78" s="100"/>
      <c r="Z78" s="100"/>
      <c r="AB78" s="100"/>
      <c r="AC78" s="100"/>
      <c r="AD78" s="100"/>
      <c r="AE78" s="100"/>
      <c r="AF78" s="100"/>
    </row>
    <row r="79" spans="1:32" ht="21" x14ac:dyDescent="0.25">
      <c r="A79" s="144"/>
      <c r="B79" s="273"/>
      <c r="C79" s="275" t="s">
        <v>57</v>
      </c>
      <c r="D79" s="95" t="s">
        <v>222</v>
      </c>
      <c r="E79" s="95" t="s">
        <v>239</v>
      </c>
      <c r="F79" s="95" t="s">
        <v>257</v>
      </c>
      <c r="G79" s="95" t="s">
        <v>256</v>
      </c>
      <c r="H79" s="95" t="s">
        <v>272</v>
      </c>
      <c r="J79" s="95" t="s">
        <v>222</v>
      </c>
      <c r="K79" s="95" t="s">
        <v>239</v>
      </c>
      <c r="L79" s="95" t="s">
        <v>257</v>
      </c>
      <c r="M79" s="95" t="s">
        <v>256</v>
      </c>
      <c r="N79" s="95" t="s">
        <v>272</v>
      </c>
      <c r="P79" s="95" t="s">
        <v>222</v>
      </c>
      <c r="Q79" s="95" t="s">
        <v>239</v>
      </c>
      <c r="R79" s="95" t="s">
        <v>257</v>
      </c>
      <c r="S79" s="95" t="s">
        <v>256</v>
      </c>
      <c r="T79" s="95" t="s">
        <v>272</v>
      </c>
      <c r="V79" s="95" t="s">
        <v>222</v>
      </c>
      <c r="W79" s="95" t="s">
        <v>239</v>
      </c>
      <c r="X79" s="95" t="s">
        <v>257</v>
      </c>
      <c r="Y79" s="95" t="s">
        <v>256</v>
      </c>
      <c r="Z79" s="95" t="s">
        <v>272</v>
      </c>
      <c r="AB79" s="95" t="s">
        <v>222</v>
      </c>
      <c r="AC79" s="95" t="s">
        <v>239</v>
      </c>
      <c r="AD79" s="95" t="s">
        <v>257</v>
      </c>
      <c r="AE79" s="95" t="s">
        <v>256</v>
      </c>
      <c r="AF79" s="95" t="s">
        <v>272</v>
      </c>
    </row>
    <row r="80" spans="1:32" x14ac:dyDescent="0.25">
      <c r="A80" s="144"/>
      <c r="B80" s="274"/>
      <c r="C80" s="276"/>
      <c r="D80" s="96" t="s">
        <v>67</v>
      </c>
      <c r="E80" s="96" t="s">
        <v>67</v>
      </c>
      <c r="F80" s="96" t="s">
        <v>67</v>
      </c>
      <c r="G80" s="96" t="s">
        <v>67</v>
      </c>
      <c r="H80" s="96" t="s">
        <v>67</v>
      </c>
      <c r="J80" s="96" t="s">
        <v>67</v>
      </c>
      <c r="K80" s="96" t="s">
        <v>67</v>
      </c>
      <c r="L80" s="96" t="s">
        <v>67</v>
      </c>
      <c r="M80" s="96" t="s">
        <v>67</v>
      </c>
      <c r="N80" s="96" t="s">
        <v>67</v>
      </c>
      <c r="P80" s="96" t="s">
        <v>67</v>
      </c>
      <c r="Q80" s="96" t="s">
        <v>67</v>
      </c>
      <c r="R80" s="96" t="s">
        <v>67</v>
      </c>
      <c r="S80" s="96" t="s">
        <v>67</v>
      </c>
      <c r="T80" s="96" t="s">
        <v>67</v>
      </c>
      <c r="V80" s="96" t="s">
        <v>67</v>
      </c>
      <c r="W80" s="96" t="s">
        <v>67</v>
      </c>
      <c r="X80" s="96" t="s">
        <v>67</v>
      </c>
      <c r="Y80" s="96" t="s">
        <v>67</v>
      </c>
      <c r="Z80" s="96" t="s">
        <v>67</v>
      </c>
      <c r="AB80" s="96" t="s">
        <v>67</v>
      </c>
      <c r="AC80" s="96" t="s">
        <v>67</v>
      </c>
      <c r="AD80" s="96" t="s">
        <v>67</v>
      </c>
      <c r="AE80" s="96" t="s">
        <v>67</v>
      </c>
      <c r="AF80" s="96" t="s">
        <v>67</v>
      </c>
    </row>
    <row r="81" spans="1:32" x14ac:dyDescent="0.25">
      <c r="A81" s="144"/>
      <c r="B81" s="145" t="s">
        <v>230</v>
      </c>
      <c r="C81" s="146">
        <v>1</v>
      </c>
      <c r="D81" s="97">
        <v>12.98</v>
      </c>
      <c r="E81" s="97">
        <v>13.64</v>
      </c>
      <c r="F81" s="97">
        <v>9.77</v>
      </c>
      <c r="G81" s="97">
        <v>14.81</v>
      </c>
      <c r="H81" s="97">
        <v>10.64</v>
      </c>
      <c r="J81" s="97">
        <v>16.670000000000002</v>
      </c>
      <c r="K81" s="97">
        <v>15.11</v>
      </c>
      <c r="L81" s="97">
        <v>14.76</v>
      </c>
      <c r="M81" s="97">
        <v>14.72</v>
      </c>
      <c r="N81" s="97">
        <v>13.77</v>
      </c>
      <c r="P81" s="97">
        <v>9.09</v>
      </c>
      <c r="Q81" s="97">
        <v>10.33</v>
      </c>
      <c r="R81" s="97">
        <v>10.07</v>
      </c>
      <c r="S81" s="97">
        <v>7.61</v>
      </c>
      <c r="T81" s="97">
        <v>10.51</v>
      </c>
      <c r="V81" s="97">
        <v>16.149999999999999</v>
      </c>
      <c r="W81" s="97">
        <v>18.28</v>
      </c>
      <c r="X81" s="97">
        <v>16.18</v>
      </c>
      <c r="Y81" s="97">
        <v>16.55</v>
      </c>
      <c r="Z81" s="97">
        <v>16.670000000000002</v>
      </c>
      <c r="AB81" s="97">
        <v>12.62</v>
      </c>
      <c r="AC81" s="97">
        <v>10.5</v>
      </c>
      <c r="AD81" s="97">
        <v>9.73</v>
      </c>
      <c r="AE81" s="97">
        <v>9.73</v>
      </c>
      <c r="AF81" s="97">
        <v>13.39</v>
      </c>
    </row>
    <row r="82" spans="1:32" x14ac:dyDescent="0.25">
      <c r="A82" s="144"/>
      <c r="B82" s="145" t="s">
        <v>231</v>
      </c>
      <c r="C82" s="146">
        <v>0</v>
      </c>
      <c r="D82" s="97">
        <v>38.93</v>
      </c>
      <c r="E82" s="97">
        <v>39.39</v>
      </c>
      <c r="F82" s="97">
        <v>42.86</v>
      </c>
      <c r="G82" s="97">
        <v>45.19</v>
      </c>
      <c r="H82" s="97">
        <v>45.39</v>
      </c>
      <c r="J82" s="97">
        <v>36.700000000000003</v>
      </c>
      <c r="K82" s="97">
        <v>30.06</v>
      </c>
      <c r="L82" s="97">
        <v>34.85</v>
      </c>
      <c r="M82" s="97">
        <v>32.590000000000003</v>
      </c>
      <c r="N82" s="97">
        <v>35.130000000000003</v>
      </c>
      <c r="P82" s="97">
        <v>38.46</v>
      </c>
      <c r="Q82" s="97">
        <v>34.33</v>
      </c>
      <c r="R82" s="97">
        <v>33.33</v>
      </c>
      <c r="S82" s="97">
        <v>42.56</v>
      </c>
      <c r="T82" s="97">
        <v>38.31</v>
      </c>
      <c r="V82" s="97">
        <v>32.49</v>
      </c>
      <c r="W82" s="97">
        <v>28.92</v>
      </c>
      <c r="X82" s="97">
        <v>35.450000000000003</v>
      </c>
      <c r="Y82" s="97">
        <v>33.630000000000003</v>
      </c>
      <c r="Z82" s="97">
        <v>30.56</v>
      </c>
      <c r="AB82" s="97">
        <v>36.409999999999997</v>
      </c>
      <c r="AC82" s="97">
        <v>32.42</v>
      </c>
      <c r="AD82" s="97">
        <v>35.840000000000003</v>
      </c>
      <c r="AE82" s="97">
        <v>39.82</v>
      </c>
      <c r="AF82" s="97">
        <v>32.14</v>
      </c>
    </row>
    <row r="83" spans="1:32" x14ac:dyDescent="0.25">
      <c r="A83" s="144"/>
      <c r="B83" s="145" t="s">
        <v>232</v>
      </c>
      <c r="C83" s="146">
        <v>-1</v>
      </c>
      <c r="D83" s="97">
        <v>10.69</v>
      </c>
      <c r="E83" s="97">
        <v>12.88</v>
      </c>
      <c r="F83" s="97">
        <v>9.77</v>
      </c>
      <c r="G83" s="97">
        <v>7.41</v>
      </c>
      <c r="H83" s="97">
        <v>8.51</v>
      </c>
      <c r="J83" s="97">
        <v>10.27</v>
      </c>
      <c r="K83" s="97">
        <v>14.31</v>
      </c>
      <c r="L83" s="97">
        <v>11.15</v>
      </c>
      <c r="M83" s="97">
        <v>11.71</v>
      </c>
      <c r="N83" s="97">
        <v>12.34</v>
      </c>
      <c r="P83" s="97">
        <v>10.14</v>
      </c>
      <c r="Q83" s="97">
        <v>12.33</v>
      </c>
      <c r="R83" s="97">
        <v>8.68</v>
      </c>
      <c r="S83" s="97">
        <v>9.34</v>
      </c>
      <c r="T83" s="97">
        <v>7.46</v>
      </c>
      <c r="V83" s="97">
        <v>9.14</v>
      </c>
      <c r="W83" s="97">
        <v>11.94</v>
      </c>
      <c r="X83" s="97">
        <v>8.36</v>
      </c>
      <c r="Y83" s="97">
        <v>8.6300000000000008</v>
      </c>
      <c r="Z83" s="97">
        <v>10.59</v>
      </c>
      <c r="AB83" s="97">
        <v>8.25</v>
      </c>
      <c r="AC83" s="97">
        <v>13.24</v>
      </c>
      <c r="AD83" s="97">
        <v>11.06</v>
      </c>
      <c r="AE83" s="97">
        <v>7.52</v>
      </c>
      <c r="AF83" s="97">
        <v>8.48</v>
      </c>
    </row>
    <row r="84" spans="1:32" x14ac:dyDescent="0.25">
      <c r="A84" s="144"/>
      <c r="B84" s="145" t="s">
        <v>36</v>
      </c>
      <c r="C84" s="146">
        <v>-2</v>
      </c>
      <c r="D84" s="97">
        <v>37.4</v>
      </c>
      <c r="E84" s="97">
        <v>34.090000000000003</v>
      </c>
      <c r="F84" s="97">
        <v>37.590000000000003</v>
      </c>
      <c r="G84" s="97">
        <v>32.590000000000003</v>
      </c>
      <c r="H84" s="97">
        <v>35.46</v>
      </c>
      <c r="J84" s="97">
        <v>36.36</v>
      </c>
      <c r="K84" s="97">
        <v>40.51</v>
      </c>
      <c r="L84" s="97">
        <v>39.25</v>
      </c>
      <c r="M84" s="97">
        <v>40.98</v>
      </c>
      <c r="N84" s="97">
        <v>38.770000000000003</v>
      </c>
      <c r="P84" s="97">
        <v>42.31</v>
      </c>
      <c r="Q84" s="97">
        <v>43</v>
      </c>
      <c r="R84" s="97">
        <v>47.92</v>
      </c>
      <c r="S84" s="97">
        <v>40.479999999999997</v>
      </c>
      <c r="T84" s="97">
        <v>43.73</v>
      </c>
      <c r="V84" s="97">
        <v>42.22</v>
      </c>
      <c r="W84" s="97">
        <v>40.86</v>
      </c>
      <c r="X84" s="97">
        <v>40</v>
      </c>
      <c r="Y84" s="97">
        <v>41.2</v>
      </c>
      <c r="Z84" s="97">
        <v>42.19</v>
      </c>
      <c r="AB84" s="97">
        <v>42.72</v>
      </c>
      <c r="AC84" s="97">
        <v>43.84</v>
      </c>
      <c r="AD84" s="97">
        <v>43.36</v>
      </c>
      <c r="AE84" s="97">
        <v>42.92</v>
      </c>
      <c r="AF84" s="97">
        <v>45.98</v>
      </c>
    </row>
    <row r="85" spans="1:32" x14ac:dyDescent="0.25">
      <c r="A85" s="144"/>
      <c r="B85" s="144"/>
      <c r="C85" s="147"/>
      <c r="D85" s="98"/>
      <c r="E85" s="98"/>
      <c r="F85" s="98"/>
      <c r="G85" s="98"/>
      <c r="H85" s="98"/>
      <c r="J85" s="98"/>
      <c r="K85" s="98"/>
      <c r="L85" s="98"/>
      <c r="M85" s="98"/>
      <c r="N85" s="98"/>
      <c r="P85" s="98"/>
      <c r="Q85" s="98"/>
      <c r="R85" s="98"/>
      <c r="S85" s="98"/>
      <c r="T85" s="98"/>
      <c r="V85" s="98"/>
      <c r="W85" s="98"/>
      <c r="X85" s="98"/>
      <c r="Y85" s="98"/>
      <c r="Z85" s="98"/>
      <c r="AB85" s="98"/>
      <c r="AC85" s="98"/>
      <c r="AD85" s="98"/>
      <c r="AE85" s="98"/>
      <c r="AF85" s="98"/>
    </row>
  </sheetData>
  <mergeCells count="23">
    <mergeCell ref="B70:B71"/>
    <mergeCell ref="C70:C71"/>
    <mergeCell ref="B79:B80"/>
    <mergeCell ref="C79:C80"/>
    <mergeCell ref="B43:B44"/>
    <mergeCell ref="C43:C44"/>
    <mergeCell ref="B52:B53"/>
    <mergeCell ref="C52:C53"/>
    <mergeCell ref="B61:B62"/>
    <mergeCell ref="C61:C62"/>
    <mergeCell ref="C16:C17"/>
    <mergeCell ref="B25:B26"/>
    <mergeCell ref="C25:C26"/>
    <mergeCell ref="B16:B17"/>
    <mergeCell ref="B34:B35"/>
    <mergeCell ref="C34:C35"/>
    <mergeCell ref="D4:H4"/>
    <mergeCell ref="B7:B8"/>
    <mergeCell ref="C7:C8"/>
    <mergeCell ref="AB4:AF4"/>
    <mergeCell ref="J4:N4"/>
    <mergeCell ref="P4:T4"/>
    <mergeCell ref="V4:Z4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8" customWidth="1"/>
    <col min="2" max="2" width="35.77734375" style="8" customWidth="1"/>
    <col min="3" max="3" width="6.77734375" style="8" customWidth="1"/>
    <col min="4" max="8" width="10.77734375" style="8"/>
    <col min="9" max="9" width="2" style="8" customWidth="1"/>
    <col min="10" max="14" width="10.77734375" style="8"/>
    <col min="15" max="15" width="2" style="8" customWidth="1"/>
    <col min="16" max="20" width="10.77734375" style="8"/>
    <col min="21" max="21" width="2" style="8" customWidth="1"/>
    <col min="22" max="26" width="10.77734375" style="8"/>
    <col min="27" max="27" width="2" style="8" customWidth="1"/>
    <col min="28" max="16384" width="10.77734375" style="8"/>
  </cols>
  <sheetData>
    <row r="1" spans="1:250" x14ac:dyDescent="0.25">
      <c r="A1" s="129" t="s">
        <v>115</v>
      </c>
      <c r="C1" s="130"/>
      <c r="H1" s="131"/>
      <c r="L1" s="132"/>
      <c r="M1" s="132"/>
      <c r="N1" s="132"/>
    </row>
    <row r="2" spans="1:250" s="137" customFormat="1" ht="13.8" x14ac:dyDescent="0.25">
      <c r="A2" s="133"/>
      <c r="B2" s="134"/>
      <c r="C2" s="135" t="s">
        <v>113</v>
      </c>
      <c r="D2" s="134"/>
      <c r="E2" s="133"/>
      <c r="F2" s="134"/>
      <c r="G2" s="136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</row>
    <row r="3" spans="1:250" x14ac:dyDescent="0.25">
      <c r="A3" s="139"/>
      <c r="B3" s="140"/>
      <c r="C3" s="140"/>
      <c r="D3" s="99"/>
      <c r="E3" s="131"/>
      <c r="F3" s="131"/>
      <c r="G3" s="131"/>
      <c r="H3" s="131"/>
      <c r="I3" s="131"/>
      <c r="J3" s="131"/>
      <c r="K3" s="131"/>
      <c r="L3" s="132"/>
      <c r="M3" s="132"/>
      <c r="N3" s="132"/>
    </row>
    <row r="4" spans="1:250" x14ac:dyDescent="0.25">
      <c r="A4" s="176"/>
      <c r="B4" s="176"/>
      <c r="C4" s="176"/>
      <c r="D4" s="277" t="s">
        <v>22</v>
      </c>
      <c r="E4" s="277"/>
      <c r="F4" s="277"/>
      <c r="G4" s="277"/>
      <c r="H4" s="277"/>
      <c r="J4" s="277" t="s">
        <v>24</v>
      </c>
      <c r="K4" s="277"/>
      <c r="L4" s="277"/>
      <c r="M4" s="277"/>
      <c r="N4" s="277"/>
      <c r="P4" s="277" t="s">
        <v>21</v>
      </c>
      <c r="Q4" s="277"/>
      <c r="R4" s="277"/>
      <c r="S4" s="277"/>
      <c r="T4" s="277"/>
      <c r="V4" s="277" t="s">
        <v>83</v>
      </c>
      <c r="W4" s="277"/>
      <c r="X4" s="277"/>
      <c r="Y4" s="277"/>
      <c r="Z4" s="277"/>
      <c r="AB4" s="277" t="s">
        <v>41</v>
      </c>
      <c r="AC4" s="277"/>
      <c r="AD4" s="277"/>
      <c r="AE4" s="277"/>
      <c r="AF4" s="277"/>
    </row>
    <row r="5" spans="1:250" x14ac:dyDescent="0.25">
      <c r="A5" s="139"/>
      <c r="B5" s="140"/>
      <c r="C5" s="140"/>
      <c r="D5" s="99"/>
      <c r="E5" s="99"/>
      <c r="F5" s="99"/>
      <c r="G5" s="99"/>
      <c r="H5" s="99"/>
      <c r="J5" s="99"/>
      <c r="K5" s="99"/>
      <c r="L5" s="99"/>
      <c r="M5" s="99"/>
      <c r="N5" s="99"/>
      <c r="P5" s="99"/>
      <c r="Q5" s="99"/>
      <c r="R5" s="99"/>
      <c r="S5" s="99"/>
      <c r="T5" s="99"/>
      <c r="V5" s="99"/>
      <c r="W5" s="99"/>
      <c r="X5" s="99"/>
      <c r="Y5" s="99"/>
      <c r="Z5" s="99"/>
      <c r="AB5" s="99"/>
      <c r="AC5" s="99"/>
      <c r="AD5" s="99"/>
      <c r="AE5" s="99"/>
      <c r="AF5" s="99"/>
    </row>
    <row r="6" spans="1:250" x14ac:dyDescent="0.25">
      <c r="A6" s="142">
        <v>32</v>
      </c>
      <c r="B6" s="143" t="s">
        <v>103</v>
      </c>
      <c r="C6" s="100"/>
      <c r="D6" s="100"/>
      <c r="E6" s="100"/>
      <c r="F6" s="100"/>
      <c r="G6" s="100"/>
      <c r="H6" s="100"/>
      <c r="J6" s="100"/>
      <c r="K6" s="100"/>
      <c r="L6" s="100"/>
      <c r="M6" s="100"/>
      <c r="N6" s="100"/>
      <c r="P6" s="100"/>
      <c r="Q6" s="100"/>
      <c r="R6" s="100"/>
      <c r="S6" s="100"/>
      <c r="T6" s="100"/>
      <c r="V6" s="100"/>
      <c r="W6" s="100"/>
      <c r="X6" s="100"/>
      <c r="Y6" s="100"/>
      <c r="Z6" s="100"/>
      <c r="AB6" s="100"/>
      <c r="AC6" s="100"/>
      <c r="AD6" s="100"/>
      <c r="AE6" s="100"/>
      <c r="AF6" s="100"/>
    </row>
    <row r="7" spans="1:250" ht="21" x14ac:dyDescent="0.25">
      <c r="A7" s="144"/>
      <c r="B7" s="273"/>
      <c r="C7" s="275" t="s">
        <v>57</v>
      </c>
      <c r="D7" s="95" t="s">
        <v>222</v>
      </c>
      <c r="E7" s="95" t="s">
        <v>239</v>
      </c>
      <c r="F7" s="95" t="s">
        <v>257</v>
      </c>
      <c r="G7" s="95" t="s">
        <v>256</v>
      </c>
      <c r="H7" s="95" t="s">
        <v>272</v>
      </c>
      <c r="J7" s="95" t="s">
        <v>222</v>
      </c>
      <c r="K7" s="95" t="s">
        <v>239</v>
      </c>
      <c r="L7" s="95" t="s">
        <v>257</v>
      </c>
      <c r="M7" s="95" t="s">
        <v>256</v>
      </c>
      <c r="N7" s="95" t="s">
        <v>272</v>
      </c>
      <c r="P7" s="95" t="s">
        <v>222</v>
      </c>
      <c r="Q7" s="95" t="s">
        <v>239</v>
      </c>
      <c r="R7" s="95" t="s">
        <v>257</v>
      </c>
      <c r="S7" s="95" t="s">
        <v>256</v>
      </c>
      <c r="T7" s="95" t="s">
        <v>272</v>
      </c>
      <c r="V7" s="95" t="s">
        <v>222</v>
      </c>
      <c r="W7" s="95" t="s">
        <v>239</v>
      </c>
      <c r="X7" s="95" t="s">
        <v>257</v>
      </c>
      <c r="Y7" s="95" t="s">
        <v>256</v>
      </c>
      <c r="Z7" s="95" t="s">
        <v>272</v>
      </c>
      <c r="AB7" s="95" t="s">
        <v>222</v>
      </c>
      <c r="AC7" s="95" t="s">
        <v>239</v>
      </c>
      <c r="AD7" s="95" t="s">
        <v>257</v>
      </c>
      <c r="AE7" s="95" t="s">
        <v>256</v>
      </c>
      <c r="AF7" s="95" t="s">
        <v>272</v>
      </c>
    </row>
    <row r="8" spans="1:250" x14ac:dyDescent="0.25">
      <c r="A8" s="144"/>
      <c r="B8" s="274"/>
      <c r="C8" s="276"/>
      <c r="D8" s="96" t="s">
        <v>29</v>
      </c>
      <c r="E8" s="96" t="s">
        <v>29</v>
      </c>
      <c r="F8" s="96" t="s">
        <v>29</v>
      </c>
      <c r="G8" s="96" t="s">
        <v>29</v>
      </c>
      <c r="H8" s="96" t="s">
        <v>29</v>
      </c>
      <c r="J8" s="96" t="s">
        <v>29</v>
      </c>
      <c r="K8" s="96" t="s">
        <v>29</v>
      </c>
      <c r="L8" s="96" t="s">
        <v>29</v>
      </c>
      <c r="M8" s="96" t="s">
        <v>29</v>
      </c>
      <c r="N8" s="96" t="s">
        <v>29</v>
      </c>
      <c r="P8" s="96" t="s">
        <v>29</v>
      </c>
      <c r="Q8" s="96" t="s">
        <v>29</v>
      </c>
      <c r="R8" s="96" t="s">
        <v>29</v>
      </c>
      <c r="S8" s="96" t="s">
        <v>29</v>
      </c>
      <c r="T8" s="96" t="s">
        <v>29</v>
      </c>
      <c r="V8" s="96" t="s">
        <v>29</v>
      </c>
      <c r="W8" s="96" t="s">
        <v>29</v>
      </c>
      <c r="X8" s="96" t="s">
        <v>29</v>
      </c>
      <c r="Y8" s="96" t="s">
        <v>29</v>
      </c>
      <c r="Z8" s="96" t="s">
        <v>29</v>
      </c>
      <c r="AB8" s="96" t="s">
        <v>29</v>
      </c>
      <c r="AC8" s="96" t="s">
        <v>29</v>
      </c>
      <c r="AD8" s="96" t="s">
        <v>29</v>
      </c>
      <c r="AE8" s="96" t="s">
        <v>29</v>
      </c>
      <c r="AF8" s="96" t="s">
        <v>29</v>
      </c>
    </row>
    <row r="9" spans="1:250" x14ac:dyDescent="0.25">
      <c r="A9" s="144"/>
      <c r="B9" s="145" t="s">
        <v>22</v>
      </c>
      <c r="C9" s="146" t="s">
        <v>47</v>
      </c>
      <c r="D9" s="97">
        <v>2395833661.0700002</v>
      </c>
      <c r="E9" s="97">
        <v>2431281621.4899998</v>
      </c>
      <c r="F9" s="97">
        <v>2253706538.2800002</v>
      </c>
      <c r="G9" s="97">
        <v>2356553688.23</v>
      </c>
      <c r="H9" s="97"/>
      <c r="J9" s="97">
        <v>813705750.22000003</v>
      </c>
      <c r="K9" s="97">
        <v>878074490.08000004</v>
      </c>
      <c r="L9" s="97">
        <v>784816943.15999997</v>
      </c>
      <c r="M9" s="97">
        <v>932772012.98000002</v>
      </c>
      <c r="N9" s="97"/>
      <c r="P9" s="97">
        <v>237293054.21000001</v>
      </c>
      <c r="Q9" s="97">
        <v>241235288.59999999</v>
      </c>
      <c r="R9" s="97">
        <v>116515970.93000001</v>
      </c>
      <c r="S9" s="97">
        <v>178633991.61000001</v>
      </c>
      <c r="T9" s="97"/>
      <c r="V9" s="97">
        <v>484825627.5</v>
      </c>
      <c r="W9" s="97">
        <v>511526602.62</v>
      </c>
      <c r="X9" s="97">
        <v>403393575.77999997</v>
      </c>
      <c r="Y9" s="97">
        <v>485341997.95999998</v>
      </c>
      <c r="Z9" s="97"/>
      <c r="AB9" s="97">
        <v>508948398.54000002</v>
      </c>
      <c r="AC9" s="97">
        <v>521225916.61000001</v>
      </c>
      <c r="AD9" s="97">
        <v>474966836.05000001</v>
      </c>
      <c r="AE9" s="97">
        <v>574507389.76999998</v>
      </c>
      <c r="AF9" s="97"/>
    </row>
    <row r="10" spans="1:250" x14ac:dyDescent="0.25">
      <c r="A10" s="144"/>
      <c r="B10" s="145" t="s">
        <v>45</v>
      </c>
      <c r="C10" s="146"/>
      <c r="D10" s="97">
        <v>2395833661.0700002</v>
      </c>
      <c r="E10" s="97">
        <v>2431281621.4899998</v>
      </c>
      <c r="F10" s="97">
        <v>2253706538.2800002</v>
      </c>
      <c r="G10" s="97">
        <v>2356553688.23</v>
      </c>
      <c r="H10" s="97"/>
      <c r="J10" s="97">
        <v>813705750.22000003</v>
      </c>
      <c r="K10" s="97">
        <v>878074490.08000004</v>
      </c>
      <c r="L10" s="97">
        <v>784816943.15999997</v>
      </c>
      <c r="M10" s="97">
        <v>932772012.98000002</v>
      </c>
      <c r="N10" s="97"/>
      <c r="P10" s="97">
        <v>237293054.21000001</v>
      </c>
      <c r="Q10" s="97">
        <v>241235288.59999999</v>
      </c>
      <c r="R10" s="97">
        <v>116515970.93000001</v>
      </c>
      <c r="S10" s="97">
        <v>178633991.61000001</v>
      </c>
      <c r="T10" s="97"/>
      <c r="V10" s="97">
        <v>484825627.5</v>
      </c>
      <c r="W10" s="97">
        <v>511526602.62</v>
      </c>
      <c r="X10" s="97">
        <v>403393575.77999997</v>
      </c>
      <c r="Y10" s="97">
        <v>485341997.95999998</v>
      </c>
      <c r="Z10" s="97"/>
      <c r="AB10" s="97">
        <v>508948398.54000002</v>
      </c>
      <c r="AC10" s="97">
        <v>521225916.61000001</v>
      </c>
      <c r="AD10" s="97">
        <v>474966836.05000001</v>
      </c>
      <c r="AE10" s="97">
        <v>574507389.76999998</v>
      </c>
      <c r="AF10" s="97"/>
    </row>
    <row r="11" spans="1:250" x14ac:dyDescent="0.25">
      <c r="A11" s="144"/>
      <c r="B11" s="145" t="s">
        <v>39</v>
      </c>
      <c r="C11" s="146"/>
      <c r="D11" s="97">
        <v>4697448363.6400003</v>
      </c>
      <c r="E11" s="97">
        <v>4927539527.2799997</v>
      </c>
      <c r="F11" s="97">
        <v>4361239726.8500004</v>
      </c>
      <c r="G11" s="97">
        <v>4822394351.3000002</v>
      </c>
      <c r="H11" s="97"/>
      <c r="J11" s="97">
        <v>4697448363.6400003</v>
      </c>
      <c r="K11" s="97">
        <v>4927539527.2799997</v>
      </c>
      <c r="L11" s="97">
        <v>4361239726.8500004</v>
      </c>
      <c r="M11" s="97">
        <v>4822394351.3000002</v>
      </c>
      <c r="N11" s="97"/>
      <c r="P11" s="97">
        <v>4697448363.6400003</v>
      </c>
      <c r="Q11" s="97">
        <v>4927539527.2799997</v>
      </c>
      <c r="R11" s="97">
        <v>4361239726.8500004</v>
      </c>
      <c r="S11" s="97">
        <v>4822394351.3000002</v>
      </c>
      <c r="T11" s="97"/>
      <c r="V11" s="97">
        <v>4697448363.6400003</v>
      </c>
      <c r="W11" s="97">
        <v>4927539527.2799997</v>
      </c>
      <c r="X11" s="97">
        <v>4361239726.8500004</v>
      </c>
      <c r="Y11" s="97">
        <v>4822394351.3000002</v>
      </c>
      <c r="Z11" s="97"/>
      <c r="AB11" s="97">
        <v>4697448363.6400003</v>
      </c>
      <c r="AC11" s="97">
        <v>4927539527.2799997</v>
      </c>
      <c r="AD11" s="97">
        <v>4361239726.8500004</v>
      </c>
      <c r="AE11" s="97">
        <v>4822394351.3000002</v>
      </c>
      <c r="AF11" s="97"/>
    </row>
    <row r="12" spans="1:250" x14ac:dyDescent="0.25">
      <c r="A12" s="144"/>
      <c r="B12" s="145" t="s">
        <v>18</v>
      </c>
      <c r="C12" s="146"/>
      <c r="D12" s="97">
        <v>4697448363.6400003</v>
      </c>
      <c r="E12" s="97">
        <v>4927539527.2799997</v>
      </c>
      <c r="F12" s="97">
        <v>4361239726.8500004</v>
      </c>
      <c r="G12" s="97">
        <v>4822394351.3000002</v>
      </c>
      <c r="H12" s="97"/>
      <c r="J12" s="97">
        <v>4697448363.6400003</v>
      </c>
      <c r="K12" s="97">
        <v>4927539527.2799997</v>
      </c>
      <c r="L12" s="97">
        <v>4361239726.8500004</v>
      </c>
      <c r="M12" s="97">
        <v>4822394351.3000002</v>
      </c>
      <c r="N12" s="97"/>
      <c r="P12" s="97">
        <v>4697448363.6400003</v>
      </c>
      <c r="Q12" s="97">
        <v>4927539527.2799997</v>
      </c>
      <c r="R12" s="97">
        <v>4361239726.8500004</v>
      </c>
      <c r="S12" s="97">
        <v>4822394351.3000002</v>
      </c>
      <c r="T12" s="97"/>
      <c r="V12" s="97">
        <v>4697448363.6400003</v>
      </c>
      <c r="W12" s="97">
        <v>4927539527.2799997</v>
      </c>
      <c r="X12" s="97">
        <v>4361239726.8500004</v>
      </c>
      <c r="Y12" s="97">
        <v>4822394351.3000002</v>
      </c>
      <c r="Z12" s="97"/>
      <c r="AB12" s="97">
        <v>4697448363.6400003</v>
      </c>
      <c r="AC12" s="97">
        <v>4927539527.2799997</v>
      </c>
      <c r="AD12" s="97">
        <v>4361239726.8500004</v>
      </c>
      <c r="AE12" s="97">
        <v>4822394351.3000002</v>
      </c>
      <c r="AF12" s="97"/>
    </row>
    <row r="13" spans="1:250" x14ac:dyDescent="0.25">
      <c r="A13" s="144"/>
      <c r="B13" s="144"/>
      <c r="C13" s="147"/>
      <c r="D13" s="98"/>
      <c r="E13" s="98"/>
      <c r="F13" s="98"/>
      <c r="G13" s="98"/>
      <c r="H13" s="98"/>
      <c r="J13" s="98"/>
      <c r="K13" s="98"/>
      <c r="L13" s="98"/>
      <c r="M13" s="98"/>
      <c r="N13" s="98"/>
      <c r="P13" s="98"/>
      <c r="Q13" s="98"/>
      <c r="R13" s="98"/>
      <c r="S13" s="98"/>
      <c r="T13" s="98"/>
      <c r="V13" s="98"/>
      <c r="W13" s="98"/>
      <c r="X13" s="98"/>
      <c r="Y13" s="98"/>
      <c r="Z13" s="98"/>
      <c r="AB13" s="98"/>
      <c r="AC13" s="98"/>
      <c r="AD13" s="98"/>
      <c r="AE13" s="98"/>
      <c r="AF13" s="98"/>
    </row>
    <row r="14" spans="1:250" x14ac:dyDescent="0.25">
      <c r="A14" s="139"/>
      <c r="B14" s="140"/>
      <c r="C14" s="140"/>
      <c r="D14" s="99"/>
      <c r="E14" s="99"/>
      <c r="F14" s="99"/>
      <c r="G14" s="99"/>
      <c r="H14" s="99"/>
      <c r="J14" s="99"/>
      <c r="K14" s="99"/>
      <c r="L14" s="99"/>
      <c r="M14" s="99"/>
      <c r="N14" s="99"/>
      <c r="P14" s="99"/>
      <c r="Q14" s="99"/>
      <c r="R14" s="99"/>
      <c r="S14" s="99"/>
      <c r="T14" s="99"/>
      <c r="V14" s="99"/>
      <c r="W14" s="99"/>
      <c r="X14" s="99"/>
      <c r="Y14" s="99"/>
      <c r="Z14" s="99"/>
      <c r="AB14" s="99"/>
      <c r="AC14" s="99"/>
      <c r="AD14" s="99"/>
      <c r="AE14" s="99"/>
      <c r="AF14" s="99"/>
    </row>
    <row r="15" spans="1:250" x14ac:dyDescent="0.25">
      <c r="A15" s="142">
        <v>33</v>
      </c>
      <c r="B15" s="143" t="s">
        <v>104</v>
      </c>
      <c r="C15" s="100"/>
      <c r="D15" s="100"/>
      <c r="E15" s="100"/>
      <c r="F15" s="100"/>
      <c r="G15" s="100"/>
      <c r="H15" s="100"/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V15" s="100"/>
      <c r="W15" s="100"/>
      <c r="X15" s="100"/>
      <c r="Y15" s="100"/>
      <c r="Z15" s="100"/>
      <c r="AB15" s="100"/>
      <c r="AC15" s="100"/>
      <c r="AD15" s="100"/>
      <c r="AE15" s="100"/>
      <c r="AF15" s="100"/>
    </row>
    <row r="16" spans="1:250" ht="21" x14ac:dyDescent="0.25">
      <c r="A16" s="144"/>
      <c r="B16" s="273"/>
      <c r="C16" s="275" t="s">
        <v>57</v>
      </c>
      <c r="D16" s="95" t="s">
        <v>222</v>
      </c>
      <c r="E16" s="95" t="s">
        <v>239</v>
      </c>
      <c r="F16" s="95" t="s">
        <v>257</v>
      </c>
      <c r="G16" s="95" t="s">
        <v>256</v>
      </c>
      <c r="H16" s="95" t="s">
        <v>272</v>
      </c>
      <c r="J16" s="95" t="s">
        <v>222</v>
      </c>
      <c r="K16" s="95" t="s">
        <v>239</v>
      </c>
      <c r="L16" s="95" t="s">
        <v>257</v>
      </c>
      <c r="M16" s="95" t="s">
        <v>256</v>
      </c>
      <c r="N16" s="95" t="s">
        <v>272</v>
      </c>
      <c r="P16" s="95" t="s">
        <v>222</v>
      </c>
      <c r="Q16" s="95" t="s">
        <v>239</v>
      </c>
      <c r="R16" s="95" t="s">
        <v>257</v>
      </c>
      <c r="S16" s="95" t="s">
        <v>256</v>
      </c>
      <c r="T16" s="95" t="s">
        <v>272</v>
      </c>
      <c r="V16" s="95" t="s">
        <v>222</v>
      </c>
      <c r="W16" s="95" t="s">
        <v>239</v>
      </c>
      <c r="X16" s="95" t="s">
        <v>257</v>
      </c>
      <c r="Y16" s="95" t="s">
        <v>256</v>
      </c>
      <c r="Z16" s="95" t="s">
        <v>272</v>
      </c>
      <c r="AB16" s="95" t="s">
        <v>222</v>
      </c>
      <c r="AC16" s="95" t="s">
        <v>239</v>
      </c>
      <c r="AD16" s="95" t="s">
        <v>257</v>
      </c>
      <c r="AE16" s="95" t="s">
        <v>256</v>
      </c>
      <c r="AF16" s="95" t="s">
        <v>272</v>
      </c>
    </row>
    <row r="17" spans="1:32" x14ac:dyDescent="0.25">
      <c r="A17" s="144"/>
      <c r="B17" s="274"/>
      <c r="C17" s="276"/>
      <c r="D17" s="96" t="s">
        <v>29</v>
      </c>
      <c r="E17" s="96" t="s">
        <v>29</v>
      </c>
      <c r="F17" s="96" t="s">
        <v>29</v>
      </c>
      <c r="G17" s="96" t="s">
        <v>29</v>
      </c>
      <c r="H17" s="96" t="s">
        <v>29</v>
      </c>
      <c r="J17" s="96" t="s">
        <v>29</v>
      </c>
      <c r="K17" s="96" t="s">
        <v>29</v>
      </c>
      <c r="L17" s="96" t="s">
        <v>29</v>
      </c>
      <c r="M17" s="96" t="s">
        <v>29</v>
      </c>
      <c r="N17" s="96" t="s">
        <v>29</v>
      </c>
      <c r="P17" s="96" t="s">
        <v>29</v>
      </c>
      <c r="Q17" s="96" t="s">
        <v>29</v>
      </c>
      <c r="R17" s="96" t="s">
        <v>29</v>
      </c>
      <c r="S17" s="96" t="s">
        <v>29</v>
      </c>
      <c r="T17" s="96" t="s">
        <v>29</v>
      </c>
      <c r="V17" s="96" t="s">
        <v>29</v>
      </c>
      <c r="W17" s="96" t="s">
        <v>29</v>
      </c>
      <c r="X17" s="96" t="s">
        <v>29</v>
      </c>
      <c r="Y17" s="96" t="s">
        <v>29</v>
      </c>
      <c r="Z17" s="96" t="s">
        <v>29</v>
      </c>
      <c r="AB17" s="96" t="s">
        <v>29</v>
      </c>
      <c r="AC17" s="96" t="s">
        <v>29</v>
      </c>
      <c r="AD17" s="96" t="s">
        <v>29</v>
      </c>
      <c r="AE17" s="96" t="s">
        <v>29</v>
      </c>
      <c r="AF17" s="96" t="s">
        <v>29</v>
      </c>
    </row>
    <row r="18" spans="1:32" x14ac:dyDescent="0.25">
      <c r="A18" s="144"/>
      <c r="B18" s="145" t="s">
        <v>22</v>
      </c>
      <c r="C18" s="146" t="s">
        <v>47</v>
      </c>
      <c r="D18" s="97">
        <v>808629365.35000002</v>
      </c>
      <c r="E18" s="97">
        <v>847417375.89999998</v>
      </c>
      <c r="F18" s="97">
        <v>747616298.12</v>
      </c>
      <c r="G18" s="97">
        <v>800521224.69000006</v>
      </c>
      <c r="H18" s="97"/>
      <c r="J18" s="97">
        <v>539666969.66999996</v>
      </c>
      <c r="K18" s="97">
        <v>615947990.71000004</v>
      </c>
      <c r="L18" s="97">
        <v>587411690.36000001</v>
      </c>
      <c r="M18" s="97">
        <v>692519618.33000004</v>
      </c>
      <c r="N18" s="97"/>
      <c r="P18" s="97">
        <v>178667380.94999999</v>
      </c>
      <c r="Q18" s="97">
        <v>196185166.5</v>
      </c>
      <c r="R18" s="97">
        <v>87335027.269999996</v>
      </c>
      <c r="S18" s="97">
        <v>153202844.13999999</v>
      </c>
      <c r="T18" s="97"/>
      <c r="V18" s="97">
        <v>398436412.77999997</v>
      </c>
      <c r="W18" s="97">
        <v>447177739.98000002</v>
      </c>
      <c r="X18" s="97">
        <v>358693680.51999998</v>
      </c>
      <c r="Y18" s="97">
        <v>415167879.88999999</v>
      </c>
      <c r="Z18" s="97"/>
      <c r="AB18" s="97">
        <v>365629999.49000001</v>
      </c>
      <c r="AC18" s="97">
        <v>389983365.32999998</v>
      </c>
      <c r="AD18" s="97">
        <v>354358775.25</v>
      </c>
      <c r="AE18" s="97">
        <v>410780163.25999999</v>
      </c>
      <c r="AF18" s="97"/>
    </row>
    <row r="19" spans="1:32" x14ac:dyDescent="0.25">
      <c r="A19" s="144"/>
      <c r="B19" s="145" t="s">
        <v>45</v>
      </c>
      <c r="C19" s="146"/>
      <c r="D19" s="97">
        <v>808629365.35000002</v>
      </c>
      <c r="E19" s="97">
        <v>847417375.89999998</v>
      </c>
      <c r="F19" s="97">
        <v>747616298.12</v>
      </c>
      <c r="G19" s="97">
        <v>800521224.69000006</v>
      </c>
      <c r="H19" s="97"/>
      <c r="J19" s="97">
        <v>539666969.66999996</v>
      </c>
      <c r="K19" s="97">
        <v>615947990.71000004</v>
      </c>
      <c r="L19" s="97">
        <v>587411690.36000001</v>
      </c>
      <c r="M19" s="97">
        <v>692519618.33000004</v>
      </c>
      <c r="N19" s="97"/>
      <c r="P19" s="97">
        <v>178667380.94999999</v>
      </c>
      <c r="Q19" s="97">
        <v>196185166.5</v>
      </c>
      <c r="R19" s="97">
        <v>87335027.269999996</v>
      </c>
      <c r="S19" s="97">
        <v>153202844.13999999</v>
      </c>
      <c r="T19" s="97"/>
      <c r="V19" s="97">
        <v>398436412.77999997</v>
      </c>
      <c r="W19" s="97">
        <v>447177739.98000002</v>
      </c>
      <c r="X19" s="97">
        <v>358693680.51999998</v>
      </c>
      <c r="Y19" s="97">
        <v>415167879.88999999</v>
      </c>
      <c r="Z19" s="97"/>
      <c r="AB19" s="97">
        <v>365629999.49000001</v>
      </c>
      <c r="AC19" s="97">
        <v>389983365.32999998</v>
      </c>
      <c r="AD19" s="97">
        <v>354358775.25</v>
      </c>
      <c r="AE19" s="97">
        <v>410780163.25999999</v>
      </c>
      <c r="AF19" s="97"/>
    </row>
    <row r="20" spans="1:32" x14ac:dyDescent="0.25">
      <c r="A20" s="144"/>
      <c r="B20" s="145" t="s">
        <v>39</v>
      </c>
      <c r="C20" s="146"/>
      <c r="D20" s="97">
        <v>2479883285.3600001</v>
      </c>
      <c r="E20" s="97">
        <v>2753969912.3299999</v>
      </c>
      <c r="F20" s="97">
        <v>2359945492.73</v>
      </c>
      <c r="G20" s="97">
        <v>2719547597.27</v>
      </c>
      <c r="H20" s="97"/>
      <c r="J20" s="97">
        <v>2479883285.3600001</v>
      </c>
      <c r="K20" s="97">
        <v>2753969912.3299999</v>
      </c>
      <c r="L20" s="97">
        <v>2359945492.73</v>
      </c>
      <c r="M20" s="97">
        <v>2719547597.27</v>
      </c>
      <c r="N20" s="97"/>
      <c r="P20" s="97">
        <v>2479883285.3600001</v>
      </c>
      <c r="Q20" s="97">
        <v>2753969912.3299999</v>
      </c>
      <c r="R20" s="97">
        <v>2359945492.73</v>
      </c>
      <c r="S20" s="97">
        <v>2719547597.27</v>
      </c>
      <c r="T20" s="97"/>
      <c r="V20" s="97">
        <v>2479883285.3600001</v>
      </c>
      <c r="W20" s="97">
        <v>2753969912.3299999</v>
      </c>
      <c r="X20" s="97">
        <v>2359945492.73</v>
      </c>
      <c r="Y20" s="97">
        <v>2719547597.27</v>
      </c>
      <c r="Z20" s="97"/>
      <c r="AB20" s="97">
        <v>2479883285.3600001</v>
      </c>
      <c r="AC20" s="97">
        <v>2753969912.3299999</v>
      </c>
      <c r="AD20" s="97">
        <v>2359945492.73</v>
      </c>
      <c r="AE20" s="97">
        <v>2719547597.27</v>
      </c>
      <c r="AF20" s="97"/>
    </row>
    <row r="21" spans="1:32" x14ac:dyDescent="0.25">
      <c r="A21" s="144"/>
      <c r="B21" s="145" t="s">
        <v>18</v>
      </c>
      <c r="C21" s="146"/>
      <c r="D21" s="97">
        <v>2479883285.3600001</v>
      </c>
      <c r="E21" s="97">
        <v>2753969912.3299999</v>
      </c>
      <c r="F21" s="97">
        <v>2359945492.73</v>
      </c>
      <c r="G21" s="97">
        <v>2719547597.27</v>
      </c>
      <c r="H21" s="97"/>
      <c r="J21" s="97">
        <v>2479883285.3600001</v>
      </c>
      <c r="K21" s="97">
        <v>2753969912.3299999</v>
      </c>
      <c r="L21" s="97">
        <v>2359945492.73</v>
      </c>
      <c r="M21" s="97">
        <v>2719547597.27</v>
      </c>
      <c r="N21" s="97"/>
      <c r="P21" s="97">
        <v>2479883285.3600001</v>
      </c>
      <c r="Q21" s="97">
        <v>2753969912.3299999</v>
      </c>
      <c r="R21" s="97">
        <v>2359945492.73</v>
      </c>
      <c r="S21" s="97">
        <v>2719547597.27</v>
      </c>
      <c r="T21" s="97"/>
      <c r="V21" s="97">
        <v>2479883285.3600001</v>
      </c>
      <c r="W21" s="97">
        <v>2753969912.3299999</v>
      </c>
      <c r="X21" s="97">
        <v>2359945492.73</v>
      </c>
      <c r="Y21" s="97">
        <v>2719547597.27</v>
      </c>
      <c r="Z21" s="97"/>
      <c r="AB21" s="97">
        <v>2479883285.3600001</v>
      </c>
      <c r="AC21" s="97">
        <v>2753969912.3299999</v>
      </c>
      <c r="AD21" s="97">
        <v>2359945492.73</v>
      </c>
      <c r="AE21" s="97">
        <v>2719547597.27</v>
      </c>
      <c r="AF21" s="97"/>
    </row>
    <row r="22" spans="1:32" x14ac:dyDescent="0.25">
      <c r="A22" s="144"/>
      <c r="B22" s="144"/>
      <c r="C22" s="147"/>
      <c r="D22" s="98"/>
      <c r="E22" s="98"/>
      <c r="F22" s="98"/>
      <c r="G22" s="98"/>
      <c r="H22" s="98"/>
      <c r="J22" s="98"/>
      <c r="K22" s="98"/>
      <c r="L22" s="98"/>
      <c r="M22" s="98"/>
      <c r="N22" s="98"/>
      <c r="P22" s="98"/>
      <c r="Q22" s="98"/>
      <c r="R22" s="98"/>
      <c r="S22" s="98"/>
      <c r="T22" s="98"/>
      <c r="V22" s="98"/>
      <c r="W22" s="98"/>
      <c r="X22" s="98"/>
      <c r="Y22" s="98"/>
      <c r="Z22" s="98"/>
      <c r="AB22" s="98"/>
      <c r="AC22" s="98"/>
      <c r="AD22" s="98"/>
      <c r="AE22" s="98"/>
      <c r="AF22" s="98"/>
    </row>
    <row r="23" spans="1:32" x14ac:dyDescent="0.25">
      <c r="A23" s="139"/>
      <c r="B23" s="140"/>
      <c r="C23" s="140"/>
      <c r="D23" s="99"/>
      <c r="E23" s="99"/>
      <c r="F23" s="99"/>
      <c r="G23" s="99"/>
      <c r="H23" s="99"/>
      <c r="J23" s="99"/>
      <c r="K23" s="99"/>
      <c r="L23" s="99"/>
      <c r="M23" s="99"/>
      <c r="N23" s="99"/>
      <c r="P23" s="99"/>
      <c r="Q23" s="99"/>
      <c r="R23" s="99"/>
      <c r="S23" s="99"/>
      <c r="T23" s="99"/>
      <c r="V23" s="99"/>
      <c r="W23" s="99"/>
      <c r="X23" s="99"/>
      <c r="Y23" s="99"/>
      <c r="Z23" s="99"/>
      <c r="AB23" s="99"/>
      <c r="AC23" s="99"/>
      <c r="AD23" s="99"/>
      <c r="AE23" s="99"/>
      <c r="AF23" s="99"/>
    </row>
    <row r="24" spans="1:32" x14ac:dyDescent="0.25">
      <c r="A24" s="142">
        <v>34</v>
      </c>
      <c r="B24" s="143" t="s">
        <v>105</v>
      </c>
      <c r="C24" s="100"/>
      <c r="D24" s="100"/>
      <c r="E24" s="100"/>
      <c r="F24" s="100"/>
      <c r="G24" s="100"/>
      <c r="H24" s="100"/>
      <c r="J24" s="100"/>
      <c r="K24" s="100"/>
      <c r="L24" s="100"/>
      <c r="M24" s="100"/>
      <c r="N24" s="100"/>
      <c r="P24" s="100"/>
      <c r="Q24" s="100"/>
      <c r="R24" s="100"/>
      <c r="S24" s="100"/>
      <c r="T24" s="100"/>
      <c r="V24" s="100"/>
      <c r="W24" s="100"/>
      <c r="X24" s="100"/>
      <c r="Y24" s="100"/>
      <c r="Z24" s="100"/>
      <c r="AB24" s="100"/>
      <c r="AC24" s="100"/>
      <c r="AD24" s="100"/>
      <c r="AE24" s="100"/>
      <c r="AF24" s="100"/>
    </row>
    <row r="25" spans="1:32" ht="21" x14ac:dyDescent="0.25">
      <c r="A25" s="144"/>
      <c r="B25" s="273"/>
      <c r="C25" s="275" t="s">
        <v>57</v>
      </c>
      <c r="D25" s="95" t="s">
        <v>222</v>
      </c>
      <c r="E25" s="95" t="s">
        <v>239</v>
      </c>
      <c r="F25" s="95" t="s">
        <v>257</v>
      </c>
      <c r="G25" s="95" t="s">
        <v>256</v>
      </c>
      <c r="H25" s="95" t="s">
        <v>272</v>
      </c>
      <c r="J25" s="95" t="s">
        <v>222</v>
      </c>
      <c r="K25" s="95" t="s">
        <v>239</v>
      </c>
      <c r="L25" s="95" t="s">
        <v>257</v>
      </c>
      <c r="M25" s="95" t="s">
        <v>256</v>
      </c>
      <c r="N25" s="95" t="s">
        <v>272</v>
      </c>
      <c r="P25" s="95" t="s">
        <v>222</v>
      </c>
      <c r="Q25" s="95" t="s">
        <v>239</v>
      </c>
      <c r="R25" s="95" t="s">
        <v>257</v>
      </c>
      <c r="S25" s="95" t="s">
        <v>256</v>
      </c>
      <c r="T25" s="95" t="s">
        <v>272</v>
      </c>
      <c r="V25" s="95" t="s">
        <v>222</v>
      </c>
      <c r="W25" s="95" t="s">
        <v>239</v>
      </c>
      <c r="X25" s="95" t="s">
        <v>257</v>
      </c>
      <c r="Y25" s="95" t="s">
        <v>256</v>
      </c>
      <c r="Z25" s="95" t="s">
        <v>272</v>
      </c>
      <c r="AB25" s="95" t="s">
        <v>222</v>
      </c>
      <c r="AC25" s="95" t="s">
        <v>239</v>
      </c>
      <c r="AD25" s="95" t="s">
        <v>257</v>
      </c>
      <c r="AE25" s="95" t="s">
        <v>256</v>
      </c>
      <c r="AF25" s="95" t="s">
        <v>272</v>
      </c>
    </row>
    <row r="26" spans="1:32" x14ac:dyDescent="0.25">
      <c r="A26" s="144"/>
      <c r="B26" s="274"/>
      <c r="C26" s="276"/>
      <c r="D26" s="96" t="s">
        <v>29</v>
      </c>
      <c r="E26" s="96" t="s">
        <v>29</v>
      </c>
      <c r="F26" s="96" t="s">
        <v>29</v>
      </c>
      <c r="G26" s="96" t="s">
        <v>29</v>
      </c>
      <c r="H26" s="96" t="s">
        <v>29</v>
      </c>
      <c r="J26" s="96" t="s">
        <v>29</v>
      </c>
      <c r="K26" s="96" t="s">
        <v>29</v>
      </c>
      <c r="L26" s="96" t="s">
        <v>29</v>
      </c>
      <c r="M26" s="96" t="s">
        <v>29</v>
      </c>
      <c r="N26" s="96" t="s">
        <v>29</v>
      </c>
      <c r="P26" s="96" t="s">
        <v>29</v>
      </c>
      <c r="Q26" s="96" t="s">
        <v>29</v>
      </c>
      <c r="R26" s="96" t="s">
        <v>29</v>
      </c>
      <c r="S26" s="96" t="s">
        <v>29</v>
      </c>
      <c r="T26" s="96" t="s">
        <v>29</v>
      </c>
      <c r="V26" s="96" t="s">
        <v>29</v>
      </c>
      <c r="W26" s="96" t="s">
        <v>29</v>
      </c>
      <c r="X26" s="96" t="s">
        <v>29</v>
      </c>
      <c r="Y26" s="96" t="s">
        <v>29</v>
      </c>
      <c r="Z26" s="96" t="s">
        <v>29</v>
      </c>
      <c r="AB26" s="96" t="s">
        <v>29</v>
      </c>
      <c r="AC26" s="96" t="s">
        <v>29</v>
      </c>
      <c r="AD26" s="96" t="s">
        <v>29</v>
      </c>
      <c r="AE26" s="96" t="s">
        <v>29</v>
      </c>
      <c r="AF26" s="96" t="s">
        <v>29</v>
      </c>
    </row>
    <row r="27" spans="1:32" x14ac:dyDescent="0.25">
      <c r="A27" s="144"/>
      <c r="B27" s="145" t="s">
        <v>22</v>
      </c>
      <c r="C27" s="146" t="s">
        <v>47</v>
      </c>
      <c r="D27" s="97">
        <v>5234766265.4799995</v>
      </c>
      <c r="E27" s="97">
        <v>5482416806.9300003</v>
      </c>
      <c r="F27" s="97">
        <v>5599763472.4799995</v>
      </c>
      <c r="G27" s="97">
        <v>5871418884.9300003</v>
      </c>
      <c r="H27" s="97"/>
      <c r="J27" s="97">
        <v>2845412623.6100001</v>
      </c>
      <c r="K27" s="97">
        <v>2986669038.7399998</v>
      </c>
      <c r="L27" s="97">
        <v>3144812736.0100002</v>
      </c>
      <c r="M27" s="97">
        <v>3190400561.4499998</v>
      </c>
      <c r="N27" s="97"/>
      <c r="P27" s="97">
        <v>81993516.719999999</v>
      </c>
      <c r="Q27" s="97">
        <v>93493762.010000005</v>
      </c>
      <c r="R27" s="97">
        <v>63555887.880000003</v>
      </c>
      <c r="S27" s="97">
        <v>48633993.329999998</v>
      </c>
      <c r="T27" s="97"/>
      <c r="V27" s="97">
        <v>749743881.59000003</v>
      </c>
      <c r="W27" s="97">
        <v>998317641.07000005</v>
      </c>
      <c r="X27" s="97">
        <v>595972402.22000003</v>
      </c>
      <c r="Y27" s="97">
        <v>590647947.26999998</v>
      </c>
      <c r="Z27" s="97"/>
      <c r="AB27" s="97">
        <v>2101855961.54</v>
      </c>
      <c r="AC27" s="97">
        <v>2189267483.02</v>
      </c>
      <c r="AD27" s="97">
        <v>2274939827.3000002</v>
      </c>
      <c r="AE27" s="97">
        <v>2415089551.54</v>
      </c>
      <c r="AF27" s="97"/>
    </row>
    <row r="28" spans="1:32" x14ac:dyDescent="0.25">
      <c r="A28" s="144"/>
      <c r="B28" s="145" t="s">
        <v>45</v>
      </c>
      <c r="C28" s="146"/>
      <c r="D28" s="97">
        <v>5234766265.4799995</v>
      </c>
      <c r="E28" s="97">
        <v>5482416806.9300003</v>
      </c>
      <c r="F28" s="97">
        <v>5599763472.4799995</v>
      </c>
      <c r="G28" s="97">
        <v>5871418884.9300003</v>
      </c>
      <c r="H28" s="97"/>
      <c r="J28" s="97">
        <v>2845412623.6100001</v>
      </c>
      <c r="K28" s="97">
        <v>2986669038.7399998</v>
      </c>
      <c r="L28" s="97">
        <v>3144812736.0100002</v>
      </c>
      <c r="M28" s="97">
        <v>3190400561.4499998</v>
      </c>
      <c r="N28" s="97"/>
      <c r="P28" s="97">
        <v>81993516.719999999</v>
      </c>
      <c r="Q28" s="97">
        <v>93493762.010000005</v>
      </c>
      <c r="R28" s="97">
        <v>63555887.880000003</v>
      </c>
      <c r="S28" s="97">
        <v>48633993.329999998</v>
      </c>
      <c r="T28" s="97"/>
      <c r="V28" s="97">
        <v>749743881.59000003</v>
      </c>
      <c r="W28" s="97">
        <v>998317641.07000005</v>
      </c>
      <c r="X28" s="97">
        <v>595972402.22000003</v>
      </c>
      <c r="Y28" s="97">
        <v>590647947.26999998</v>
      </c>
      <c r="Z28" s="97"/>
      <c r="AB28" s="97">
        <v>2101855961.54</v>
      </c>
      <c r="AC28" s="97">
        <v>2189267483.02</v>
      </c>
      <c r="AD28" s="97">
        <v>2274939827.3000002</v>
      </c>
      <c r="AE28" s="97">
        <v>2415089551.54</v>
      </c>
      <c r="AF28" s="97"/>
    </row>
    <row r="29" spans="1:32" x14ac:dyDescent="0.25">
      <c r="A29" s="144"/>
      <c r="B29" s="145" t="s">
        <v>39</v>
      </c>
      <c r="C29" s="146"/>
      <c r="D29" s="97">
        <v>11964226168.549999</v>
      </c>
      <c r="E29" s="97">
        <v>12880297199.08</v>
      </c>
      <c r="F29" s="97">
        <v>12687367829.67</v>
      </c>
      <c r="G29" s="97">
        <v>13313362348.76</v>
      </c>
      <c r="H29" s="97"/>
      <c r="J29" s="97">
        <v>11964226168.549999</v>
      </c>
      <c r="K29" s="97">
        <v>12880297199.08</v>
      </c>
      <c r="L29" s="97">
        <v>12687367829.67</v>
      </c>
      <c r="M29" s="97">
        <v>13313362348.76</v>
      </c>
      <c r="N29" s="97"/>
      <c r="P29" s="97">
        <v>11964226168.549999</v>
      </c>
      <c r="Q29" s="97">
        <v>12880297199.08</v>
      </c>
      <c r="R29" s="97">
        <v>12687367829.67</v>
      </c>
      <c r="S29" s="97">
        <v>13313362348.76</v>
      </c>
      <c r="T29" s="97"/>
      <c r="V29" s="97">
        <v>11964226168.549999</v>
      </c>
      <c r="W29" s="97">
        <v>12880297199.08</v>
      </c>
      <c r="X29" s="97">
        <v>12687367829.67</v>
      </c>
      <c r="Y29" s="97">
        <v>13313362348.76</v>
      </c>
      <c r="Z29" s="97"/>
      <c r="AB29" s="97">
        <v>11964226168.549999</v>
      </c>
      <c r="AC29" s="97">
        <v>12880297199.08</v>
      </c>
      <c r="AD29" s="97">
        <v>12687367829.67</v>
      </c>
      <c r="AE29" s="97">
        <v>13313362348.76</v>
      </c>
      <c r="AF29" s="97"/>
    </row>
    <row r="30" spans="1:32" x14ac:dyDescent="0.25">
      <c r="A30" s="144"/>
      <c r="B30" s="145" t="s">
        <v>18</v>
      </c>
      <c r="C30" s="146"/>
      <c r="D30" s="97">
        <v>11964226168.549999</v>
      </c>
      <c r="E30" s="97">
        <v>12880297199.08</v>
      </c>
      <c r="F30" s="97">
        <v>12687367829.67</v>
      </c>
      <c r="G30" s="97">
        <v>13313362348.76</v>
      </c>
      <c r="H30" s="97"/>
      <c r="J30" s="97">
        <v>11964226168.549999</v>
      </c>
      <c r="K30" s="97">
        <v>12880297199.08</v>
      </c>
      <c r="L30" s="97">
        <v>12687367829.67</v>
      </c>
      <c r="M30" s="97">
        <v>13313362348.76</v>
      </c>
      <c r="N30" s="97"/>
      <c r="P30" s="97">
        <v>11964226168.549999</v>
      </c>
      <c r="Q30" s="97">
        <v>12880297199.08</v>
      </c>
      <c r="R30" s="97">
        <v>12687367829.67</v>
      </c>
      <c r="S30" s="97">
        <v>13313362348.76</v>
      </c>
      <c r="T30" s="97"/>
      <c r="V30" s="97">
        <v>11964226168.549999</v>
      </c>
      <c r="W30" s="97">
        <v>12880297199.08</v>
      </c>
      <c r="X30" s="97">
        <v>12687367829.67</v>
      </c>
      <c r="Y30" s="97">
        <v>13313362348.76</v>
      </c>
      <c r="Z30" s="97"/>
      <c r="AB30" s="97">
        <v>11964226168.549999</v>
      </c>
      <c r="AC30" s="97">
        <v>12880297199.08</v>
      </c>
      <c r="AD30" s="97">
        <v>12687367829.67</v>
      </c>
      <c r="AE30" s="97">
        <v>13313362348.76</v>
      </c>
      <c r="AF30" s="97"/>
    </row>
    <row r="31" spans="1:32" x14ac:dyDescent="0.25">
      <c r="A31" s="144"/>
      <c r="B31" s="144"/>
      <c r="C31" s="147"/>
      <c r="D31" s="98"/>
      <c r="E31" s="98"/>
      <c r="F31" s="98"/>
      <c r="G31" s="98"/>
      <c r="H31" s="98"/>
      <c r="J31" s="98"/>
      <c r="K31" s="98"/>
      <c r="L31" s="98"/>
      <c r="M31" s="98"/>
      <c r="N31" s="98"/>
      <c r="P31" s="98"/>
      <c r="Q31" s="98"/>
      <c r="R31" s="98"/>
      <c r="S31" s="98"/>
      <c r="T31" s="98"/>
      <c r="V31" s="98"/>
      <c r="W31" s="98"/>
      <c r="X31" s="98"/>
      <c r="Y31" s="98"/>
      <c r="Z31" s="98"/>
      <c r="AB31" s="98"/>
      <c r="AC31" s="98"/>
      <c r="AD31" s="98"/>
      <c r="AE31" s="98"/>
      <c r="AF31" s="98"/>
    </row>
    <row r="32" spans="1:32" x14ac:dyDescent="0.25">
      <c r="A32" s="139"/>
      <c r="B32" s="140"/>
      <c r="C32" s="140"/>
      <c r="D32" s="99"/>
      <c r="E32" s="99"/>
      <c r="F32" s="99"/>
      <c r="G32" s="99"/>
      <c r="H32" s="99"/>
      <c r="J32" s="99"/>
      <c r="K32" s="99"/>
      <c r="L32" s="99"/>
      <c r="M32" s="99"/>
      <c r="N32" s="99"/>
      <c r="P32" s="99"/>
      <c r="Q32" s="99"/>
      <c r="R32" s="99"/>
      <c r="S32" s="99"/>
      <c r="T32" s="99"/>
      <c r="V32" s="99"/>
      <c r="W32" s="99"/>
      <c r="X32" s="99"/>
      <c r="Y32" s="99"/>
      <c r="Z32" s="99"/>
      <c r="AB32" s="99"/>
      <c r="AC32" s="99"/>
      <c r="AD32" s="99"/>
      <c r="AE32" s="99"/>
      <c r="AF32" s="99"/>
    </row>
    <row r="33" spans="1:32" x14ac:dyDescent="0.25">
      <c r="A33" s="142">
        <v>35</v>
      </c>
      <c r="B33" s="143" t="s">
        <v>106</v>
      </c>
      <c r="C33" s="100"/>
      <c r="D33" s="100"/>
      <c r="E33" s="100"/>
      <c r="F33" s="100"/>
      <c r="G33" s="100"/>
      <c r="H33" s="100"/>
      <c r="J33" s="100"/>
      <c r="K33" s="100"/>
      <c r="L33" s="100"/>
      <c r="M33" s="100"/>
      <c r="N33" s="100"/>
      <c r="P33" s="100"/>
      <c r="Q33" s="100"/>
      <c r="R33" s="100"/>
      <c r="S33" s="100"/>
      <c r="T33" s="100"/>
      <c r="V33" s="100"/>
      <c r="W33" s="100"/>
      <c r="X33" s="100"/>
      <c r="Y33" s="100"/>
      <c r="Z33" s="100"/>
      <c r="AB33" s="100"/>
      <c r="AC33" s="100"/>
      <c r="AD33" s="100"/>
      <c r="AE33" s="100"/>
      <c r="AF33" s="100"/>
    </row>
    <row r="34" spans="1:32" ht="21" x14ac:dyDescent="0.25">
      <c r="A34" s="144"/>
      <c r="B34" s="273"/>
      <c r="C34" s="275" t="s">
        <v>57</v>
      </c>
      <c r="D34" s="95" t="s">
        <v>222</v>
      </c>
      <c r="E34" s="95" t="s">
        <v>239</v>
      </c>
      <c r="F34" s="95" t="s">
        <v>257</v>
      </c>
      <c r="G34" s="95" t="s">
        <v>256</v>
      </c>
      <c r="H34" s="95" t="s">
        <v>272</v>
      </c>
      <c r="J34" s="95" t="s">
        <v>222</v>
      </c>
      <c r="K34" s="95" t="s">
        <v>239</v>
      </c>
      <c r="L34" s="95" t="s">
        <v>257</v>
      </c>
      <c r="M34" s="95" t="s">
        <v>256</v>
      </c>
      <c r="N34" s="95" t="s">
        <v>272</v>
      </c>
      <c r="P34" s="95" t="s">
        <v>222</v>
      </c>
      <c r="Q34" s="95" t="s">
        <v>239</v>
      </c>
      <c r="R34" s="95" t="s">
        <v>257</v>
      </c>
      <c r="S34" s="95" t="s">
        <v>256</v>
      </c>
      <c r="T34" s="95" t="s">
        <v>272</v>
      </c>
      <c r="V34" s="95" t="s">
        <v>222</v>
      </c>
      <c r="W34" s="95" t="s">
        <v>239</v>
      </c>
      <c r="X34" s="95" t="s">
        <v>257</v>
      </c>
      <c r="Y34" s="95" t="s">
        <v>256</v>
      </c>
      <c r="Z34" s="95" t="s">
        <v>272</v>
      </c>
      <c r="AB34" s="95" t="s">
        <v>222</v>
      </c>
      <c r="AC34" s="95" t="s">
        <v>239</v>
      </c>
      <c r="AD34" s="95" t="s">
        <v>257</v>
      </c>
      <c r="AE34" s="95" t="s">
        <v>256</v>
      </c>
      <c r="AF34" s="95" t="s">
        <v>272</v>
      </c>
    </row>
    <row r="35" spans="1:32" x14ac:dyDescent="0.25">
      <c r="A35" s="144"/>
      <c r="B35" s="274"/>
      <c r="C35" s="276"/>
      <c r="D35" s="96" t="s">
        <v>29</v>
      </c>
      <c r="E35" s="96" t="s">
        <v>29</v>
      </c>
      <c r="F35" s="96" t="s">
        <v>29</v>
      </c>
      <c r="G35" s="96" t="s">
        <v>29</v>
      </c>
      <c r="H35" s="96" t="s">
        <v>29</v>
      </c>
      <c r="J35" s="96" t="s">
        <v>29</v>
      </c>
      <c r="K35" s="96" t="s">
        <v>29</v>
      </c>
      <c r="L35" s="96" t="s">
        <v>29</v>
      </c>
      <c r="M35" s="96" t="s">
        <v>29</v>
      </c>
      <c r="N35" s="96" t="s">
        <v>29</v>
      </c>
      <c r="P35" s="96" t="s">
        <v>29</v>
      </c>
      <c r="Q35" s="96" t="s">
        <v>29</v>
      </c>
      <c r="R35" s="96" t="s">
        <v>29</v>
      </c>
      <c r="S35" s="96" t="s">
        <v>29</v>
      </c>
      <c r="T35" s="96" t="s">
        <v>29</v>
      </c>
      <c r="V35" s="96" t="s">
        <v>29</v>
      </c>
      <c r="W35" s="96" t="s">
        <v>29</v>
      </c>
      <c r="X35" s="96" t="s">
        <v>29</v>
      </c>
      <c r="Y35" s="96" t="s">
        <v>29</v>
      </c>
      <c r="Z35" s="96" t="s">
        <v>29</v>
      </c>
      <c r="AB35" s="96" t="s">
        <v>29</v>
      </c>
      <c r="AC35" s="96" t="s">
        <v>29</v>
      </c>
      <c r="AD35" s="96" t="s">
        <v>29</v>
      </c>
      <c r="AE35" s="96" t="s">
        <v>29</v>
      </c>
      <c r="AF35" s="96" t="s">
        <v>29</v>
      </c>
    </row>
    <row r="36" spans="1:32" x14ac:dyDescent="0.25">
      <c r="A36" s="144"/>
      <c r="B36" s="145" t="s">
        <v>22</v>
      </c>
      <c r="C36" s="146" t="s">
        <v>47</v>
      </c>
      <c r="D36" s="97">
        <v>1839122235.9000001</v>
      </c>
      <c r="E36" s="97">
        <v>1683291313.54</v>
      </c>
      <c r="F36" s="97">
        <v>1927296757.5799999</v>
      </c>
      <c r="G36" s="97">
        <v>1875351925.9300001</v>
      </c>
      <c r="H36" s="97"/>
      <c r="J36" s="97">
        <v>1190522798.3499999</v>
      </c>
      <c r="K36" s="97">
        <v>1518035645.6600001</v>
      </c>
      <c r="L36" s="97">
        <v>1541909699.24</v>
      </c>
      <c r="M36" s="97">
        <v>1568560961.95</v>
      </c>
      <c r="N36" s="97"/>
      <c r="P36" s="97">
        <v>592816817.04999995</v>
      </c>
      <c r="Q36" s="97">
        <v>613266873.19000006</v>
      </c>
      <c r="R36" s="97">
        <v>579563681.00999999</v>
      </c>
      <c r="S36" s="97">
        <v>613107666.36000001</v>
      </c>
      <c r="T36" s="97"/>
      <c r="V36" s="97">
        <v>1110279765.5999999</v>
      </c>
      <c r="W36" s="97">
        <v>993494851.83000004</v>
      </c>
      <c r="X36" s="97">
        <v>994086248.37</v>
      </c>
      <c r="Y36" s="97">
        <v>867065061.91999996</v>
      </c>
      <c r="Z36" s="97"/>
      <c r="AB36" s="97">
        <v>758105373</v>
      </c>
      <c r="AC36" s="97">
        <v>1131821438.22</v>
      </c>
      <c r="AD36" s="97">
        <v>815986107.53999996</v>
      </c>
      <c r="AE36" s="97">
        <v>775996145.48000002</v>
      </c>
      <c r="AF36" s="97"/>
    </row>
    <row r="37" spans="1:32" x14ac:dyDescent="0.25">
      <c r="A37" s="144"/>
      <c r="B37" s="145" t="s">
        <v>45</v>
      </c>
      <c r="C37" s="146"/>
      <c r="D37" s="97">
        <v>1839122235.9000001</v>
      </c>
      <c r="E37" s="97">
        <v>1683291313.54</v>
      </c>
      <c r="F37" s="97">
        <v>1927296757.5799999</v>
      </c>
      <c r="G37" s="97">
        <v>1875351925.9300001</v>
      </c>
      <c r="H37" s="97"/>
      <c r="J37" s="97">
        <v>1190522798.3499999</v>
      </c>
      <c r="K37" s="97">
        <v>1518035645.6600001</v>
      </c>
      <c r="L37" s="97">
        <v>1541909699.24</v>
      </c>
      <c r="M37" s="97">
        <v>1568560961.95</v>
      </c>
      <c r="N37" s="97"/>
      <c r="P37" s="97">
        <v>592816817.04999995</v>
      </c>
      <c r="Q37" s="97">
        <v>613266873.19000006</v>
      </c>
      <c r="R37" s="97">
        <v>579563681.00999999</v>
      </c>
      <c r="S37" s="97">
        <v>613107666.36000001</v>
      </c>
      <c r="T37" s="97"/>
      <c r="V37" s="97">
        <v>1110279765.5999999</v>
      </c>
      <c r="W37" s="97">
        <v>993494851.83000004</v>
      </c>
      <c r="X37" s="97">
        <v>994086248.37</v>
      </c>
      <c r="Y37" s="97">
        <v>867065061.91999996</v>
      </c>
      <c r="Z37" s="97"/>
      <c r="AB37" s="97">
        <v>758105373</v>
      </c>
      <c r="AC37" s="97">
        <v>1131821438.22</v>
      </c>
      <c r="AD37" s="97">
        <v>815986107.53999996</v>
      </c>
      <c r="AE37" s="97">
        <v>775996145.48000002</v>
      </c>
      <c r="AF37" s="97"/>
    </row>
    <row r="38" spans="1:32" x14ac:dyDescent="0.25">
      <c r="A38" s="144"/>
      <c r="B38" s="145" t="s">
        <v>39</v>
      </c>
      <c r="C38" s="146"/>
      <c r="D38" s="97">
        <v>6016837339.2700005</v>
      </c>
      <c r="E38" s="97">
        <v>6431672770.46</v>
      </c>
      <c r="F38" s="97">
        <v>6356419456.8599997</v>
      </c>
      <c r="G38" s="97">
        <v>6252002759.8400002</v>
      </c>
      <c r="H38" s="97"/>
      <c r="J38" s="97">
        <v>6016837339.2700005</v>
      </c>
      <c r="K38" s="97">
        <v>6431672770.46</v>
      </c>
      <c r="L38" s="97">
        <v>6356419456.8599997</v>
      </c>
      <c r="M38" s="97">
        <v>6252002759.8400002</v>
      </c>
      <c r="N38" s="97"/>
      <c r="P38" s="97">
        <v>6016837339.2700005</v>
      </c>
      <c r="Q38" s="97">
        <v>6431672770.46</v>
      </c>
      <c r="R38" s="97">
        <v>6356419456.8599997</v>
      </c>
      <c r="S38" s="97">
        <v>6252002759.8400002</v>
      </c>
      <c r="T38" s="97"/>
      <c r="V38" s="97">
        <v>6016837339.2700005</v>
      </c>
      <c r="W38" s="97">
        <v>6431672770.46</v>
      </c>
      <c r="X38" s="97">
        <v>6356419456.8599997</v>
      </c>
      <c r="Y38" s="97">
        <v>6252002759.8400002</v>
      </c>
      <c r="Z38" s="97"/>
      <c r="AB38" s="97">
        <v>6016837339.2700005</v>
      </c>
      <c r="AC38" s="97">
        <v>6431672770.46</v>
      </c>
      <c r="AD38" s="97">
        <v>6356419456.8599997</v>
      </c>
      <c r="AE38" s="97">
        <v>6252002759.8400002</v>
      </c>
      <c r="AF38" s="97"/>
    </row>
    <row r="39" spans="1:32" x14ac:dyDescent="0.25">
      <c r="A39" s="144"/>
      <c r="B39" s="145" t="s">
        <v>18</v>
      </c>
      <c r="C39" s="146"/>
      <c r="D39" s="97">
        <v>6016837339.2700005</v>
      </c>
      <c r="E39" s="97">
        <v>6431672770.46</v>
      </c>
      <c r="F39" s="97">
        <v>6356419456.8599997</v>
      </c>
      <c r="G39" s="97">
        <v>6252002759.8400002</v>
      </c>
      <c r="H39" s="97"/>
      <c r="J39" s="97">
        <v>6016837339.2700005</v>
      </c>
      <c r="K39" s="97">
        <v>6431672770.46</v>
      </c>
      <c r="L39" s="97">
        <v>6356419456.8599997</v>
      </c>
      <c r="M39" s="97">
        <v>6252002759.8400002</v>
      </c>
      <c r="N39" s="97"/>
      <c r="P39" s="97">
        <v>6016837339.2700005</v>
      </c>
      <c r="Q39" s="97">
        <v>6431672770.46</v>
      </c>
      <c r="R39" s="97">
        <v>6356419456.8599997</v>
      </c>
      <c r="S39" s="97">
        <v>6252002759.8400002</v>
      </c>
      <c r="T39" s="97"/>
      <c r="V39" s="97">
        <v>6016837339.2700005</v>
      </c>
      <c r="W39" s="97">
        <v>6431672770.46</v>
      </c>
      <c r="X39" s="97">
        <v>6356419456.8599997</v>
      </c>
      <c r="Y39" s="97">
        <v>6252002759.8400002</v>
      </c>
      <c r="Z39" s="97"/>
      <c r="AB39" s="97">
        <v>6016837339.2700005</v>
      </c>
      <c r="AC39" s="97">
        <v>6431672770.46</v>
      </c>
      <c r="AD39" s="97">
        <v>6356419456.8599997</v>
      </c>
      <c r="AE39" s="97">
        <v>6252002759.8400002</v>
      </c>
      <c r="AF39" s="97"/>
    </row>
    <row r="40" spans="1:32" x14ac:dyDescent="0.25">
      <c r="A40" s="144"/>
      <c r="B40" s="144"/>
      <c r="C40" s="147"/>
      <c r="D40" s="98"/>
      <c r="E40" s="98"/>
      <c r="F40" s="98"/>
      <c r="G40" s="98"/>
      <c r="H40" s="98"/>
      <c r="J40" s="98"/>
      <c r="K40" s="98"/>
      <c r="L40" s="98"/>
      <c r="M40" s="98"/>
      <c r="N40" s="98"/>
      <c r="P40" s="98"/>
      <c r="Q40" s="98"/>
      <c r="R40" s="98"/>
      <c r="S40" s="98"/>
      <c r="T40" s="98"/>
      <c r="V40" s="98"/>
      <c r="W40" s="98"/>
      <c r="X40" s="98"/>
      <c r="Y40" s="98"/>
      <c r="Z40" s="98"/>
      <c r="AB40" s="98"/>
      <c r="AC40" s="98"/>
      <c r="AD40" s="98"/>
      <c r="AE40" s="98"/>
      <c r="AF40" s="98"/>
    </row>
    <row r="41" spans="1:32" x14ac:dyDescent="0.25">
      <c r="A41" s="139"/>
      <c r="B41" s="140"/>
      <c r="C41" s="140"/>
      <c r="D41" s="99"/>
      <c r="E41" s="99"/>
      <c r="F41" s="99"/>
      <c r="G41" s="99"/>
      <c r="H41" s="99"/>
      <c r="J41" s="99"/>
      <c r="K41" s="99"/>
      <c r="L41" s="99"/>
      <c r="M41" s="99"/>
      <c r="N41" s="99"/>
      <c r="P41" s="99"/>
      <c r="Q41" s="99"/>
      <c r="R41" s="99"/>
      <c r="S41" s="99"/>
      <c r="T41" s="99"/>
      <c r="V41" s="99"/>
      <c r="W41" s="99"/>
      <c r="X41" s="99"/>
      <c r="Y41" s="99"/>
      <c r="Z41" s="99"/>
      <c r="AB41" s="99"/>
      <c r="AC41" s="99"/>
      <c r="AD41" s="99"/>
      <c r="AE41" s="99"/>
      <c r="AF41" s="99"/>
    </row>
    <row r="42" spans="1:32" x14ac:dyDescent="0.25">
      <c r="A42" s="142">
        <v>36</v>
      </c>
      <c r="B42" s="143" t="s">
        <v>107</v>
      </c>
      <c r="C42" s="100"/>
      <c r="D42" s="100"/>
      <c r="E42" s="100"/>
      <c r="F42" s="100"/>
      <c r="G42" s="100"/>
      <c r="H42" s="100"/>
      <c r="J42" s="100"/>
      <c r="K42" s="100"/>
      <c r="L42" s="100"/>
      <c r="M42" s="100"/>
      <c r="N42" s="100"/>
      <c r="P42" s="100"/>
      <c r="Q42" s="100"/>
      <c r="R42" s="100"/>
      <c r="S42" s="100"/>
      <c r="T42" s="100"/>
      <c r="V42" s="100"/>
      <c r="W42" s="100"/>
      <c r="X42" s="100"/>
      <c r="Y42" s="100"/>
      <c r="Z42" s="100"/>
      <c r="AB42" s="100"/>
      <c r="AC42" s="100"/>
      <c r="AD42" s="100"/>
      <c r="AE42" s="100"/>
      <c r="AF42" s="100"/>
    </row>
    <row r="43" spans="1:32" ht="21" x14ac:dyDescent="0.25">
      <c r="A43" s="144"/>
      <c r="B43" s="273"/>
      <c r="C43" s="275" t="s">
        <v>57</v>
      </c>
      <c r="D43" s="95" t="s">
        <v>222</v>
      </c>
      <c r="E43" s="95" t="s">
        <v>239</v>
      </c>
      <c r="F43" s="95" t="s">
        <v>257</v>
      </c>
      <c r="G43" s="95" t="s">
        <v>256</v>
      </c>
      <c r="H43" s="95" t="s">
        <v>272</v>
      </c>
      <c r="J43" s="95" t="s">
        <v>222</v>
      </c>
      <c r="K43" s="95" t="s">
        <v>239</v>
      </c>
      <c r="L43" s="95" t="s">
        <v>257</v>
      </c>
      <c r="M43" s="95" t="s">
        <v>256</v>
      </c>
      <c r="N43" s="95" t="s">
        <v>272</v>
      </c>
      <c r="P43" s="95" t="s">
        <v>222</v>
      </c>
      <c r="Q43" s="95" t="s">
        <v>239</v>
      </c>
      <c r="R43" s="95" t="s">
        <v>257</v>
      </c>
      <c r="S43" s="95" t="s">
        <v>256</v>
      </c>
      <c r="T43" s="95" t="s">
        <v>272</v>
      </c>
      <c r="V43" s="95" t="s">
        <v>222</v>
      </c>
      <c r="W43" s="95" t="s">
        <v>239</v>
      </c>
      <c r="X43" s="95" t="s">
        <v>257</v>
      </c>
      <c r="Y43" s="95" t="s">
        <v>256</v>
      </c>
      <c r="Z43" s="95" t="s">
        <v>272</v>
      </c>
      <c r="AB43" s="95" t="s">
        <v>222</v>
      </c>
      <c r="AC43" s="95" t="s">
        <v>239</v>
      </c>
      <c r="AD43" s="95" t="s">
        <v>257</v>
      </c>
      <c r="AE43" s="95" t="s">
        <v>256</v>
      </c>
      <c r="AF43" s="95" t="s">
        <v>272</v>
      </c>
    </row>
    <row r="44" spans="1:32" x14ac:dyDescent="0.25">
      <c r="A44" s="144"/>
      <c r="B44" s="274"/>
      <c r="C44" s="276"/>
      <c r="D44" s="96" t="s">
        <v>29</v>
      </c>
      <c r="E44" s="96" t="s">
        <v>29</v>
      </c>
      <c r="F44" s="96" t="s">
        <v>29</v>
      </c>
      <c r="G44" s="96" t="s">
        <v>29</v>
      </c>
      <c r="H44" s="96" t="s">
        <v>29</v>
      </c>
      <c r="J44" s="96" t="s">
        <v>29</v>
      </c>
      <c r="K44" s="96" t="s">
        <v>29</v>
      </c>
      <c r="L44" s="96" t="s">
        <v>29</v>
      </c>
      <c r="M44" s="96" t="s">
        <v>29</v>
      </c>
      <c r="N44" s="96" t="s">
        <v>29</v>
      </c>
      <c r="P44" s="96" t="s">
        <v>29</v>
      </c>
      <c r="Q44" s="96" t="s">
        <v>29</v>
      </c>
      <c r="R44" s="96" t="s">
        <v>29</v>
      </c>
      <c r="S44" s="96" t="s">
        <v>29</v>
      </c>
      <c r="T44" s="96" t="s">
        <v>29</v>
      </c>
      <c r="V44" s="96" t="s">
        <v>29</v>
      </c>
      <c r="W44" s="96" t="s">
        <v>29</v>
      </c>
      <c r="X44" s="96" t="s">
        <v>29</v>
      </c>
      <c r="Y44" s="96" t="s">
        <v>29</v>
      </c>
      <c r="Z44" s="96" t="s">
        <v>29</v>
      </c>
      <c r="AB44" s="96" t="s">
        <v>29</v>
      </c>
      <c r="AC44" s="96" t="s">
        <v>29</v>
      </c>
      <c r="AD44" s="96" t="s">
        <v>29</v>
      </c>
      <c r="AE44" s="96" t="s">
        <v>29</v>
      </c>
      <c r="AF44" s="96" t="s">
        <v>29</v>
      </c>
    </row>
    <row r="45" spans="1:32" x14ac:dyDescent="0.25">
      <c r="A45" s="144"/>
      <c r="B45" s="145" t="s">
        <v>22</v>
      </c>
      <c r="C45" s="146" t="s">
        <v>47</v>
      </c>
      <c r="D45" s="97">
        <v>5361742831.71</v>
      </c>
      <c r="E45" s="97">
        <v>5490682724.8999996</v>
      </c>
      <c r="F45" s="97">
        <v>5539094486.5500002</v>
      </c>
      <c r="G45" s="97">
        <v>5866207631.9700003</v>
      </c>
      <c r="H45" s="97"/>
      <c r="J45" s="97">
        <v>2652270675.9400001</v>
      </c>
      <c r="K45" s="97">
        <v>3062324972.48</v>
      </c>
      <c r="L45" s="97">
        <v>3135379634.0100002</v>
      </c>
      <c r="M45" s="97">
        <v>3245193092.6399999</v>
      </c>
      <c r="N45" s="97"/>
      <c r="P45" s="97">
        <v>416335752.70999998</v>
      </c>
      <c r="Q45" s="97">
        <v>230243778.05000001</v>
      </c>
      <c r="R45" s="97">
        <v>251063062.25999999</v>
      </c>
      <c r="S45" s="97">
        <v>255700611.18000001</v>
      </c>
      <c r="T45" s="97"/>
      <c r="V45" s="97">
        <v>1053542937.1799999</v>
      </c>
      <c r="W45" s="97">
        <v>1087627023.6199999</v>
      </c>
      <c r="X45" s="97">
        <v>694942163.38</v>
      </c>
      <c r="Y45" s="97">
        <v>699077857.69000006</v>
      </c>
      <c r="Z45" s="97"/>
      <c r="AB45" s="97">
        <v>2876754606.73</v>
      </c>
      <c r="AC45" s="97">
        <v>3241048550.8800001</v>
      </c>
      <c r="AD45" s="97">
        <v>3379030346.46</v>
      </c>
      <c r="AE45" s="97">
        <v>3486019410.77</v>
      </c>
      <c r="AF45" s="97"/>
    </row>
    <row r="46" spans="1:32" x14ac:dyDescent="0.25">
      <c r="A46" s="144"/>
      <c r="B46" s="145" t="s">
        <v>45</v>
      </c>
      <c r="C46" s="146"/>
      <c r="D46" s="97">
        <v>5361742831.71</v>
      </c>
      <c r="E46" s="97">
        <v>5490682724.8999996</v>
      </c>
      <c r="F46" s="97">
        <v>5539094486.5500002</v>
      </c>
      <c r="G46" s="97">
        <v>5866207631.9700003</v>
      </c>
      <c r="H46" s="97"/>
      <c r="J46" s="97">
        <v>2652270675.9400001</v>
      </c>
      <c r="K46" s="97">
        <v>3062324972.48</v>
      </c>
      <c r="L46" s="97">
        <v>3135379634.0100002</v>
      </c>
      <c r="M46" s="97">
        <v>3245193092.6399999</v>
      </c>
      <c r="N46" s="97"/>
      <c r="P46" s="97">
        <v>416335752.70999998</v>
      </c>
      <c r="Q46" s="97">
        <v>230243778.05000001</v>
      </c>
      <c r="R46" s="97">
        <v>251063062.25999999</v>
      </c>
      <c r="S46" s="97">
        <v>255700611.18000001</v>
      </c>
      <c r="T46" s="97"/>
      <c r="V46" s="97">
        <v>1053542937.1799999</v>
      </c>
      <c r="W46" s="97">
        <v>1087627023.6199999</v>
      </c>
      <c r="X46" s="97">
        <v>694942163.38</v>
      </c>
      <c r="Y46" s="97">
        <v>699077857.69000006</v>
      </c>
      <c r="Z46" s="97"/>
      <c r="AB46" s="97">
        <v>2876754606.73</v>
      </c>
      <c r="AC46" s="97">
        <v>3241048550.8800001</v>
      </c>
      <c r="AD46" s="97">
        <v>3379030346.46</v>
      </c>
      <c r="AE46" s="97">
        <v>3486019410.77</v>
      </c>
      <c r="AF46" s="97"/>
    </row>
    <row r="47" spans="1:32" x14ac:dyDescent="0.25">
      <c r="A47" s="144"/>
      <c r="B47" s="145" t="s">
        <v>39</v>
      </c>
      <c r="C47" s="146"/>
      <c r="D47" s="97">
        <v>13797805739.440001</v>
      </c>
      <c r="E47" s="97">
        <v>14767107719.66</v>
      </c>
      <c r="F47" s="97">
        <v>15086336403.139999</v>
      </c>
      <c r="G47" s="97">
        <v>15329579970.41</v>
      </c>
      <c r="H47" s="97"/>
      <c r="J47" s="97">
        <v>13797805739.440001</v>
      </c>
      <c r="K47" s="97">
        <v>14767107719.66</v>
      </c>
      <c r="L47" s="97">
        <v>15086336403.139999</v>
      </c>
      <c r="M47" s="97">
        <v>15329579970.41</v>
      </c>
      <c r="N47" s="97"/>
      <c r="P47" s="97">
        <v>13797805739.440001</v>
      </c>
      <c r="Q47" s="97">
        <v>14767107719.66</v>
      </c>
      <c r="R47" s="97">
        <v>15086336403.139999</v>
      </c>
      <c r="S47" s="97">
        <v>15329579970.41</v>
      </c>
      <c r="T47" s="97"/>
      <c r="V47" s="97">
        <v>13797805739.440001</v>
      </c>
      <c r="W47" s="97">
        <v>14767107719.66</v>
      </c>
      <c r="X47" s="97">
        <v>15086336403.139999</v>
      </c>
      <c r="Y47" s="97">
        <v>15329579970.41</v>
      </c>
      <c r="Z47" s="97"/>
      <c r="AB47" s="97">
        <v>13797805739.440001</v>
      </c>
      <c r="AC47" s="97">
        <v>14767107719.66</v>
      </c>
      <c r="AD47" s="97">
        <v>15086336403.139999</v>
      </c>
      <c r="AE47" s="97">
        <v>15329579970.41</v>
      </c>
      <c r="AF47" s="97"/>
    </row>
    <row r="48" spans="1:32" x14ac:dyDescent="0.25">
      <c r="A48" s="144"/>
      <c r="B48" s="145" t="s">
        <v>18</v>
      </c>
      <c r="C48" s="146"/>
      <c r="D48" s="97">
        <v>13797805739.440001</v>
      </c>
      <c r="E48" s="97">
        <v>14767107719.66</v>
      </c>
      <c r="F48" s="97">
        <v>15086336403.139999</v>
      </c>
      <c r="G48" s="97">
        <v>15329579970.41</v>
      </c>
      <c r="H48" s="97"/>
      <c r="J48" s="97">
        <v>13797805739.440001</v>
      </c>
      <c r="K48" s="97">
        <v>14767107719.66</v>
      </c>
      <c r="L48" s="97">
        <v>15086336403.139999</v>
      </c>
      <c r="M48" s="97">
        <v>15329579970.41</v>
      </c>
      <c r="N48" s="97"/>
      <c r="P48" s="97">
        <v>13797805739.440001</v>
      </c>
      <c r="Q48" s="97">
        <v>14767107719.66</v>
      </c>
      <c r="R48" s="97">
        <v>15086336403.139999</v>
      </c>
      <c r="S48" s="97">
        <v>15329579970.41</v>
      </c>
      <c r="T48" s="97"/>
      <c r="V48" s="97">
        <v>13797805739.440001</v>
      </c>
      <c r="W48" s="97">
        <v>14767107719.66</v>
      </c>
      <c r="X48" s="97">
        <v>15086336403.139999</v>
      </c>
      <c r="Y48" s="97">
        <v>15329579970.41</v>
      </c>
      <c r="Z48" s="97"/>
      <c r="AB48" s="97">
        <v>13797805739.440001</v>
      </c>
      <c r="AC48" s="97">
        <v>14767107719.66</v>
      </c>
      <c r="AD48" s="97">
        <v>15086336403.139999</v>
      </c>
      <c r="AE48" s="97">
        <v>15329579970.41</v>
      </c>
      <c r="AF48" s="97"/>
    </row>
    <row r="49" spans="1:32" x14ac:dyDescent="0.25">
      <c r="A49" s="144"/>
      <c r="B49" s="144"/>
      <c r="C49" s="147"/>
      <c r="D49" s="98"/>
      <c r="E49" s="98"/>
      <c r="F49" s="98"/>
      <c r="G49" s="98"/>
      <c r="H49" s="98"/>
      <c r="J49" s="98"/>
      <c r="K49" s="98"/>
      <c r="L49" s="98"/>
      <c r="M49" s="98"/>
      <c r="N49" s="98"/>
      <c r="P49" s="98"/>
      <c r="Q49" s="98"/>
      <c r="R49" s="98"/>
      <c r="S49" s="98"/>
      <c r="T49" s="98"/>
      <c r="V49" s="98"/>
      <c r="W49" s="98"/>
      <c r="X49" s="98"/>
      <c r="Y49" s="98"/>
      <c r="Z49" s="98"/>
      <c r="AB49" s="98"/>
      <c r="AC49" s="98"/>
      <c r="AD49" s="98"/>
      <c r="AE49" s="98"/>
      <c r="AF49" s="98"/>
    </row>
    <row r="50" spans="1:32" x14ac:dyDescent="0.25">
      <c r="A50" s="139"/>
      <c r="B50" s="140"/>
      <c r="C50" s="140"/>
      <c r="D50" s="99"/>
      <c r="E50" s="99"/>
      <c r="F50" s="99"/>
      <c r="G50" s="99"/>
      <c r="H50" s="99"/>
      <c r="J50" s="99"/>
      <c r="K50" s="99"/>
      <c r="L50" s="99"/>
      <c r="M50" s="99"/>
      <c r="N50" s="99"/>
      <c r="P50" s="99"/>
      <c r="Q50" s="99"/>
      <c r="R50" s="99"/>
      <c r="S50" s="99"/>
      <c r="T50" s="99"/>
      <c r="V50" s="99"/>
      <c r="W50" s="99"/>
      <c r="X50" s="99"/>
      <c r="Y50" s="99"/>
      <c r="Z50" s="99"/>
      <c r="AB50" s="99"/>
      <c r="AC50" s="99"/>
      <c r="AD50" s="99"/>
      <c r="AE50" s="99"/>
      <c r="AF50" s="99"/>
    </row>
    <row r="51" spans="1:32" x14ac:dyDescent="0.25">
      <c r="A51" s="142">
        <v>37</v>
      </c>
      <c r="B51" s="143" t="s">
        <v>108</v>
      </c>
      <c r="C51" s="100"/>
      <c r="D51" s="100"/>
      <c r="E51" s="100"/>
      <c r="F51" s="100"/>
      <c r="G51" s="100"/>
      <c r="H51" s="100"/>
      <c r="J51" s="100"/>
      <c r="K51" s="100"/>
      <c r="L51" s="100"/>
      <c r="M51" s="100"/>
      <c r="N51" s="100"/>
      <c r="P51" s="100"/>
      <c r="Q51" s="100"/>
      <c r="R51" s="100"/>
      <c r="S51" s="100"/>
      <c r="T51" s="100"/>
      <c r="V51" s="100"/>
      <c r="W51" s="100"/>
      <c r="X51" s="100"/>
      <c r="Y51" s="100"/>
      <c r="Z51" s="100"/>
      <c r="AB51" s="100"/>
      <c r="AC51" s="100"/>
      <c r="AD51" s="100"/>
      <c r="AE51" s="100"/>
      <c r="AF51" s="100"/>
    </row>
    <row r="52" spans="1:32" ht="21" x14ac:dyDescent="0.25">
      <c r="A52" s="144"/>
      <c r="B52" s="273"/>
      <c r="C52" s="275" t="s">
        <v>57</v>
      </c>
      <c r="D52" s="95" t="s">
        <v>222</v>
      </c>
      <c r="E52" s="95" t="s">
        <v>239</v>
      </c>
      <c r="F52" s="95" t="s">
        <v>257</v>
      </c>
      <c r="G52" s="95" t="s">
        <v>256</v>
      </c>
      <c r="H52" s="95" t="s">
        <v>272</v>
      </c>
      <c r="J52" s="95" t="s">
        <v>222</v>
      </c>
      <c r="K52" s="95" t="s">
        <v>239</v>
      </c>
      <c r="L52" s="95" t="s">
        <v>257</v>
      </c>
      <c r="M52" s="95" t="s">
        <v>256</v>
      </c>
      <c r="N52" s="95" t="s">
        <v>272</v>
      </c>
      <c r="P52" s="95" t="s">
        <v>222</v>
      </c>
      <c r="Q52" s="95" t="s">
        <v>239</v>
      </c>
      <c r="R52" s="95" t="s">
        <v>257</v>
      </c>
      <c r="S52" s="95" t="s">
        <v>256</v>
      </c>
      <c r="T52" s="95" t="s">
        <v>272</v>
      </c>
      <c r="V52" s="95" t="s">
        <v>222</v>
      </c>
      <c r="W52" s="95" t="s">
        <v>239</v>
      </c>
      <c r="X52" s="95" t="s">
        <v>257</v>
      </c>
      <c r="Y52" s="95" t="s">
        <v>256</v>
      </c>
      <c r="Z52" s="95" t="s">
        <v>272</v>
      </c>
      <c r="AB52" s="95" t="s">
        <v>222</v>
      </c>
      <c r="AC52" s="95" t="s">
        <v>239</v>
      </c>
      <c r="AD52" s="95" t="s">
        <v>257</v>
      </c>
      <c r="AE52" s="95" t="s">
        <v>256</v>
      </c>
      <c r="AF52" s="95" t="s">
        <v>272</v>
      </c>
    </row>
    <row r="53" spans="1:32" x14ac:dyDescent="0.25">
      <c r="A53" s="144"/>
      <c r="B53" s="274"/>
      <c r="C53" s="276"/>
      <c r="D53" s="96" t="s">
        <v>29</v>
      </c>
      <c r="E53" s="96" t="s">
        <v>29</v>
      </c>
      <c r="F53" s="96" t="s">
        <v>29</v>
      </c>
      <c r="G53" s="96" t="s">
        <v>29</v>
      </c>
      <c r="H53" s="96" t="s">
        <v>29</v>
      </c>
      <c r="J53" s="96" t="s">
        <v>29</v>
      </c>
      <c r="K53" s="96" t="s">
        <v>29</v>
      </c>
      <c r="L53" s="96" t="s">
        <v>29</v>
      </c>
      <c r="M53" s="96" t="s">
        <v>29</v>
      </c>
      <c r="N53" s="96" t="s">
        <v>29</v>
      </c>
      <c r="P53" s="96" t="s">
        <v>29</v>
      </c>
      <c r="Q53" s="96" t="s">
        <v>29</v>
      </c>
      <c r="R53" s="96" t="s">
        <v>29</v>
      </c>
      <c r="S53" s="96" t="s">
        <v>29</v>
      </c>
      <c r="T53" s="96" t="s">
        <v>29</v>
      </c>
      <c r="V53" s="96" t="s">
        <v>29</v>
      </c>
      <c r="W53" s="96" t="s">
        <v>29</v>
      </c>
      <c r="X53" s="96" t="s">
        <v>29</v>
      </c>
      <c r="Y53" s="96" t="s">
        <v>29</v>
      </c>
      <c r="Z53" s="96" t="s">
        <v>29</v>
      </c>
      <c r="AB53" s="96" t="s">
        <v>29</v>
      </c>
      <c r="AC53" s="96" t="s">
        <v>29</v>
      </c>
      <c r="AD53" s="96" t="s">
        <v>29</v>
      </c>
      <c r="AE53" s="96" t="s">
        <v>29</v>
      </c>
      <c r="AF53" s="96" t="s">
        <v>29</v>
      </c>
    </row>
    <row r="54" spans="1:32" x14ac:dyDescent="0.25">
      <c r="A54" s="144"/>
      <c r="B54" s="145" t="s">
        <v>22</v>
      </c>
      <c r="C54" s="146" t="s">
        <v>47</v>
      </c>
      <c r="D54" s="97">
        <v>3165129955.5500002</v>
      </c>
      <c r="E54" s="97">
        <v>3079638627.3800001</v>
      </c>
      <c r="F54" s="97">
        <v>3336888241.6900001</v>
      </c>
      <c r="G54" s="97">
        <v>3295919877.2800002</v>
      </c>
      <c r="H54" s="97"/>
      <c r="J54" s="97">
        <v>2235127155.8000002</v>
      </c>
      <c r="K54" s="97">
        <v>2404409346.0300002</v>
      </c>
      <c r="L54" s="97">
        <v>2455303122.9400001</v>
      </c>
      <c r="M54" s="97">
        <v>2480670775.4000001</v>
      </c>
      <c r="N54" s="97"/>
      <c r="P54" s="97">
        <v>601912849.78999996</v>
      </c>
      <c r="Q54" s="97">
        <v>599680734.75</v>
      </c>
      <c r="R54" s="97">
        <v>532701904.01999998</v>
      </c>
      <c r="S54" s="97">
        <v>548395910.82000005</v>
      </c>
      <c r="T54" s="97"/>
      <c r="V54" s="97">
        <v>1090881069.71</v>
      </c>
      <c r="W54" s="97">
        <v>1215289300.5799999</v>
      </c>
      <c r="X54" s="97">
        <v>1175437973.0999999</v>
      </c>
      <c r="Y54" s="97">
        <v>1062611266.1900001</v>
      </c>
      <c r="Z54" s="97"/>
      <c r="AB54" s="97">
        <v>865080987.96000004</v>
      </c>
      <c r="AC54" s="97">
        <v>1240793955.74</v>
      </c>
      <c r="AD54" s="97">
        <v>886565766.21000004</v>
      </c>
      <c r="AE54" s="97">
        <v>944176815.09000003</v>
      </c>
      <c r="AF54" s="97"/>
    </row>
    <row r="55" spans="1:32" x14ac:dyDescent="0.25">
      <c r="A55" s="144"/>
      <c r="B55" s="145" t="s">
        <v>45</v>
      </c>
      <c r="C55" s="146"/>
      <c r="D55" s="97">
        <v>3165129955.5500002</v>
      </c>
      <c r="E55" s="97">
        <v>3079638627.3800001</v>
      </c>
      <c r="F55" s="97">
        <v>3336888241.6900001</v>
      </c>
      <c r="G55" s="97">
        <v>3295919877.2800002</v>
      </c>
      <c r="H55" s="97"/>
      <c r="J55" s="97">
        <v>2235127155.8000002</v>
      </c>
      <c r="K55" s="97">
        <v>2404409346.0300002</v>
      </c>
      <c r="L55" s="97">
        <v>2455303122.9400001</v>
      </c>
      <c r="M55" s="97">
        <v>2480670775.4000001</v>
      </c>
      <c r="N55" s="97"/>
      <c r="P55" s="97">
        <v>601912849.78999996</v>
      </c>
      <c r="Q55" s="97">
        <v>599680734.75</v>
      </c>
      <c r="R55" s="97">
        <v>532701904.01999998</v>
      </c>
      <c r="S55" s="97">
        <v>548395910.82000005</v>
      </c>
      <c r="T55" s="97"/>
      <c r="V55" s="97">
        <v>1090881069.71</v>
      </c>
      <c r="W55" s="97">
        <v>1215289300.5799999</v>
      </c>
      <c r="X55" s="97">
        <v>1175437973.0999999</v>
      </c>
      <c r="Y55" s="97">
        <v>1062611266.1900001</v>
      </c>
      <c r="Z55" s="97"/>
      <c r="AB55" s="97">
        <v>865080987.96000004</v>
      </c>
      <c r="AC55" s="97">
        <v>1240793955.74</v>
      </c>
      <c r="AD55" s="97">
        <v>886565766.21000004</v>
      </c>
      <c r="AE55" s="97">
        <v>944176815.09000003</v>
      </c>
      <c r="AF55" s="97"/>
    </row>
    <row r="56" spans="1:32" x14ac:dyDescent="0.25">
      <c r="A56" s="144"/>
      <c r="B56" s="145" t="s">
        <v>39</v>
      </c>
      <c r="C56" s="146"/>
      <c r="D56" s="97">
        <v>8610205687.4300003</v>
      </c>
      <c r="E56" s="97">
        <v>9188110468.0900002</v>
      </c>
      <c r="F56" s="97">
        <v>9102675401.3799992</v>
      </c>
      <c r="G56" s="97">
        <v>8989536155.7199993</v>
      </c>
      <c r="H56" s="97"/>
      <c r="J56" s="97">
        <v>8610205687.4300003</v>
      </c>
      <c r="K56" s="97">
        <v>9188110468.0900002</v>
      </c>
      <c r="L56" s="97">
        <v>9102675401.3799992</v>
      </c>
      <c r="M56" s="97">
        <v>8989536155.7199993</v>
      </c>
      <c r="N56" s="97"/>
      <c r="P56" s="97">
        <v>8610205687.4300003</v>
      </c>
      <c r="Q56" s="97">
        <v>9188110468.0900002</v>
      </c>
      <c r="R56" s="97">
        <v>9102675401.3799992</v>
      </c>
      <c r="S56" s="97">
        <v>8989536155.7199993</v>
      </c>
      <c r="T56" s="97"/>
      <c r="V56" s="97">
        <v>8610205687.4300003</v>
      </c>
      <c r="W56" s="97">
        <v>9188110468.0900002</v>
      </c>
      <c r="X56" s="97">
        <v>9102675401.3799992</v>
      </c>
      <c r="Y56" s="97">
        <v>8989536155.7199993</v>
      </c>
      <c r="Z56" s="97"/>
      <c r="AB56" s="97">
        <v>8610205687.4300003</v>
      </c>
      <c r="AC56" s="97">
        <v>9188110468.0900002</v>
      </c>
      <c r="AD56" s="97">
        <v>9102675401.3799992</v>
      </c>
      <c r="AE56" s="97">
        <v>8989536155.7199993</v>
      </c>
      <c r="AF56" s="97"/>
    </row>
    <row r="57" spans="1:32" x14ac:dyDescent="0.25">
      <c r="A57" s="144"/>
      <c r="B57" s="145" t="s">
        <v>18</v>
      </c>
      <c r="C57" s="146"/>
      <c r="D57" s="97">
        <v>8610205687.4300003</v>
      </c>
      <c r="E57" s="97">
        <v>9188110468.0900002</v>
      </c>
      <c r="F57" s="97">
        <v>9102675401.3799992</v>
      </c>
      <c r="G57" s="97">
        <v>8989536155.7199993</v>
      </c>
      <c r="H57" s="97"/>
      <c r="J57" s="97">
        <v>8610205687.4300003</v>
      </c>
      <c r="K57" s="97">
        <v>9188110468.0900002</v>
      </c>
      <c r="L57" s="97">
        <v>9102675401.3799992</v>
      </c>
      <c r="M57" s="97">
        <v>8989536155.7199993</v>
      </c>
      <c r="N57" s="97"/>
      <c r="P57" s="97">
        <v>8610205687.4300003</v>
      </c>
      <c r="Q57" s="97">
        <v>9188110468.0900002</v>
      </c>
      <c r="R57" s="97">
        <v>9102675401.3799992</v>
      </c>
      <c r="S57" s="97">
        <v>8989536155.7199993</v>
      </c>
      <c r="T57" s="97"/>
      <c r="V57" s="97">
        <v>8610205687.4300003</v>
      </c>
      <c r="W57" s="97">
        <v>9188110468.0900002</v>
      </c>
      <c r="X57" s="97">
        <v>9102675401.3799992</v>
      </c>
      <c r="Y57" s="97">
        <v>8989536155.7199993</v>
      </c>
      <c r="Z57" s="97"/>
      <c r="AB57" s="97">
        <v>8610205687.4300003</v>
      </c>
      <c r="AC57" s="97">
        <v>9188110468.0900002</v>
      </c>
      <c r="AD57" s="97">
        <v>9102675401.3799992</v>
      </c>
      <c r="AE57" s="97">
        <v>8989536155.7199993</v>
      </c>
      <c r="AF57" s="97"/>
    </row>
    <row r="58" spans="1:32" x14ac:dyDescent="0.25">
      <c r="A58" s="144"/>
      <c r="B58" s="144"/>
      <c r="C58" s="147"/>
      <c r="D58" s="98"/>
      <c r="E58" s="98"/>
      <c r="F58" s="98"/>
      <c r="G58" s="98"/>
      <c r="H58" s="98"/>
      <c r="J58" s="98"/>
      <c r="K58" s="98"/>
      <c r="L58" s="98"/>
      <c r="M58" s="98"/>
      <c r="N58" s="98"/>
      <c r="P58" s="98"/>
      <c r="Q58" s="98"/>
      <c r="R58" s="98"/>
      <c r="S58" s="98"/>
      <c r="T58" s="98"/>
      <c r="V58" s="98"/>
      <c r="W58" s="98"/>
      <c r="X58" s="98"/>
      <c r="Y58" s="98"/>
      <c r="Z58" s="98"/>
      <c r="AB58" s="98"/>
      <c r="AC58" s="98"/>
      <c r="AD58" s="98"/>
      <c r="AE58" s="98"/>
      <c r="AF58" s="98"/>
    </row>
    <row r="59" spans="1:32" x14ac:dyDescent="0.25">
      <c r="A59" s="139"/>
      <c r="B59" s="140"/>
      <c r="C59" s="140"/>
      <c r="D59" s="99"/>
      <c r="E59" s="99"/>
      <c r="F59" s="99"/>
      <c r="G59" s="99"/>
      <c r="H59" s="99"/>
      <c r="J59" s="99"/>
      <c r="K59" s="99"/>
      <c r="L59" s="99"/>
      <c r="M59" s="99"/>
      <c r="N59" s="99"/>
      <c r="P59" s="99"/>
      <c r="Q59" s="99"/>
      <c r="R59" s="99"/>
      <c r="S59" s="99"/>
      <c r="T59" s="99"/>
      <c r="V59" s="99"/>
      <c r="W59" s="99"/>
      <c r="X59" s="99"/>
      <c r="Y59" s="99"/>
      <c r="Z59" s="99"/>
      <c r="AB59" s="99"/>
      <c r="AC59" s="99"/>
      <c r="AD59" s="99"/>
      <c r="AE59" s="99"/>
      <c r="AF59" s="99"/>
    </row>
    <row r="60" spans="1:32" x14ac:dyDescent="0.25">
      <c r="A60" s="142">
        <v>38</v>
      </c>
      <c r="B60" s="143" t="s">
        <v>109</v>
      </c>
      <c r="C60" s="100"/>
      <c r="D60" s="100"/>
      <c r="E60" s="100"/>
      <c r="F60" s="100"/>
      <c r="G60" s="100"/>
      <c r="H60" s="100"/>
      <c r="J60" s="100"/>
      <c r="K60" s="100"/>
      <c r="L60" s="100"/>
      <c r="M60" s="100"/>
      <c r="N60" s="100"/>
      <c r="P60" s="100"/>
      <c r="Q60" s="100"/>
      <c r="R60" s="100"/>
      <c r="S60" s="100"/>
      <c r="T60" s="100"/>
      <c r="V60" s="100"/>
      <c r="W60" s="100"/>
      <c r="X60" s="100"/>
      <c r="Y60" s="100"/>
      <c r="Z60" s="100"/>
      <c r="AB60" s="100"/>
      <c r="AC60" s="100"/>
      <c r="AD60" s="100"/>
      <c r="AE60" s="100"/>
      <c r="AF60" s="100"/>
    </row>
    <row r="61" spans="1:32" ht="21" x14ac:dyDescent="0.25">
      <c r="A61" s="144"/>
      <c r="B61" s="273"/>
      <c r="C61" s="275" t="s">
        <v>57</v>
      </c>
      <c r="D61" s="95" t="s">
        <v>222</v>
      </c>
      <c r="E61" s="95" t="s">
        <v>239</v>
      </c>
      <c r="F61" s="95" t="s">
        <v>257</v>
      </c>
      <c r="G61" s="95" t="s">
        <v>256</v>
      </c>
      <c r="H61" s="95" t="s">
        <v>272</v>
      </c>
      <c r="J61" s="95" t="s">
        <v>222</v>
      </c>
      <c r="K61" s="95" t="s">
        <v>239</v>
      </c>
      <c r="L61" s="95" t="s">
        <v>257</v>
      </c>
      <c r="M61" s="95" t="s">
        <v>256</v>
      </c>
      <c r="N61" s="95" t="s">
        <v>272</v>
      </c>
      <c r="P61" s="95" t="s">
        <v>222</v>
      </c>
      <c r="Q61" s="95" t="s">
        <v>239</v>
      </c>
      <c r="R61" s="95" t="s">
        <v>257</v>
      </c>
      <c r="S61" s="95" t="s">
        <v>256</v>
      </c>
      <c r="T61" s="95" t="s">
        <v>272</v>
      </c>
      <c r="V61" s="95" t="s">
        <v>222</v>
      </c>
      <c r="W61" s="95" t="s">
        <v>239</v>
      </c>
      <c r="X61" s="95" t="s">
        <v>257</v>
      </c>
      <c r="Y61" s="95" t="s">
        <v>256</v>
      </c>
      <c r="Z61" s="95" t="s">
        <v>272</v>
      </c>
      <c r="AB61" s="95" t="s">
        <v>222</v>
      </c>
      <c r="AC61" s="95" t="s">
        <v>239</v>
      </c>
      <c r="AD61" s="95" t="s">
        <v>257</v>
      </c>
      <c r="AE61" s="95" t="s">
        <v>256</v>
      </c>
      <c r="AF61" s="95" t="s">
        <v>272</v>
      </c>
    </row>
    <row r="62" spans="1:32" x14ac:dyDescent="0.25">
      <c r="A62" s="144"/>
      <c r="B62" s="274"/>
      <c r="C62" s="276"/>
      <c r="D62" s="96" t="s">
        <v>29</v>
      </c>
      <c r="E62" s="96" t="s">
        <v>29</v>
      </c>
      <c r="F62" s="96" t="s">
        <v>29</v>
      </c>
      <c r="G62" s="96" t="s">
        <v>29</v>
      </c>
      <c r="H62" s="96" t="s">
        <v>29</v>
      </c>
      <c r="J62" s="96" t="s">
        <v>29</v>
      </c>
      <c r="K62" s="96" t="s">
        <v>29</v>
      </c>
      <c r="L62" s="96" t="s">
        <v>29</v>
      </c>
      <c r="M62" s="96" t="s">
        <v>29</v>
      </c>
      <c r="N62" s="96" t="s">
        <v>29</v>
      </c>
      <c r="P62" s="96" t="s">
        <v>29</v>
      </c>
      <c r="Q62" s="96" t="s">
        <v>29</v>
      </c>
      <c r="R62" s="96" t="s">
        <v>29</v>
      </c>
      <c r="S62" s="96" t="s">
        <v>29</v>
      </c>
      <c r="T62" s="96" t="s">
        <v>29</v>
      </c>
      <c r="V62" s="96" t="s">
        <v>29</v>
      </c>
      <c r="W62" s="96" t="s">
        <v>29</v>
      </c>
      <c r="X62" s="96" t="s">
        <v>29</v>
      </c>
      <c r="Y62" s="96" t="s">
        <v>29</v>
      </c>
      <c r="Z62" s="96" t="s">
        <v>29</v>
      </c>
      <c r="AB62" s="96" t="s">
        <v>29</v>
      </c>
      <c r="AC62" s="96" t="s">
        <v>29</v>
      </c>
      <c r="AD62" s="96" t="s">
        <v>29</v>
      </c>
      <c r="AE62" s="96" t="s">
        <v>29</v>
      </c>
      <c r="AF62" s="96" t="s">
        <v>29</v>
      </c>
    </row>
    <row r="63" spans="1:32" x14ac:dyDescent="0.25">
      <c r="A63" s="144"/>
      <c r="B63" s="145" t="s">
        <v>22</v>
      </c>
      <c r="C63" s="146" t="s">
        <v>47</v>
      </c>
      <c r="D63" s="97">
        <v>1452984285.8800001</v>
      </c>
      <c r="E63" s="97">
        <v>1404613231.8199999</v>
      </c>
      <c r="F63" s="97">
        <v>1348922498.1800001</v>
      </c>
      <c r="G63" s="97">
        <v>1415356698.3900001</v>
      </c>
      <c r="H63" s="97"/>
      <c r="J63" s="97">
        <v>851462409.78999996</v>
      </c>
      <c r="K63" s="97">
        <v>962029634.11000001</v>
      </c>
      <c r="L63" s="97">
        <v>903960321.71000004</v>
      </c>
      <c r="M63" s="97">
        <v>966902344.63999999</v>
      </c>
      <c r="N63" s="97"/>
      <c r="P63" s="97">
        <v>343438268.73000002</v>
      </c>
      <c r="Q63" s="97">
        <v>123163877.61</v>
      </c>
      <c r="R63" s="97">
        <v>140645397.38999999</v>
      </c>
      <c r="S63" s="97">
        <v>142354862.31</v>
      </c>
      <c r="T63" s="97"/>
      <c r="V63" s="97">
        <v>284400359.69999999</v>
      </c>
      <c r="W63" s="97">
        <v>311103831.30000001</v>
      </c>
      <c r="X63" s="97">
        <v>280321485.88999999</v>
      </c>
      <c r="Y63" s="97">
        <v>303976114.69</v>
      </c>
      <c r="Z63" s="97"/>
      <c r="AB63" s="97">
        <v>881874260.13999999</v>
      </c>
      <c r="AC63" s="97">
        <v>1160753585.3699999</v>
      </c>
      <c r="AD63" s="97">
        <v>1174670177.8299999</v>
      </c>
      <c r="AE63" s="97">
        <v>1239110528.8399999</v>
      </c>
      <c r="AF63" s="97"/>
    </row>
    <row r="64" spans="1:32" x14ac:dyDescent="0.25">
      <c r="A64" s="144"/>
      <c r="B64" s="145" t="s">
        <v>45</v>
      </c>
      <c r="C64" s="146"/>
      <c r="D64" s="97">
        <v>1452984285.8800001</v>
      </c>
      <c r="E64" s="97">
        <v>1404613231.8199999</v>
      </c>
      <c r="F64" s="97">
        <v>1348922498.1800001</v>
      </c>
      <c r="G64" s="97">
        <v>1415356698.3900001</v>
      </c>
      <c r="H64" s="97"/>
      <c r="J64" s="97">
        <v>851462409.78999996</v>
      </c>
      <c r="K64" s="97">
        <v>962029634.11000001</v>
      </c>
      <c r="L64" s="97">
        <v>903960321.71000004</v>
      </c>
      <c r="M64" s="97">
        <v>966902344.63999999</v>
      </c>
      <c r="N64" s="97"/>
      <c r="P64" s="97">
        <v>343438268.73000002</v>
      </c>
      <c r="Q64" s="97">
        <v>123163877.61</v>
      </c>
      <c r="R64" s="97">
        <v>140645397.38999999</v>
      </c>
      <c r="S64" s="97">
        <v>142354862.31</v>
      </c>
      <c r="T64" s="97"/>
      <c r="V64" s="97">
        <v>284400359.69999999</v>
      </c>
      <c r="W64" s="97">
        <v>311103831.30000001</v>
      </c>
      <c r="X64" s="97">
        <v>280321485.88999999</v>
      </c>
      <c r="Y64" s="97">
        <v>303976114.69</v>
      </c>
      <c r="Z64" s="97"/>
      <c r="AB64" s="97">
        <v>881874260.13999999</v>
      </c>
      <c r="AC64" s="97">
        <v>1160753585.3699999</v>
      </c>
      <c r="AD64" s="97">
        <v>1174670177.8299999</v>
      </c>
      <c r="AE64" s="97">
        <v>1239110528.8399999</v>
      </c>
      <c r="AF64" s="97"/>
    </row>
    <row r="65" spans="1:32" x14ac:dyDescent="0.25">
      <c r="A65" s="144"/>
      <c r="B65" s="145" t="s">
        <v>39</v>
      </c>
      <c r="C65" s="146"/>
      <c r="D65" s="97">
        <v>4426947919.0600004</v>
      </c>
      <c r="E65" s="97">
        <v>4643248218.21</v>
      </c>
      <c r="F65" s="97">
        <v>5145224517.9799995</v>
      </c>
      <c r="G65" s="97">
        <v>4753751017.54</v>
      </c>
      <c r="H65" s="97"/>
      <c r="J65" s="97">
        <v>4426947919.0600004</v>
      </c>
      <c r="K65" s="97">
        <v>4643248218.21</v>
      </c>
      <c r="L65" s="97">
        <v>5145224517.9799995</v>
      </c>
      <c r="M65" s="97">
        <v>4753751017.54</v>
      </c>
      <c r="N65" s="97"/>
      <c r="P65" s="97">
        <v>4426947919.0600004</v>
      </c>
      <c r="Q65" s="97">
        <v>4643248218.21</v>
      </c>
      <c r="R65" s="97">
        <v>5145224517.9799995</v>
      </c>
      <c r="S65" s="97">
        <v>4753751017.54</v>
      </c>
      <c r="T65" s="97"/>
      <c r="V65" s="97">
        <v>4426947919.0600004</v>
      </c>
      <c r="W65" s="97">
        <v>4643248218.21</v>
      </c>
      <c r="X65" s="97">
        <v>5145224517.9799995</v>
      </c>
      <c r="Y65" s="97">
        <v>4753751017.54</v>
      </c>
      <c r="Z65" s="97"/>
      <c r="AB65" s="97">
        <v>4426947919.0600004</v>
      </c>
      <c r="AC65" s="97">
        <v>4643248218.21</v>
      </c>
      <c r="AD65" s="97">
        <v>5145224517.9799995</v>
      </c>
      <c r="AE65" s="97">
        <v>4753751017.54</v>
      </c>
      <c r="AF65" s="97"/>
    </row>
    <row r="66" spans="1:32" x14ac:dyDescent="0.25">
      <c r="A66" s="144"/>
      <c r="B66" s="145" t="s">
        <v>18</v>
      </c>
      <c r="C66" s="146"/>
      <c r="D66" s="97">
        <v>4426947919.0600004</v>
      </c>
      <c r="E66" s="97">
        <v>4643248218.21</v>
      </c>
      <c r="F66" s="97">
        <v>5145224517.9799995</v>
      </c>
      <c r="G66" s="97">
        <v>4753751017.54</v>
      </c>
      <c r="H66" s="97"/>
      <c r="J66" s="97">
        <v>4426947919.0600004</v>
      </c>
      <c r="K66" s="97">
        <v>4643248218.21</v>
      </c>
      <c r="L66" s="97">
        <v>5145224517.9799995</v>
      </c>
      <c r="M66" s="97">
        <v>4753751017.54</v>
      </c>
      <c r="N66" s="97"/>
      <c r="P66" s="97">
        <v>4426947919.0600004</v>
      </c>
      <c r="Q66" s="97">
        <v>4643248218.21</v>
      </c>
      <c r="R66" s="97">
        <v>5145224517.9799995</v>
      </c>
      <c r="S66" s="97">
        <v>4753751017.54</v>
      </c>
      <c r="T66" s="97"/>
      <c r="V66" s="97">
        <v>4426947919.0600004</v>
      </c>
      <c r="W66" s="97">
        <v>4643248218.21</v>
      </c>
      <c r="X66" s="97">
        <v>5145224517.9799995</v>
      </c>
      <c r="Y66" s="97">
        <v>4753751017.54</v>
      </c>
      <c r="Z66" s="97"/>
      <c r="AB66" s="97">
        <v>4426947919.0600004</v>
      </c>
      <c r="AC66" s="97">
        <v>4643248218.21</v>
      </c>
      <c r="AD66" s="97">
        <v>5145224517.9799995</v>
      </c>
      <c r="AE66" s="97">
        <v>4753751017.54</v>
      </c>
      <c r="AF66" s="97"/>
    </row>
    <row r="67" spans="1:32" x14ac:dyDescent="0.25">
      <c r="A67" s="144"/>
      <c r="B67" s="144"/>
      <c r="C67" s="147"/>
      <c r="D67" s="98"/>
      <c r="E67" s="98"/>
      <c r="F67" s="98"/>
      <c r="G67" s="98"/>
      <c r="H67" s="98"/>
      <c r="J67" s="98"/>
      <c r="K67" s="98"/>
      <c r="L67" s="98"/>
      <c r="M67" s="98"/>
      <c r="N67" s="98"/>
      <c r="P67" s="98"/>
      <c r="Q67" s="98"/>
      <c r="R67" s="98"/>
      <c r="S67" s="98"/>
      <c r="T67" s="98"/>
      <c r="V67" s="98"/>
      <c r="W67" s="98"/>
      <c r="X67" s="98"/>
      <c r="Y67" s="98"/>
      <c r="Z67" s="98"/>
      <c r="AB67" s="98"/>
      <c r="AC67" s="98"/>
      <c r="AD67" s="98"/>
      <c r="AE67" s="98"/>
      <c r="AF67" s="98"/>
    </row>
    <row r="68" spans="1:32" x14ac:dyDescent="0.25">
      <c r="A68" s="139"/>
      <c r="B68" s="140"/>
      <c r="C68" s="140"/>
      <c r="D68" s="99"/>
      <c r="E68" s="99"/>
      <c r="F68" s="99"/>
      <c r="G68" s="99"/>
      <c r="H68" s="99"/>
      <c r="J68" s="99"/>
      <c r="K68" s="99"/>
      <c r="L68" s="99"/>
      <c r="M68" s="99"/>
      <c r="N68" s="99"/>
      <c r="P68" s="99"/>
      <c r="Q68" s="99"/>
      <c r="R68" s="99"/>
      <c r="S68" s="99"/>
      <c r="T68" s="99"/>
      <c r="V68" s="99"/>
      <c r="W68" s="99"/>
      <c r="X68" s="99"/>
      <c r="Y68" s="99"/>
      <c r="Z68" s="99"/>
      <c r="AB68" s="99"/>
      <c r="AC68" s="99"/>
      <c r="AD68" s="99"/>
      <c r="AE68" s="99"/>
      <c r="AF68" s="99"/>
    </row>
    <row r="69" spans="1:32" x14ac:dyDescent="0.25">
      <c r="A69" s="142">
        <v>39</v>
      </c>
      <c r="B69" s="143" t="s">
        <v>110</v>
      </c>
      <c r="C69" s="100"/>
      <c r="D69" s="100"/>
      <c r="E69" s="100"/>
      <c r="F69" s="100"/>
      <c r="G69" s="100"/>
      <c r="H69" s="100"/>
      <c r="J69" s="100"/>
      <c r="K69" s="100"/>
      <c r="L69" s="100"/>
      <c r="M69" s="100"/>
      <c r="N69" s="100"/>
      <c r="P69" s="100"/>
      <c r="Q69" s="100"/>
      <c r="R69" s="100"/>
      <c r="S69" s="100"/>
      <c r="T69" s="100"/>
      <c r="V69" s="100"/>
      <c r="W69" s="100"/>
      <c r="X69" s="100"/>
      <c r="Y69" s="100"/>
      <c r="Z69" s="100"/>
      <c r="AB69" s="100"/>
      <c r="AC69" s="100"/>
      <c r="AD69" s="100"/>
      <c r="AE69" s="100"/>
      <c r="AF69" s="100"/>
    </row>
    <row r="70" spans="1:32" ht="21" x14ac:dyDescent="0.25">
      <c r="A70" s="144"/>
      <c r="B70" s="273"/>
      <c r="C70" s="275" t="s">
        <v>57</v>
      </c>
      <c r="D70" s="95" t="s">
        <v>222</v>
      </c>
      <c r="E70" s="95" t="s">
        <v>239</v>
      </c>
      <c r="F70" s="95" t="s">
        <v>257</v>
      </c>
      <c r="G70" s="95" t="s">
        <v>256</v>
      </c>
      <c r="H70" s="95" t="s">
        <v>272</v>
      </c>
      <c r="J70" s="95" t="s">
        <v>222</v>
      </c>
      <c r="K70" s="95" t="s">
        <v>239</v>
      </c>
      <c r="L70" s="95" t="s">
        <v>257</v>
      </c>
      <c r="M70" s="95" t="s">
        <v>256</v>
      </c>
      <c r="N70" s="95" t="s">
        <v>272</v>
      </c>
      <c r="P70" s="95" t="s">
        <v>222</v>
      </c>
      <c r="Q70" s="95" t="s">
        <v>239</v>
      </c>
      <c r="R70" s="95" t="s">
        <v>257</v>
      </c>
      <c r="S70" s="95" t="s">
        <v>256</v>
      </c>
      <c r="T70" s="95" t="s">
        <v>272</v>
      </c>
      <c r="V70" s="95" t="s">
        <v>222</v>
      </c>
      <c r="W70" s="95" t="s">
        <v>239</v>
      </c>
      <c r="X70" s="95" t="s">
        <v>257</v>
      </c>
      <c r="Y70" s="95" t="s">
        <v>256</v>
      </c>
      <c r="Z70" s="95" t="s">
        <v>272</v>
      </c>
      <c r="AB70" s="95" t="s">
        <v>222</v>
      </c>
      <c r="AC70" s="95" t="s">
        <v>239</v>
      </c>
      <c r="AD70" s="95" t="s">
        <v>257</v>
      </c>
      <c r="AE70" s="95" t="s">
        <v>256</v>
      </c>
      <c r="AF70" s="95" t="s">
        <v>272</v>
      </c>
    </row>
    <row r="71" spans="1:32" x14ac:dyDescent="0.25">
      <c r="A71" s="144"/>
      <c r="B71" s="274"/>
      <c r="C71" s="276"/>
      <c r="D71" s="96" t="s">
        <v>29</v>
      </c>
      <c r="E71" s="96" t="s">
        <v>29</v>
      </c>
      <c r="F71" s="96" t="s">
        <v>29</v>
      </c>
      <c r="G71" s="96" t="s">
        <v>29</v>
      </c>
      <c r="H71" s="96" t="s">
        <v>29</v>
      </c>
      <c r="J71" s="96" t="s">
        <v>29</v>
      </c>
      <c r="K71" s="96" t="s">
        <v>29</v>
      </c>
      <c r="L71" s="96" t="s">
        <v>29</v>
      </c>
      <c r="M71" s="96" t="s">
        <v>29</v>
      </c>
      <c r="N71" s="96" t="s">
        <v>29</v>
      </c>
      <c r="P71" s="96" t="s">
        <v>29</v>
      </c>
      <c r="Q71" s="96" t="s">
        <v>29</v>
      </c>
      <c r="R71" s="96" t="s">
        <v>29</v>
      </c>
      <c r="S71" s="96" t="s">
        <v>29</v>
      </c>
      <c r="T71" s="96" t="s">
        <v>29</v>
      </c>
      <c r="V71" s="96" t="s">
        <v>29</v>
      </c>
      <c r="W71" s="96" t="s">
        <v>29</v>
      </c>
      <c r="X71" s="96" t="s">
        <v>29</v>
      </c>
      <c r="Y71" s="96" t="s">
        <v>29</v>
      </c>
      <c r="Z71" s="96" t="s">
        <v>29</v>
      </c>
      <c r="AB71" s="96" t="s">
        <v>29</v>
      </c>
      <c r="AC71" s="96" t="s">
        <v>29</v>
      </c>
      <c r="AD71" s="96" t="s">
        <v>29</v>
      </c>
      <c r="AE71" s="96" t="s">
        <v>29</v>
      </c>
      <c r="AF71" s="96" t="s">
        <v>29</v>
      </c>
    </row>
    <row r="72" spans="1:32" x14ac:dyDescent="0.25">
      <c r="A72" s="144"/>
      <c r="B72" s="145" t="s">
        <v>22</v>
      </c>
      <c r="C72" s="146" t="s">
        <v>47</v>
      </c>
      <c r="D72" s="97">
        <v>105890</v>
      </c>
      <c r="E72" s="97">
        <v>108682</v>
      </c>
      <c r="F72" s="97">
        <v>110910</v>
      </c>
      <c r="G72" s="97">
        <v>116085</v>
      </c>
      <c r="H72" s="97"/>
      <c r="J72" s="97">
        <v>281375</v>
      </c>
      <c r="K72" s="97">
        <v>299452</v>
      </c>
      <c r="L72" s="97">
        <v>292090</v>
      </c>
      <c r="M72" s="97">
        <v>294341</v>
      </c>
      <c r="N72" s="97"/>
      <c r="P72" s="97">
        <v>86272</v>
      </c>
      <c r="Q72" s="97">
        <v>81955</v>
      </c>
      <c r="R72" s="97">
        <v>78188</v>
      </c>
      <c r="S72" s="97">
        <v>84199</v>
      </c>
      <c r="T72" s="97"/>
      <c r="V72" s="97">
        <v>43333</v>
      </c>
      <c r="W72" s="97">
        <v>43446</v>
      </c>
      <c r="X72" s="97">
        <v>46954</v>
      </c>
      <c r="Y72" s="97">
        <v>48600</v>
      </c>
      <c r="Z72" s="97"/>
      <c r="AB72" s="97">
        <v>218994</v>
      </c>
      <c r="AC72" s="97">
        <v>220039</v>
      </c>
      <c r="AD72" s="97">
        <v>211855.5</v>
      </c>
      <c r="AE72" s="97">
        <v>210847.8</v>
      </c>
      <c r="AF72" s="97"/>
    </row>
    <row r="73" spans="1:32" x14ac:dyDescent="0.25">
      <c r="A73" s="144"/>
      <c r="B73" s="145" t="s">
        <v>45</v>
      </c>
      <c r="C73" s="146"/>
      <c r="D73" s="97">
        <v>105890</v>
      </c>
      <c r="E73" s="97">
        <v>108682</v>
      </c>
      <c r="F73" s="97">
        <v>110910</v>
      </c>
      <c r="G73" s="97">
        <v>116085</v>
      </c>
      <c r="H73" s="97"/>
      <c r="J73" s="97">
        <v>281375</v>
      </c>
      <c r="K73" s="97">
        <v>299452</v>
      </c>
      <c r="L73" s="97">
        <v>292090</v>
      </c>
      <c r="M73" s="97">
        <v>294341</v>
      </c>
      <c r="N73" s="97"/>
      <c r="P73" s="97">
        <v>86272</v>
      </c>
      <c r="Q73" s="97">
        <v>81955</v>
      </c>
      <c r="R73" s="97">
        <v>78188</v>
      </c>
      <c r="S73" s="97">
        <v>84199</v>
      </c>
      <c r="T73" s="97"/>
      <c r="V73" s="97">
        <v>43333</v>
      </c>
      <c r="W73" s="97">
        <v>43446</v>
      </c>
      <c r="X73" s="97">
        <v>46954</v>
      </c>
      <c r="Y73" s="97">
        <v>48600</v>
      </c>
      <c r="Z73" s="97"/>
      <c r="AB73" s="97">
        <v>218994</v>
      </c>
      <c r="AC73" s="97">
        <v>220039</v>
      </c>
      <c r="AD73" s="97">
        <v>211855.5</v>
      </c>
      <c r="AE73" s="97">
        <v>210847.8</v>
      </c>
      <c r="AF73" s="97"/>
    </row>
    <row r="74" spans="1:32" x14ac:dyDescent="0.25">
      <c r="A74" s="144"/>
      <c r="B74" s="145" t="s">
        <v>39</v>
      </c>
      <c r="C74" s="146"/>
      <c r="D74" s="97">
        <v>876835</v>
      </c>
      <c r="E74" s="97">
        <v>898941</v>
      </c>
      <c r="F74" s="97">
        <v>886182.5</v>
      </c>
      <c r="G74" s="97">
        <v>905700.8</v>
      </c>
      <c r="H74" s="97"/>
      <c r="J74" s="97">
        <v>876835</v>
      </c>
      <c r="K74" s="97">
        <v>898941</v>
      </c>
      <c r="L74" s="97">
        <v>886182.5</v>
      </c>
      <c r="M74" s="97">
        <v>905700.8</v>
      </c>
      <c r="N74" s="97"/>
      <c r="P74" s="97">
        <v>876835</v>
      </c>
      <c r="Q74" s="97">
        <v>898941</v>
      </c>
      <c r="R74" s="97">
        <v>886182.5</v>
      </c>
      <c r="S74" s="97">
        <v>905700.8</v>
      </c>
      <c r="T74" s="97"/>
      <c r="V74" s="97">
        <v>876835</v>
      </c>
      <c r="W74" s="97">
        <v>898941</v>
      </c>
      <c r="X74" s="97">
        <v>886182.5</v>
      </c>
      <c r="Y74" s="97">
        <v>905700.8</v>
      </c>
      <c r="Z74" s="97"/>
      <c r="AB74" s="97">
        <v>876835</v>
      </c>
      <c r="AC74" s="97">
        <v>898941</v>
      </c>
      <c r="AD74" s="97">
        <v>886182.5</v>
      </c>
      <c r="AE74" s="97">
        <v>905700.8</v>
      </c>
      <c r="AF74" s="97"/>
    </row>
    <row r="75" spans="1:32" x14ac:dyDescent="0.25">
      <c r="A75" s="144"/>
      <c r="B75" s="145" t="s">
        <v>18</v>
      </c>
      <c r="C75" s="146"/>
      <c r="D75" s="97">
        <v>876835</v>
      </c>
      <c r="E75" s="97">
        <v>898941</v>
      </c>
      <c r="F75" s="97">
        <v>886182.5</v>
      </c>
      <c r="G75" s="97">
        <v>905700.8</v>
      </c>
      <c r="H75" s="97"/>
      <c r="J75" s="97">
        <v>876835</v>
      </c>
      <c r="K75" s="97">
        <v>898941</v>
      </c>
      <c r="L75" s="97">
        <v>886182.5</v>
      </c>
      <c r="M75" s="97">
        <v>905700.8</v>
      </c>
      <c r="N75" s="97"/>
      <c r="P75" s="97">
        <v>876835</v>
      </c>
      <c r="Q75" s="97">
        <v>898941</v>
      </c>
      <c r="R75" s="97">
        <v>886182.5</v>
      </c>
      <c r="S75" s="97">
        <v>905700.8</v>
      </c>
      <c r="T75" s="97"/>
      <c r="V75" s="97">
        <v>876835</v>
      </c>
      <c r="W75" s="97">
        <v>898941</v>
      </c>
      <c r="X75" s="97">
        <v>886182.5</v>
      </c>
      <c r="Y75" s="97">
        <v>905700.8</v>
      </c>
      <c r="Z75" s="97"/>
      <c r="AB75" s="97">
        <v>876835</v>
      </c>
      <c r="AC75" s="97">
        <v>898941</v>
      </c>
      <c r="AD75" s="97">
        <v>886182.5</v>
      </c>
      <c r="AE75" s="97">
        <v>905700.8</v>
      </c>
      <c r="AF75" s="97"/>
    </row>
    <row r="76" spans="1:32" x14ac:dyDescent="0.25">
      <c r="A76" s="144"/>
      <c r="B76" s="144"/>
      <c r="C76" s="147"/>
      <c r="D76" s="98"/>
      <c r="E76" s="98"/>
      <c r="F76" s="98"/>
      <c r="G76" s="98"/>
      <c r="H76" s="98"/>
      <c r="J76" s="98"/>
      <c r="K76" s="98"/>
      <c r="L76" s="98"/>
      <c r="M76" s="98"/>
      <c r="N76" s="98"/>
      <c r="P76" s="98"/>
      <c r="Q76" s="98"/>
      <c r="R76" s="98"/>
      <c r="S76" s="98"/>
      <c r="T76" s="98"/>
      <c r="V76" s="98"/>
      <c r="W76" s="98"/>
      <c r="X76" s="98"/>
      <c r="Y76" s="98"/>
      <c r="Z76" s="98"/>
      <c r="AB76" s="98"/>
      <c r="AC76" s="98"/>
      <c r="AD76" s="98"/>
      <c r="AE76" s="98"/>
      <c r="AF76" s="98"/>
    </row>
    <row r="77" spans="1:32" x14ac:dyDescent="0.25">
      <c r="A77" s="139"/>
      <c r="B77" s="140"/>
      <c r="C77" s="140"/>
      <c r="D77" s="99"/>
      <c r="E77" s="99"/>
      <c r="F77" s="99"/>
      <c r="G77" s="99"/>
      <c r="H77" s="99"/>
      <c r="J77" s="99"/>
      <c r="K77" s="99"/>
      <c r="L77" s="99"/>
      <c r="M77" s="99"/>
      <c r="N77" s="99"/>
      <c r="P77" s="99"/>
      <c r="Q77" s="99"/>
      <c r="R77" s="99"/>
      <c r="S77" s="99"/>
      <c r="T77" s="99"/>
      <c r="V77" s="99"/>
      <c r="W77" s="99"/>
      <c r="X77" s="99"/>
      <c r="Y77" s="99"/>
      <c r="Z77" s="99"/>
      <c r="AB77" s="99"/>
      <c r="AC77" s="99"/>
      <c r="AD77" s="99"/>
      <c r="AE77" s="99"/>
      <c r="AF77" s="99"/>
    </row>
    <row r="78" spans="1:32" x14ac:dyDescent="0.25">
      <c r="A78" s="142">
        <v>40</v>
      </c>
      <c r="B78" s="143" t="s">
        <v>111</v>
      </c>
      <c r="C78" s="100"/>
      <c r="D78" s="100"/>
      <c r="E78" s="100"/>
      <c r="F78" s="100"/>
      <c r="G78" s="100"/>
      <c r="H78" s="100"/>
      <c r="J78" s="100"/>
      <c r="K78" s="100"/>
      <c r="L78" s="100"/>
      <c r="M78" s="100"/>
      <c r="N78" s="100"/>
      <c r="P78" s="100"/>
      <c r="Q78" s="100"/>
      <c r="R78" s="100"/>
      <c r="S78" s="100"/>
      <c r="T78" s="100"/>
      <c r="V78" s="100"/>
      <c r="W78" s="100"/>
      <c r="X78" s="100"/>
      <c r="Y78" s="100"/>
      <c r="Z78" s="100"/>
      <c r="AB78" s="100"/>
      <c r="AC78" s="100"/>
      <c r="AD78" s="100"/>
      <c r="AE78" s="100"/>
      <c r="AF78" s="100"/>
    </row>
    <row r="79" spans="1:32" ht="21" x14ac:dyDescent="0.25">
      <c r="A79" s="144"/>
      <c r="B79" s="273"/>
      <c r="C79" s="275" t="s">
        <v>57</v>
      </c>
      <c r="D79" s="95" t="s">
        <v>222</v>
      </c>
      <c r="E79" s="95" t="s">
        <v>239</v>
      </c>
      <c r="F79" s="95" t="s">
        <v>257</v>
      </c>
      <c r="G79" s="95" t="s">
        <v>256</v>
      </c>
      <c r="H79" s="95" t="s">
        <v>272</v>
      </c>
      <c r="J79" s="95" t="s">
        <v>222</v>
      </c>
      <c r="K79" s="95" t="s">
        <v>239</v>
      </c>
      <c r="L79" s="95" t="s">
        <v>257</v>
      </c>
      <c r="M79" s="95" t="s">
        <v>256</v>
      </c>
      <c r="N79" s="95" t="s">
        <v>272</v>
      </c>
      <c r="P79" s="95" t="s">
        <v>222</v>
      </c>
      <c r="Q79" s="95" t="s">
        <v>239</v>
      </c>
      <c r="R79" s="95" t="s">
        <v>257</v>
      </c>
      <c r="S79" s="95" t="s">
        <v>256</v>
      </c>
      <c r="T79" s="95" t="s">
        <v>272</v>
      </c>
      <c r="V79" s="95" t="s">
        <v>222</v>
      </c>
      <c r="W79" s="95" t="s">
        <v>239</v>
      </c>
      <c r="X79" s="95" t="s">
        <v>257</v>
      </c>
      <c r="Y79" s="95" t="s">
        <v>256</v>
      </c>
      <c r="Z79" s="95" t="s">
        <v>272</v>
      </c>
      <c r="AB79" s="95" t="s">
        <v>222</v>
      </c>
      <c r="AC79" s="95" t="s">
        <v>239</v>
      </c>
      <c r="AD79" s="95" t="s">
        <v>257</v>
      </c>
      <c r="AE79" s="95" t="s">
        <v>256</v>
      </c>
      <c r="AF79" s="95" t="s">
        <v>272</v>
      </c>
    </row>
    <row r="80" spans="1:32" x14ac:dyDescent="0.25">
      <c r="A80" s="144"/>
      <c r="B80" s="274"/>
      <c r="C80" s="276"/>
      <c r="D80" s="96" t="s">
        <v>29</v>
      </c>
      <c r="E80" s="96" t="s">
        <v>29</v>
      </c>
      <c r="F80" s="96" t="s">
        <v>29</v>
      </c>
      <c r="G80" s="96" t="s">
        <v>29</v>
      </c>
      <c r="H80" s="96" t="s">
        <v>29</v>
      </c>
      <c r="J80" s="96" t="s">
        <v>29</v>
      </c>
      <c r="K80" s="96" t="s">
        <v>29</v>
      </c>
      <c r="L80" s="96" t="s">
        <v>29</v>
      </c>
      <c r="M80" s="96" t="s">
        <v>29</v>
      </c>
      <c r="N80" s="96" t="s">
        <v>29</v>
      </c>
      <c r="P80" s="96" t="s">
        <v>29</v>
      </c>
      <c r="Q80" s="96" t="s">
        <v>29</v>
      </c>
      <c r="R80" s="96" t="s">
        <v>29</v>
      </c>
      <c r="S80" s="96" t="s">
        <v>29</v>
      </c>
      <c r="T80" s="96" t="s">
        <v>29</v>
      </c>
      <c r="V80" s="96" t="s">
        <v>29</v>
      </c>
      <c r="W80" s="96" t="s">
        <v>29</v>
      </c>
      <c r="X80" s="96" t="s">
        <v>29</v>
      </c>
      <c r="Y80" s="96" t="s">
        <v>29</v>
      </c>
      <c r="Z80" s="96" t="s">
        <v>29</v>
      </c>
      <c r="AB80" s="96" t="s">
        <v>29</v>
      </c>
      <c r="AC80" s="96" t="s">
        <v>29</v>
      </c>
      <c r="AD80" s="96" t="s">
        <v>29</v>
      </c>
      <c r="AE80" s="96" t="s">
        <v>29</v>
      </c>
      <c r="AF80" s="96" t="s">
        <v>29</v>
      </c>
    </row>
    <row r="81" spans="1:32" x14ac:dyDescent="0.25">
      <c r="A81" s="144"/>
      <c r="B81" s="145" t="s">
        <v>22</v>
      </c>
      <c r="C81" s="146" t="s">
        <v>47</v>
      </c>
      <c r="D81" s="97">
        <v>1238721587.6199999</v>
      </c>
      <c r="E81" s="97">
        <v>1192481976.3</v>
      </c>
      <c r="F81" s="97">
        <v>1148552961.6700001</v>
      </c>
      <c r="G81" s="97">
        <v>1196113536.6600001</v>
      </c>
      <c r="H81" s="97"/>
      <c r="J81" s="97">
        <v>643665191.88</v>
      </c>
      <c r="K81" s="97">
        <v>726069185.61000001</v>
      </c>
      <c r="L81" s="97">
        <v>659406044.15999997</v>
      </c>
      <c r="M81" s="97">
        <v>772582548.01999998</v>
      </c>
      <c r="N81" s="97"/>
      <c r="P81" s="97">
        <v>177017481.25</v>
      </c>
      <c r="Q81" s="97">
        <v>206660574</v>
      </c>
      <c r="R81" s="97">
        <v>92194228.870000005</v>
      </c>
      <c r="S81" s="97">
        <v>155647811.59</v>
      </c>
      <c r="T81" s="97"/>
      <c r="V81" s="97">
        <v>220697151.30000001</v>
      </c>
      <c r="W81" s="97">
        <v>236089259.16999999</v>
      </c>
      <c r="X81" s="97">
        <v>192451574.5</v>
      </c>
      <c r="Y81" s="97">
        <v>190010314.88</v>
      </c>
      <c r="Z81" s="97"/>
      <c r="AB81" s="97">
        <v>347940435.61000001</v>
      </c>
      <c r="AC81" s="97">
        <v>367392851.45999998</v>
      </c>
      <c r="AD81" s="97">
        <v>337757149.75</v>
      </c>
      <c r="AE81" s="97">
        <v>335115438.56999999</v>
      </c>
      <c r="AF81" s="97"/>
    </row>
    <row r="82" spans="1:32" x14ac:dyDescent="0.25">
      <c r="A82" s="144"/>
      <c r="B82" s="145" t="s">
        <v>45</v>
      </c>
      <c r="C82" s="146"/>
      <c r="D82" s="97">
        <v>1238721587.6199999</v>
      </c>
      <c r="E82" s="97">
        <v>1192481976.3</v>
      </c>
      <c r="F82" s="97">
        <v>1148552961.6700001</v>
      </c>
      <c r="G82" s="97">
        <v>1196113536.6600001</v>
      </c>
      <c r="H82" s="97"/>
      <c r="J82" s="97">
        <v>643665191.88</v>
      </c>
      <c r="K82" s="97">
        <v>726069185.61000001</v>
      </c>
      <c r="L82" s="97">
        <v>659406044.15999997</v>
      </c>
      <c r="M82" s="97">
        <v>772582548.01999998</v>
      </c>
      <c r="N82" s="97"/>
      <c r="P82" s="97">
        <v>177017481.25</v>
      </c>
      <c r="Q82" s="97">
        <v>206660574</v>
      </c>
      <c r="R82" s="97">
        <v>92194228.870000005</v>
      </c>
      <c r="S82" s="97">
        <v>155647811.59</v>
      </c>
      <c r="T82" s="97"/>
      <c r="V82" s="97">
        <v>220697151.30000001</v>
      </c>
      <c r="W82" s="97">
        <v>236089259.16999999</v>
      </c>
      <c r="X82" s="97">
        <v>192451574.5</v>
      </c>
      <c r="Y82" s="97">
        <v>190010314.88</v>
      </c>
      <c r="Z82" s="97"/>
      <c r="AB82" s="97">
        <v>347940435.61000001</v>
      </c>
      <c r="AC82" s="97">
        <v>367392851.45999998</v>
      </c>
      <c r="AD82" s="97">
        <v>337757149.75</v>
      </c>
      <c r="AE82" s="97">
        <v>335115438.56999999</v>
      </c>
      <c r="AF82" s="97"/>
    </row>
    <row r="83" spans="1:32" x14ac:dyDescent="0.25">
      <c r="A83" s="144"/>
      <c r="B83" s="145" t="s">
        <v>39</v>
      </c>
      <c r="C83" s="146"/>
      <c r="D83" s="97">
        <v>2813834585.7399998</v>
      </c>
      <c r="E83" s="97">
        <v>2992859527.3099999</v>
      </c>
      <c r="F83" s="97">
        <v>2679292393.1500001</v>
      </c>
      <c r="G83" s="97">
        <v>2879445839.3400002</v>
      </c>
      <c r="H83" s="97"/>
      <c r="J83" s="97">
        <v>2813834585.7399998</v>
      </c>
      <c r="K83" s="97">
        <v>2992859527.3099999</v>
      </c>
      <c r="L83" s="97">
        <v>2679292393.1500001</v>
      </c>
      <c r="M83" s="97">
        <v>2879445839.3400002</v>
      </c>
      <c r="N83" s="97"/>
      <c r="P83" s="97">
        <v>2813834585.7399998</v>
      </c>
      <c r="Q83" s="97">
        <v>2992859527.3099999</v>
      </c>
      <c r="R83" s="97">
        <v>2679292393.1500001</v>
      </c>
      <c r="S83" s="97">
        <v>2879445839.3400002</v>
      </c>
      <c r="T83" s="97"/>
      <c r="V83" s="97">
        <v>2813834585.7399998</v>
      </c>
      <c r="W83" s="97">
        <v>2992859527.3099999</v>
      </c>
      <c r="X83" s="97">
        <v>2679292393.1500001</v>
      </c>
      <c r="Y83" s="97">
        <v>2879445839.3400002</v>
      </c>
      <c r="Z83" s="97"/>
      <c r="AB83" s="97">
        <v>2813834585.7399998</v>
      </c>
      <c r="AC83" s="97">
        <v>2992859527.3099999</v>
      </c>
      <c r="AD83" s="97">
        <v>2679292393.1500001</v>
      </c>
      <c r="AE83" s="97">
        <v>2879445839.3400002</v>
      </c>
      <c r="AF83" s="97"/>
    </row>
    <row r="84" spans="1:32" x14ac:dyDescent="0.25">
      <c r="A84" s="144"/>
      <c r="B84" s="145" t="s">
        <v>18</v>
      </c>
      <c r="C84" s="146"/>
      <c r="D84" s="97">
        <v>2813834585.7399998</v>
      </c>
      <c r="E84" s="97">
        <v>2992859527.3099999</v>
      </c>
      <c r="F84" s="97">
        <v>2679292393.1500001</v>
      </c>
      <c r="G84" s="97">
        <v>2879445839.3400002</v>
      </c>
      <c r="H84" s="97"/>
      <c r="J84" s="97">
        <v>2813834585.7399998</v>
      </c>
      <c r="K84" s="97">
        <v>2992859527.3099999</v>
      </c>
      <c r="L84" s="97">
        <v>2679292393.1500001</v>
      </c>
      <c r="M84" s="97">
        <v>2879445839.3400002</v>
      </c>
      <c r="N84" s="97"/>
      <c r="P84" s="97">
        <v>2813834585.7399998</v>
      </c>
      <c r="Q84" s="97">
        <v>2992859527.3099999</v>
      </c>
      <c r="R84" s="97">
        <v>2679292393.1500001</v>
      </c>
      <c r="S84" s="97">
        <v>2879445839.3400002</v>
      </c>
      <c r="T84" s="97"/>
      <c r="V84" s="97">
        <v>2813834585.7399998</v>
      </c>
      <c r="W84" s="97">
        <v>2992859527.3099999</v>
      </c>
      <c r="X84" s="97">
        <v>2679292393.1500001</v>
      </c>
      <c r="Y84" s="97">
        <v>2879445839.3400002</v>
      </c>
      <c r="Z84" s="97"/>
      <c r="AB84" s="97">
        <v>2813834585.7399998</v>
      </c>
      <c r="AC84" s="97">
        <v>2992859527.3099999</v>
      </c>
      <c r="AD84" s="97">
        <v>2679292393.1500001</v>
      </c>
      <c r="AE84" s="97">
        <v>2879445839.3400002</v>
      </c>
      <c r="AF84" s="97"/>
    </row>
    <row r="85" spans="1:32" x14ac:dyDescent="0.25">
      <c r="A85" s="144"/>
      <c r="B85" s="144"/>
      <c r="C85" s="147"/>
      <c r="D85" s="98"/>
      <c r="E85" s="98"/>
      <c r="F85" s="98"/>
      <c r="G85" s="98"/>
      <c r="H85" s="98"/>
      <c r="J85" s="98"/>
      <c r="K85" s="98"/>
      <c r="L85" s="98"/>
      <c r="M85" s="98"/>
      <c r="N85" s="98"/>
      <c r="P85" s="98"/>
      <c r="Q85" s="98"/>
      <c r="R85" s="98"/>
      <c r="S85" s="98"/>
      <c r="T85" s="98"/>
      <c r="V85" s="98"/>
      <c r="W85" s="98"/>
      <c r="X85" s="98"/>
      <c r="Y85" s="98"/>
      <c r="Z85" s="98"/>
      <c r="AB85" s="98"/>
      <c r="AC85" s="98"/>
      <c r="AD85" s="98"/>
      <c r="AE85" s="98"/>
      <c r="AF85" s="98"/>
    </row>
  </sheetData>
  <mergeCells count="23">
    <mergeCell ref="C61:C62"/>
    <mergeCell ref="B70:B71"/>
    <mergeCell ref="C70:C71"/>
    <mergeCell ref="C7:C8"/>
    <mergeCell ref="C16:C17"/>
    <mergeCell ref="B25:B26"/>
    <mergeCell ref="B79:B80"/>
    <mergeCell ref="C79:C80"/>
    <mergeCell ref="B52:B53"/>
    <mergeCell ref="C52:C53"/>
    <mergeCell ref="B61:B62"/>
    <mergeCell ref="B43:B44"/>
    <mergeCell ref="C43:C44"/>
    <mergeCell ref="C25:C26"/>
    <mergeCell ref="B34:B35"/>
    <mergeCell ref="AB4:AF4"/>
    <mergeCell ref="J4:N4"/>
    <mergeCell ref="P4:T4"/>
    <mergeCell ref="V4:Z4"/>
    <mergeCell ref="D4:H4"/>
    <mergeCell ref="C34:C35"/>
    <mergeCell ref="B16:B17"/>
    <mergeCell ref="B7:B8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N91"/>
  <sheetViews>
    <sheetView topLeftCell="A25" workbookViewId="0">
      <selection activeCell="Q54" sqref="Q54"/>
    </sheetView>
  </sheetViews>
  <sheetFormatPr defaultRowHeight="13.2" x14ac:dyDescent="0.25"/>
  <sheetData>
    <row r="1" spans="1:13" ht="15.6" x14ac:dyDescent="0.3">
      <c r="A1" s="208"/>
      <c r="B1" s="208"/>
      <c r="C1" s="208"/>
      <c r="D1" s="209"/>
      <c r="E1" s="208"/>
      <c r="F1" s="208"/>
      <c r="G1" s="208"/>
      <c r="H1" s="208"/>
      <c r="I1" s="208"/>
      <c r="J1" s="208"/>
      <c r="K1" s="281" t="s">
        <v>139</v>
      </c>
      <c r="L1" s="281"/>
      <c r="M1" s="211"/>
    </row>
    <row r="2" spans="1:13" ht="15.6" x14ac:dyDescent="0.3">
      <c r="A2" s="208"/>
      <c r="B2" s="208"/>
      <c r="C2" s="208"/>
      <c r="D2" s="209"/>
      <c r="E2" s="208"/>
      <c r="F2" s="208"/>
      <c r="G2" s="208"/>
      <c r="H2" s="208"/>
      <c r="I2" s="208"/>
      <c r="J2" s="208"/>
      <c r="K2" s="210"/>
      <c r="L2" s="210"/>
      <c r="M2" s="211"/>
    </row>
    <row r="3" spans="1:13" x14ac:dyDescent="0.25">
      <c r="A3" s="288" t="s">
        <v>130</v>
      </c>
      <c r="B3" s="289"/>
      <c r="C3" s="289"/>
      <c r="D3" s="289"/>
      <c r="E3" s="289"/>
      <c r="F3" s="290"/>
      <c r="G3" s="291" t="s">
        <v>140</v>
      </c>
      <c r="H3" s="292"/>
      <c r="I3" s="292"/>
      <c r="J3" s="292"/>
      <c r="K3" s="293"/>
      <c r="L3" s="208"/>
      <c r="M3" s="208"/>
    </row>
    <row r="4" spans="1:13" x14ac:dyDescent="0.25">
      <c r="A4" s="278" t="s">
        <v>117</v>
      </c>
      <c r="B4" s="279"/>
      <c r="C4" s="279"/>
      <c r="D4" s="279"/>
      <c r="E4" s="279"/>
      <c r="F4" s="280"/>
      <c r="G4" s="282">
        <v>2012</v>
      </c>
      <c r="H4" s="283"/>
      <c r="I4" s="283"/>
      <c r="J4" s="283"/>
      <c r="K4" s="284"/>
      <c r="L4" s="208"/>
      <c r="M4" s="208"/>
    </row>
    <row r="5" spans="1:13" x14ac:dyDescent="0.25">
      <c r="A5" s="278" t="s">
        <v>118</v>
      </c>
      <c r="B5" s="279"/>
      <c r="C5" s="279"/>
      <c r="D5" s="279"/>
      <c r="E5" s="279"/>
      <c r="F5" s="280"/>
      <c r="G5" s="282">
        <v>2</v>
      </c>
      <c r="H5" s="283"/>
      <c r="I5" s="283"/>
      <c r="J5" s="283"/>
      <c r="K5" s="284"/>
      <c r="L5" s="208"/>
      <c r="M5" s="208"/>
    </row>
    <row r="6" spans="1:13" x14ac:dyDescent="0.25">
      <c r="A6" s="278" t="s">
        <v>131</v>
      </c>
      <c r="B6" s="279"/>
      <c r="C6" s="279"/>
      <c r="D6" s="279"/>
      <c r="E6" s="279"/>
      <c r="F6" s="280"/>
      <c r="G6" s="282" t="s">
        <v>141</v>
      </c>
      <c r="H6" s="283"/>
      <c r="I6" s="283"/>
      <c r="J6" s="283"/>
      <c r="K6" s="284"/>
      <c r="L6" s="208"/>
      <c r="M6" s="208"/>
    </row>
    <row r="7" spans="1:13" x14ac:dyDescent="0.25">
      <c r="A7" s="285" t="s">
        <v>26</v>
      </c>
      <c r="B7" s="286"/>
      <c r="C7" s="286"/>
      <c r="D7" s="286"/>
      <c r="E7" s="286"/>
      <c r="F7" s="286"/>
      <c r="G7" s="286"/>
      <c r="H7" s="286"/>
      <c r="I7" s="286"/>
      <c r="J7" s="286"/>
      <c r="K7" s="287"/>
      <c r="L7" s="209"/>
      <c r="M7" s="208"/>
    </row>
    <row r="8" spans="1:13" x14ac:dyDescent="0.25">
      <c r="A8" s="278" t="s">
        <v>42</v>
      </c>
      <c r="B8" s="279"/>
      <c r="C8" s="279"/>
      <c r="D8" s="279"/>
      <c r="E8" s="279"/>
      <c r="F8" s="279"/>
      <c r="G8" s="279"/>
      <c r="H8" s="279"/>
      <c r="I8" s="279"/>
      <c r="J8" s="279"/>
      <c r="K8" s="280"/>
      <c r="L8" s="209"/>
      <c r="M8" s="208"/>
    </row>
    <row r="9" spans="1:13" x14ac:dyDescent="0.25">
      <c r="A9" s="278" t="s">
        <v>43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  <c r="L9" s="209"/>
      <c r="M9" s="208"/>
    </row>
    <row r="10" spans="1:13" x14ac:dyDescent="0.25">
      <c r="A10" s="278" t="s">
        <v>38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  <c r="L10" s="209"/>
      <c r="M10" s="208"/>
    </row>
    <row r="11" spans="1:13" x14ac:dyDescent="0.25">
      <c r="A11" s="278" t="s">
        <v>23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80"/>
      <c r="L11" s="209"/>
      <c r="M11" s="208"/>
    </row>
    <row r="12" spans="1:13" x14ac:dyDescent="0.25">
      <c r="A12" s="278" t="s">
        <v>22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09"/>
      <c r="M12" s="208"/>
    </row>
    <row r="13" spans="1:13" x14ac:dyDescent="0.25">
      <c r="A13" s="278" t="s">
        <v>24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80"/>
      <c r="L13" s="209"/>
      <c r="M13" s="208"/>
    </row>
    <row r="14" spans="1:13" x14ac:dyDescent="0.25">
      <c r="A14" s="278" t="s">
        <v>83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  <c r="L14" s="209"/>
      <c r="M14" s="208"/>
    </row>
    <row r="15" spans="1:13" x14ac:dyDescent="0.25">
      <c r="A15" s="278" t="s">
        <v>40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  <c r="L15" s="209"/>
      <c r="M15" s="208"/>
    </row>
    <row r="16" spans="1:13" x14ac:dyDescent="0.25">
      <c r="A16" s="278" t="s">
        <v>41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  <c r="L16" s="209"/>
      <c r="M16" s="208"/>
    </row>
    <row r="17" spans="1:13" x14ac:dyDescent="0.25">
      <c r="A17" s="278" t="s">
        <v>44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80"/>
      <c r="L17" s="209"/>
      <c r="M17" s="20"/>
    </row>
    <row r="18" spans="1:13" x14ac:dyDescent="0.25">
      <c r="A18" s="278" t="s">
        <v>21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  <c r="L18" s="209"/>
      <c r="M18" s="20"/>
    </row>
    <row r="19" spans="1:13" x14ac:dyDescent="0.25">
      <c r="A19" s="294" t="s">
        <v>119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  <c r="L19" s="209"/>
      <c r="M19" s="20"/>
    </row>
    <row r="20" spans="1:13" x14ac:dyDescent="0.25">
      <c r="A20" s="294" t="s">
        <v>132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6"/>
      <c r="L20" s="209"/>
      <c r="M20" s="20"/>
    </row>
    <row r="21" spans="1:13" x14ac:dyDescent="0.25">
      <c r="A21" s="294" t="s">
        <v>133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6"/>
      <c r="L21" s="209"/>
      <c r="M21" s="20"/>
    </row>
    <row r="22" spans="1:13" x14ac:dyDescent="0.25">
      <c r="A22" s="285" t="s">
        <v>120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  <c r="L22" s="209"/>
      <c r="M22" s="20"/>
    </row>
    <row r="23" spans="1:13" x14ac:dyDescent="0.25">
      <c r="A23" s="285" t="s">
        <v>129</v>
      </c>
      <c r="B23" s="286"/>
      <c r="C23" s="286"/>
      <c r="D23" s="286"/>
      <c r="E23" s="286"/>
      <c r="F23" s="286"/>
      <c r="G23" s="287"/>
      <c r="H23" s="310" t="s">
        <v>134</v>
      </c>
      <c r="I23" s="311"/>
      <c r="J23" s="311"/>
      <c r="K23" s="312"/>
      <c r="L23" s="208"/>
      <c r="M23" s="20"/>
    </row>
    <row r="24" spans="1:13" x14ac:dyDescent="0.25">
      <c r="A24" s="278" t="s">
        <v>142</v>
      </c>
      <c r="B24" s="279"/>
      <c r="C24" s="279"/>
      <c r="D24" s="279"/>
      <c r="E24" s="279"/>
      <c r="F24" s="279"/>
      <c r="G24" s="280"/>
      <c r="H24" s="282">
        <v>2438</v>
      </c>
      <c r="I24" s="283"/>
      <c r="J24" s="283"/>
      <c r="K24" s="284"/>
      <c r="L24" s="208"/>
      <c r="M24" s="20"/>
    </row>
    <row r="25" spans="1:13" x14ac:dyDescent="0.25">
      <c r="A25" s="278" t="s">
        <v>143</v>
      </c>
      <c r="B25" s="279"/>
      <c r="C25" s="279"/>
      <c r="D25" s="279"/>
      <c r="E25" s="279"/>
      <c r="F25" s="279"/>
      <c r="G25" s="280"/>
      <c r="H25" s="282">
        <v>905700.8</v>
      </c>
      <c r="I25" s="283"/>
      <c r="J25" s="283"/>
      <c r="K25" s="284"/>
      <c r="L25" s="208"/>
      <c r="M25" s="20"/>
    </row>
    <row r="26" spans="1:13" x14ac:dyDescent="0.25">
      <c r="A26" s="278" t="s">
        <v>144</v>
      </c>
      <c r="B26" s="279"/>
      <c r="C26" s="279"/>
      <c r="D26" s="279"/>
      <c r="E26" s="279"/>
      <c r="F26" s="279"/>
      <c r="G26" s="280"/>
      <c r="H26" s="313">
        <v>4822394.3499999996</v>
      </c>
      <c r="I26" s="313"/>
      <c r="J26" s="313"/>
      <c r="K26" s="313"/>
      <c r="L26" s="208"/>
      <c r="M26" s="20"/>
    </row>
    <row r="27" spans="1:13" x14ac:dyDescent="0.25">
      <c r="A27" s="278" t="s">
        <v>145</v>
      </c>
      <c r="B27" s="279"/>
      <c r="C27" s="279"/>
      <c r="D27" s="279"/>
      <c r="E27" s="279"/>
      <c r="F27" s="279"/>
      <c r="G27" s="280"/>
      <c r="H27" s="282">
        <v>2438</v>
      </c>
      <c r="I27" s="283"/>
      <c r="J27" s="283"/>
      <c r="K27" s="284"/>
      <c r="L27" s="208"/>
      <c r="M27" s="20"/>
    </row>
    <row r="28" spans="1:13" x14ac:dyDescent="0.25">
      <c r="A28" s="278" t="s">
        <v>146</v>
      </c>
      <c r="B28" s="279"/>
      <c r="C28" s="279"/>
      <c r="D28" s="279"/>
      <c r="E28" s="279"/>
      <c r="F28" s="279"/>
      <c r="G28" s="280"/>
      <c r="H28" s="282">
        <v>2438</v>
      </c>
      <c r="I28" s="283"/>
      <c r="J28" s="283"/>
      <c r="K28" s="284"/>
      <c r="L28" s="208"/>
      <c r="M28" s="20"/>
    </row>
    <row r="29" spans="1:13" x14ac:dyDescent="0.25">
      <c r="A29" s="278" t="s">
        <v>147</v>
      </c>
      <c r="B29" s="279"/>
      <c r="C29" s="279"/>
      <c r="D29" s="279"/>
      <c r="E29" s="279"/>
      <c r="F29" s="279"/>
      <c r="G29" s="280"/>
      <c r="H29" s="282">
        <v>4822394351.2950001</v>
      </c>
      <c r="I29" s="283"/>
      <c r="J29" s="283"/>
      <c r="K29" s="284"/>
      <c r="L29" s="208"/>
      <c r="M29" s="20"/>
    </row>
    <row r="30" spans="1:13" x14ac:dyDescent="0.25">
      <c r="A30" s="278" t="s">
        <v>148</v>
      </c>
      <c r="B30" s="279"/>
      <c r="C30" s="279"/>
      <c r="D30" s="279"/>
      <c r="E30" s="279"/>
      <c r="F30" s="279"/>
      <c r="G30" s="280"/>
      <c r="H30" s="282">
        <v>4822394351.2950001</v>
      </c>
      <c r="I30" s="283"/>
      <c r="J30" s="283"/>
      <c r="K30" s="284"/>
      <c r="L30" s="208"/>
      <c r="M30" s="20"/>
    </row>
    <row r="31" spans="1:13" x14ac:dyDescent="0.25">
      <c r="A31" s="278" t="s">
        <v>149</v>
      </c>
      <c r="B31" s="279"/>
      <c r="C31" s="279"/>
      <c r="D31" s="279"/>
      <c r="E31" s="279"/>
      <c r="F31" s="279"/>
      <c r="G31" s="280"/>
      <c r="H31" s="282">
        <v>2323</v>
      </c>
      <c r="I31" s="283"/>
      <c r="J31" s="283"/>
      <c r="K31" s="284"/>
      <c r="L31" s="208"/>
      <c r="M31" s="20"/>
    </row>
    <row r="32" spans="1:13" x14ac:dyDescent="0.25">
      <c r="A32" s="217"/>
      <c r="B32" s="217"/>
      <c r="C32" s="217"/>
      <c r="D32" s="217"/>
      <c r="E32" s="217"/>
      <c r="F32" s="217"/>
      <c r="G32" s="217"/>
      <c r="H32" s="218"/>
      <c r="I32" s="218"/>
      <c r="J32" s="218"/>
      <c r="K32" s="218"/>
      <c r="L32" s="208"/>
      <c r="M32" s="20"/>
    </row>
    <row r="33" spans="1:14" x14ac:dyDescent="0.25">
      <c r="A33" s="208"/>
      <c r="B33" s="208"/>
      <c r="C33" s="303" t="s">
        <v>273</v>
      </c>
      <c r="D33" s="303"/>
      <c r="E33" s="303"/>
      <c r="F33" s="303"/>
      <c r="G33" s="303"/>
      <c r="H33" s="303"/>
      <c r="I33" s="303"/>
      <c r="J33" s="303"/>
      <c r="K33" s="303"/>
      <c r="L33" s="219"/>
      <c r="M33" s="20"/>
    </row>
    <row r="34" spans="1:14" x14ac:dyDescent="0.25">
      <c r="A34" s="208"/>
      <c r="B34" s="208"/>
      <c r="C34" s="208"/>
      <c r="D34" s="208"/>
      <c r="E34" s="208"/>
      <c r="F34" s="208"/>
      <c r="G34" s="208"/>
      <c r="H34" s="208"/>
      <c r="I34" s="208"/>
      <c r="J34" s="220"/>
      <c r="K34" s="220"/>
      <c r="L34" s="208"/>
      <c r="M34" s="20"/>
    </row>
    <row r="35" spans="1:14" ht="66" x14ac:dyDescent="0.25">
      <c r="A35" s="304" t="s">
        <v>136</v>
      </c>
      <c r="B35" s="305"/>
      <c r="C35" s="305"/>
      <c r="D35" s="305"/>
      <c r="E35" s="305"/>
      <c r="F35" s="306"/>
      <c r="G35" s="232" t="s">
        <v>134</v>
      </c>
      <c r="H35" s="155" t="s">
        <v>247</v>
      </c>
      <c r="I35" s="155" t="s">
        <v>258</v>
      </c>
      <c r="J35" s="156" t="s">
        <v>259</v>
      </c>
      <c r="K35" s="157" t="s">
        <v>274</v>
      </c>
      <c r="L35" s="157" t="s">
        <v>275</v>
      </c>
      <c r="M35" s="20"/>
    </row>
    <row r="36" spans="1:14" ht="12.75" customHeight="1" x14ac:dyDescent="0.25">
      <c r="A36" s="307" t="s">
        <v>150</v>
      </c>
      <c r="B36" s="308"/>
      <c r="C36" s="308"/>
      <c r="D36" s="308"/>
      <c r="E36" s="308"/>
      <c r="F36" s="309"/>
      <c r="G36" s="233"/>
      <c r="H36" s="159">
        <v>2371</v>
      </c>
      <c r="I36" s="159">
        <v>2397</v>
      </c>
      <c r="J36" s="159">
        <v>2422</v>
      </c>
      <c r="K36" s="159">
        <v>2438</v>
      </c>
      <c r="L36" s="159"/>
      <c r="M36" s="20"/>
    </row>
    <row r="37" spans="1:14" x14ac:dyDescent="0.25">
      <c r="A37" s="215" t="s">
        <v>45</v>
      </c>
      <c r="B37" s="216"/>
      <c r="C37" s="216"/>
      <c r="D37" s="216"/>
      <c r="E37" s="216"/>
      <c r="F37" s="216"/>
      <c r="G37" s="223"/>
      <c r="H37" s="224"/>
      <c r="I37" s="224"/>
      <c r="J37" s="224"/>
      <c r="K37" s="224"/>
      <c r="L37" s="225"/>
      <c r="M37" s="20"/>
    </row>
    <row r="38" spans="1:14" x14ac:dyDescent="0.25">
      <c r="A38" s="297" t="s">
        <v>151</v>
      </c>
      <c r="B38" s="297"/>
      <c r="C38" s="297"/>
      <c r="D38" s="297"/>
      <c r="E38" s="297"/>
      <c r="F38" s="297"/>
      <c r="G38" s="226">
        <v>1</v>
      </c>
      <c r="H38" s="158">
        <v>62.971175166297115</v>
      </c>
      <c r="I38" s="158">
        <v>63.049209138840069</v>
      </c>
      <c r="J38" s="158">
        <v>62.288686605981795</v>
      </c>
      <c r="K38" s="158">
        <v>63.021954369349977</v>
      </c>
      <c r="L38" s="158">
        <v>63.021954369349977</v>
      </c>
      <c r="M38" s="20"/>
    </row>
    <row r="39" spans="1:14" x14ac:dyDescent="0.25">
      <c r="A39" s="297" t="s">
        <v>152</v>
      </c>
      <c r="B39" s="297"/>
      <c r="C39" s="297"/>
      <c r="D39" s="297"/>
      <c r="E39" s="297"/>
      <c r="F39" s="297"/>
      <c r="G39" s="226">
        <v>2</v>
      </c>
      <c r="H39" s="158">
        <v>35.920177383592019</v>
      </c>
      <c r="I39" s="158">
        <v>36.028119507908613</v>
      </c>
      <c r="J39" s="158">
        <v>36.757693974859123</v>
      </c>
      <c r="K39" s="158">
        <v>36.117089969866555</v>
      </c>
      <c r="L39" s="158">
        <v>36.117089969866555</v>
      </c>
      <c r="M39" s="20"/>
    </row>
    <row r="40" spans="1:14" x14ac:dyDescent="0.25">
      <c r="A40" s="297" t="s">
        <v>153</v>
      </c>
      <c r="B40" s="297"/>
      <c r="C40" s="297"/>
      <c r="D40" s="297"/>
      <c r="E40" s="297"/>
      <c r="F40" s="297"/>
      <c r="G40" s="226">
        <v>3</v>
      </c>
      <c r="H40" s="158">
        <v>1.1086474501108647</v>
      </c>
      <c r="I40" s="158">
        <v>0.9226713532513181</v>
      </c>
      <c r="J40" s="158">
        <v>0.95361941915908111</v>
      </c>
      <c r="K40" s="158">
        <v>0.86095566078346963</v>
      </c>
      <c r="L40" s="158">
        <v>0.86095566078346963</v>
      </c>
      <c r="M40" s="20"/>
      <c r="N40" s="45"/>
    </row>
    <row r="41" spans="1:14" x14ac:dyDescent="0.25">
      <c r="A41" s="215" t="s">
        <v>23</v>
      </c>
      <c r="B41" s="216"/>
      <c r="C41" s="216"/>
      <c r="D41" s="216"/>
      <c r="E41" s="216"/>
      <c r="F41" s="216"/>
      <c r="G41" s="223"/>
      <c r="H41" s="224"/>
      <c r="I41" s="224"/>
      <c r="J41" s="224"/>
      <c r="K41" s="224"/>
      <c r="L41" s="225"/>
      <c r="M41" s="20"/>
    </row>
    <row r="42" spans="1:14" x14ac:dyDescent="0.25">
      <c r="A42" s="297" t="s">
        <v>151</v>
      </c>
      <c r="B42" s="297"/>
      <c r="C42" s="297"/>
      <c r="D42" s="297"/>
      <c r="E42" s="297"/>
      <c r="F42" s="297"/>
      <c r="G42" s="226">
        <v>1</v>
      </c>
      <c r="H42" s="158">
        <v>4.3015521064301554</v>
      </c>
      <c r="I42" s="158">
        <v>4.3057996485061514</v>
      </c>
      <c r="J42" s="158">
        <v>4.1612483745123541</v>
      </c>
      <c r="K42" s="158">
        <v>4.0464916056823075</v>
      </c>
      <c r="L42" s="158">
        <v>4.0464916056823075</v>
      </c>
      <c r="M42" s="20"/>
    </row>
    <row r="43" spans="1:14" x14ac:dyDescent="0.25">
      <c r="A43" s="297" t="s">
        <v>152</v>
      </c>
      <c r="B43" s="297"/>
      <c r="C43" s="297"/>
      <c r="D43" s="297"/>
      <c r="E43" s="297"/>
      <c r="F43" s="297"/>
      <c r="G43" s="226">
        <v>2</v>
      </c>
      <c r="H43" s="158">
        <v>2.4390243902439024</v>
      </c>
      <c r="I43" s="158">
        <v>2.240773286467487</v>
      </c>
      <c r="J43" s="158">
        <v>2.3840485478977027</v>
      </c>
      <c r="K43" s="158">
        <v>2.496771416272062</v>
      </c>
      <c r="L43" s="158">
        <v>2.496771416272062</v>
      </c>
      <c r="M43" s="20"/>
    </row>
    <row r="44" spans="1:14" x14ac:dyDescent="0.25">
      <c r="A44" s="297" t="s">
        <v>153</v>
      </c>
      <c r="B44" s="297"/>
      <c r="C44" s="297"/>
      <c r="D44" s="297"/>
      <c r="E44" s="297"/>
      <c r="F44" s="297"/>
      <c r="G44" s="226">
        <v>3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20"/>
    </row>
    <row r="45" spans="1:14" x14ac:dyDescent="0.25">
      <c r="A45" s="215" t="s">
        <v>22</v>
      </c>
      <c r="B45" s="216"/>
      <c r="C45" s="216"/>
      <c r="D45" s="216"/>
      <c r="E45" s="216"/>
      <c r="F45" s="216"/>
      <c r="G45" s="223"/>
      <c r="H45" s="224"/>
      <c r="I45" s="224"/>
      <c r="J45" s="224"/>
      <c r="K45" s="224"/>
      <c r="L45" s="225"/>
      <c r="M45" s="20"/>
    </row>
    <row r="46" spans="1:14" x14ac:dyDescent="0.25">
      <c r="A46" s="297" t="s">
        <v>151</v>
      </c>
      <c r="B46" s="297"/>
      <c r="C46" s="297"/>
      <c r="D46" s="297"/>
      <c r="E46" s="297"/>
      <c r="F46" s="297"/>
      <c r="G46" s="226">
        <v>1</v>
      </c>
      <c r="H46" s="158">
        <v>3.2815964523281598</v>
      </c>
      <c r="I46" s="158">
        <v>3.2073813708260106</v>
      </c>
      <c r="J46" s="158">
        <v>3.2076289553532726</v>
      </c>
      <c r="K46" s="158">
        <v>3.4438226431338785</v>
      </c>
      <c r="L46" s="158">
        <v>3.4438226431338785</v>
      </c>
      <c r="M46" s="20"/>
    </row>
    <row r="47" spans="1:14" x14ac:dyDescent="0.25">
      <c r="A47" s="297" t="s">
        <v>152</v>
      </c>
      <c r="B47" s="297"/>
      <c r="C47" s="297"/>
      <c r="D47" s="297"/>
      <c r="E47" s="297"/>
      <c r="F47" s="297"/>
      <c r="G47" s="226">
        <v>2</v>
      </c>
      <c r="H47" s="158">
        <v>2.5277161862527717</v>
      </c>
      <c r="I47" s="158">
        <v>2.5922671353251316</v>
      </c>
      <c r="J47" s="158">
        <v>2.4273948851322062</v>
      </c>
      <c r="K47" s="158">
        <v>2.4537236332328884</v>
      </c>
      <c r="L47" s="158">
        <v>2.4537236332328884</v>
      </c>
      <c r="M47" s="20"/>
    </row>
    <row r="48" spans="1:14" x14ac:dyDescent="0.25">
      <c r="A48" s="297" t="s">
        <v>153</v>
      </c>
      <c r="B48" s="297"/>
      <c r="C48" s="297"/>
      <c r="D48" s="297"/>
      <c r="E48" s="297"/>
      <c r="F48" s="297"/>
      <c r="G48" s="226">
        <v>3</v>
      </c>
      <c r="H48" s="158">
        <v>0</v>
      </c>
      <c r="I48" s="158">
        <v>0</v>
      </c>
      <c r="J48" s="158">
        <v>0</v>
      </c>
      <c r="K48" s="158">
        <v>4.3047783039173483E-2</v>
      </c>
      <c r="L48" s="158">
        <v>4.3047783039173483E-2</v>
      </c>
      <c r="M48" s="20"/>
    </row>
    <row r="49" spans="1:13" x14ac:dyDescent="0.25">
      <c r="A49" s="215" t="s">
        <v>24</v>
      </c>
      <c r="B49" s="216"/>
      <c r="C49" s="216"/>
      <c r="D49" s="216"/>
      <c r="E49" s="216"/>
      <c r="F49" s="216"/>
      <c r="G49" s="223"/>
      <c r="H49" s="224"/>
      <c r="I49" s="224"/>
      <c r="J49" s="224"/>
      <c r="K49" s="224"/>
      <c r="L49" s="225"/>
      <c r="M49" s="20"/>
    </row>
    <row r="50" spans="1:13" x14ac:dyDescent="0.25">
      <c r="A50" s="297" t="s">
        <v>151</v>
      </c>
      <c r="B50" s="297"/>
      <c r="C50" s="297"/>
      <c r="D50" s="297"/>
      <c r="E50" s="297"/>
      <c r="F50" s="297"/>
      <c r="G50" s="226">
        <v>1</v>
      </c>
      <c r="H50" s="158">
        <v>17.915742793791573</v>
      </c>
      <c r="I50" s="158">
        <v>18.233743409490334</v>
      </c>
      <c r="J50" s="158">
        <v>17.121803207628954</v>
      </c>
      <c r="K50" s="158">
        <v>17.219113215669392</v>
      </c>
      <c r="L50" s="158">
        <v>17.219113215669392</v>
      </c>
      <c r="M50" s="20"/>
    </row>
    <row r="51" spans="1:13" x14ac:dyDescent="0.25">
      <c r="A51" s="297" t="s">
        <v>152</v>
      </c>
      <c r="B51" s="297"/>
      <c r="C51" s="297"/>
      <c r="D51" s="297"/>
      <c r="E51" s="297"/>
      <c r="F51" s="297"/>
      <c r="G51" s="226">
        <v>2</v>
      </c>
      <c r="H51" s="158">
        <v>8.5587583148558757</v>
      </c>
      <c r="I51" s="158">
        <v>8.5237258347978901</v>
      </c>
      <c r="J51" s="158">
        <v>9.2327698309492856</v>
      </c>
      <c r="K51" s="158">
        <v>8.8247955230305646</v>
      </c>
      <c r="L51" s="158">
        <v>8.8247955230305646</v>
      </c>
      <c r="M51" s="20"/>
    </row>
    <row r="52" spans="1:13" x14ac:dyDescent="0.25">
      <c r="A52" s="297" t="s">
        <v>153</v>
      </c>
      <c r="B52" s="297"/>
      <c r="C52" s="297"/>
      <c r="D52" s="297"/>
      <c r="E52" s="297"/>
      <c r="F52" s="297"/>
      <c r="G52" s="226">
        <v>3</v>
      </c>
      <c r="H52" s="158">
        <v>4.4345898004434593E-2</v>
      </c>
      <c r="I52" s="158">
        <v>8.7873462214411252E-2</v>
      </c>
      <c r="J52" s="158">
        <v>4.3346337234503686E-2</v>
      </c>
      <c r="K52" s="158">
        <v>4.3047783039173483E-2</v>
      </c>
      <c r="L52" s="158">
        <v>4.3047783039173483E-2</v>
      </c>
      <c r="M52" s="20"/>
    </row>
    <row r="53" spans="1:13" x14ac:dyDescent="0.25">
      <c r="A53" s="215" t="s">
        <v>44</v>
      </c>
      <c r="B53" s="216"/>
      <c r="C53" s="216"/>
      <c r="D53" s="216"/>
      <c r="E53" s="216"/>
      <c r="F53" s="216"/>
      <c r="G53" s="223"/>
      <c r="H53" s="224"/>
      <c r="I53" s="224"/>
      <c r="J53" s="224"/>
      <c r="K53" s="224"/>
      <c r="L53" s="225"/>
      <c r="M53" s="20"/>
    </row>
    <row r="54" spans="1:13" x14ac:dyDescent="0.25">
      <c r="A54" s="297" t="s">
        <v>151</v>
      </c>
      <c r="B54" s="297"/>
      <c r="C54" s="297"/>
      <c r="D54" s="297"/>
      <c r="E54" s="297"/>
      <c r="F54" s="297"/>
      <c r="G54" s="226">
        <v>1</v>
      </c>
      <c r="H54" s="158">
        <v>2.350332594235033</v>
      </c>
      <c r="I54" s="158">
        <v>2.1968365553602811</v>
      </c>
      <c r="J54" s="158">
        <v>2.5140875596012138</v>
      </c>
      <c r="K54" s="158">
        <v>2.496771416272062</v>
      </c>
      <c r="L54" s="158">
        <v>2.496771416272062</v>
      </c>
      <c r="M54" s="20"/>
    </row>
    <row r="55" spans="1:13" x14ac:dyDescent="0.25">
      <c r="A55" s="297" t="s">
        <v>152</v>
      </c>
      <c r="B55" s="297"/>
      <c r="C55" s="297"/>
      <c r="D55" s="297"/>
      <c r="E55" s="297"/>
      <c r="F55" s="297"/>
      <c r="G55" s="226">
        <v>2</v>
      </c>
      <c r="H55" s="158">
        <v>1.5521064301552105</v>
      </c>
      <c r="I55" s="158">
        <v>1.8453427065026362</v>
      </c>
      <c r="J55" s="158">
        <v>1.4304291287386215</v>
      </c>
      <c r="K55" s="158">
        <v>1.5066724063710719</v>
      </c>
      <c r="L55" s="158">
        <v>1.5066724063710719</v>
      </c>
      <c r="M55" s="20"/>
    </row>
    <row r="56" spans="1:13" x14ac:dyDescent="0.25">
      <c r="A56" s="297" t="s">
        <v>153</v>
      </c>
      <c r="B56" s="297"/>
      <c r="C56" s="297"/>
      <c r="D56" s="297"/>
      <c r="E56" s="297"/>
      <c r="F56" s="297"/>
      <c r="G56" s="226">
        <v>3</v>
      </c>
      <c r="H56" s="158">
        <v>8.8691796008869186E-2</v>
      </c>
      <c r="I56" s="158">
        <v>4.3936731107205626E-2</v>
      </c>
      <c r="J56" s="158">
        <v>0.13003901170351106</v>
      </c>
      <c r="K56" s="158">
        <v>4.3047783039173483E-2</v>
      </c>
      <c r="L56" s="158">
        <v>4.3047783039173483E-2</v>
      </c>
      <c r="M56" s="20"/>
    </row>
    <row r="57" spans="1:13" x14ac:dyDescent="0.25">
      <c r="A57" s="215" t="s">
        <v>21</v>
      </c>
      <c r="B57" s="216"/>
      <c r="C57" s="216"/>
      <c r="D57" s="216"/>
      <c r="E57" s="216"/>
      <c r="F57" s="216"/>
      <c r="G57" s="223"/>
      <c r="H57" s="224"/>
      <c r="I57" s="224"/>
      <c r="J57" s="224"/>
      <c r="K57" s="224"/>
      <c r="L57" s="225"/>
      <c r="M57" s="20"/>
    </row>
    <row r="58" spans="1:13" x14ac:dyDescent="0.25">
      <c r="A58" s="297" t="s">
        <v>151</v>
      </c>
      <c r="B58" s="297"/>
      <c r="C58" s="297"/>
      <c r="D58" s="297"/>
      <c r="E58" s="297"/>
      <c r="F58" s="297"/>
      <c r="G58" s="226">
        <v>1</v>
      </c>
      <c r="H58" s="158">
        <v>6.917960088691796</v>
      </c>
      <c r="I58" s="158">
        <v>6.8541300527240772</v>
      </c>
      <c r="J58" s="158">
        <v>6.6319895968790634</v>
      </c>
      <c r="K58" s="158">
        <v>6.9737408523461042</v>
      </c>
      <c r="L58" s="158">
        <v>6.9737408523461042</v>
      </c>
      <c r="M58" s="20"/>
    </row>
    <row r="59" spans="1:13" x14ac:dyDescent="0.25">
      <c r="A59" s="297" t="s">
        <v>152</v>
      </c>
      <c r="B59" s="297"/>
      <c r="C59" s="297"/>
      <c r="D59" s="297"/>
      <c r="E59" s="297"/>
      <c r="F59" s="297"/>
      <c r="G59" s="226">
        <v>2</v>
      </c>
      <c r="H59" s="158">
        <v>5.4988913525498893</v>
      </c>
      <c r="I59" s="158">
        <v>5.052724077328647</v>
      </c>
      <c r="J59" s="158">
        <v>5.2449068053749457</v>
      </c>
      <c r="K59" s="158">
        <v>5.2087817477399918</v>
      </c>
      <c r="L59" s="158">
        <v>5.2087817477399918</v>
      </c>
      <c r="M59" s="20"/>
    </row>
    <row r="60" spans="1:13" x14ac:dyDescent="0.25">
      <c r="A60" s="297" t="s">
        <v>153</v>
      </c>
      <c r="B60" s="297"/>
      <c r="C60" s="297"/>
      <c r="D60" s="297"/>
      <c r="E60" s="297"/>
      <c r="F60" s="297"/>
      <c r="G60" s="226">
        <v>3</v>
      </c>
      <c r="H60" s="158">
        <v>0.22172949002217296</v>
      </c>
      <c r="I60" s="158">
        <v>0.1757469244288225</v>
      </c>
      <c r="J60" s="158">
        <v>0.17338534893801474</v>
      </c>
      <c r="K60" s="158">
        <v>8.6095566078346966E-2</v>
      </c>
      <c r="L60" s="158">
        <v>8.6095566078346966E-2</v>
      </c>
      <c r="M60" s="20"/>
    </row>
    <row r="61" spans="1:13" x14ac:dyDescent="0.25">
      <c r="A61" s="215" t="s">
        <v>83</v>
      </c>
      <c r="B61" s="216"/>
      <c r="C61" s="216"/>
      <c r="D61" s="216"/>
      <c r="E61" s="216"/>
      <c r="F61" s="216"/>
      <c r="G61" s="223"/>
      <c r="H61" s="224"/>
      <c r="I61" s="224"/>
      <c r="J61" s="224"/>
      <c r="K61" s="224"/>
      <c r="L61" s="225"/>
      <c r="M61" s="20"/>
    </row>
    <row r="62" spans="1:13" x14ac:dyDescent="0.25">
      <c r="A62" s="297" t="s">
        <v>151</v>
      </c>
      <c r="B62" s="297"/>
      <c r="C62" s="297"/>
      <c r="D62" s="297"/>
      <c r="E62" s="297"/>
      <c r="F62" s="297"/>
      <c r="G62" s="226">
        <v>1</v>
      </c>
      <c r="H62" s="158">
        <v>15.609756097560975</v>
      </c>
      <c r="I62" s="158">
        <v>15.86115992970123</v>
      </c>
      <c r="J62" s="158">
        <v>15.994798439531859</v>
      </c>
      <c r="K62" s="158">
        <v>16.099870856650881</v>
      </c>
      <c r="L62" s="158">
        <v>16.099870856650881</v>
      </c>
      <c r="M62" s="20"/>
    </row>
    <row r="63" spans="1:13" x14ac:dyDescent="0.25">
      <c r="A63" s="297" t="s">
        <v>152</v>
      </c>
      <c r="B63" s="297"/>
      <c r="C63" s="297"/>
      <c r="D63" s="297"/>
      <c r="E63" s="297"/>
      <c r="F63" s="297"/>
      <c r="G63" s="226">
        <v>2</v>
      </c>
      <c r="H63" s="158">
        <v>6.2084257206208422</v>
      </c>
      <c r="I63" s="158">
        <v>6.4147627416520212</v>
      </c>
      <c r="J63" s="158">
        <v>6.8053749458170785</v>
      </c>
      <c r="K63" s="158">
        <v>6.586310804993543</v>
      </c>
      <c r="L63" s="158">
        <v>6.586310804993543</v>
      </c>
      <c r="M63" s="20"/>
    </row>
    <row r="64" spans="1:13" x14ac:dyDescent="0.25">
      <c r="A64" s="297" t="s">
        <v>153</v>
      </c>
      <c r="B64" s="297"/>
      <c r="C64" s="297"/>
      <c r="D64" s="297"/>
      <c r="E64" s="297"/>
      <c r="F64" s="297"/>
      <c r="G64" s="226">
        <v>3</v>
      </c>
      <c r="H64" s="158">
        <v>0.57649667405764971</v>
      </c>
      <c r="I64" s="158">
        <v>0.48330404217926187</v>
      </c>
      <c r="J64" s="158">
        <v>0.52015604681404426</v>
      </c>
      <c r="K64" s="158">
        <v>0.60266896254842872</v>
      </c>
      <c r="L64" s="158">
        <v>0.60266896254842872</v>
      </c>
      <c r="M64" s="20"/>
    </row>
    <row r="65" spans="1:13" x14ac:dyDescent="0.25">
      <c r="A65" s="215" t="s">
        <v>40</v>
      </c>
      <c r="B65" s="216"/>
      <c r="C65" s="216"/>
      <c r="D65" s="216"/>
      <c r="E65" s="216"/>
      <c r="F65" s="216"/>
      <c r="G65" s="223"/>
      <c r="H65" s="224"/>
      <c r="I65" s="224"/>
      <c r="J65" s="224"/>
      <c r="K65" s="224"/>
      <c r="L65" s="225"/>
      <c r="M65" s="20"/>
    </row>
    <row r="66" spans="1:13" x14ac:dyDescent="0.25">
      <c r="A66" s="297" t="s">
        <v>151</v>
      </c>
      <c r="B66" s="297"/>
      <c r="C66" s="297"/>
      <c r="D66" s="297"/>
      <c r="E66" s="297"/>
      <c r="F66" s="297"/>
      <c r="G66" s="226">
        <v>1</v>
      </c>
      <c r="H66" s="158">
        <v>1.3747228381374723</v>
      </c>
      <c r="I66" s="158">
        <v>1.625659050966608</v>
      </c>
      <c r="J66" s="158">
        <v>1.4304291287386215</v>
      </c>
      <c r="K66" s="158">
        <v>1.4636246233318984</v>
      </c>
      <c r="L66" s="158">
        <v>1.4636246233318984</v>
      </c>
      <c r="M66" s="20"/>
    </row>
    <row r="67" spans="1:13" x14ac:dyDescent="0.25">
      <c r="A67" s="297" t="s">
        <v>152</v>
      </c>
      <c r="B67" s="297"/>
      <c r="C67" s="297"/>
      <c r="D67" s="297"/>
      <c r="E67" s="297"/>
      <c r="F67" s="297"/>
      <c r="G67" s="226">
        <v>2</v>
      </c>
      <c r="H67" s="158">
        <v>1.0199556541019956</v>
      </c>
      <c r="I67" s="158">
        <v>0.83479789103690683</v>
      </c>
      <c r="J67" s="158">
        <v>0.86692674469007369</v>
      </c>
      <c r="K67" s="158">
        <v>0.81790787774429619</v>
      </c>
      <c r="L67" s="158">
        <v>0.81790787774429619</v>
      </c>
      <c r="M67" s="20"/>
    </row>
    <row r="68" spans="1:13" x14ac:dyDescent="0.25">
      <c r="A68" s="297" t="s">
        <v>153</v>
      </c>
      <c r="B68" s="297"/>
      <c r="C68" s="297"/>
      <c r="D68" s="297"/>
      <c r="E68" s="297"/>
      <c r="F68" s="297"/>
      <c r="G68" s="226">
        <v>3</v>
      </c>
      <c r="H68" s="158">
        <v>4.4345898004434593E-2</v>
      </c>
      <c r="I68" s="158">
        <v>0</v>
      </c>
      <c r="J68" s="158">
        <v>0</v>
      </c>
      <c r="K68" s="158">
        <v>0</v>
      </c>
      <c r="L68" s="158">
        <v>0</v>
      </c>
      <c r="M68" s="20"/>
    </row>
    <row r="69" spans="1:13" x14ac:dyDescent="0.25">
      <c r="A69" s="215" t="s">
        <v>41</v>
      </c>
      <c r="B69" s="216"/>
      <c r="C69" s="216"/>
      <c r="D69" s="216"/>
      <c r="E69" s="216"/>
      <c r="F69" s="216"/>
      <c r="G69" s="223"/>
      <c r="H69" s="224"/>
      <c r="I69" s="224"/>
      <c r="J69" s="224"/>
      <c r="K69" s="224"/>
      <c r="L69" s="225"/>
      <c r="M69" s="20"/>
    </row>
    <row r="70" spans="1:13" x14ac:dyDescent="0.25">
      <c r="A70" s="297" t="s">
        <v>151</v>
      </c>
      <c r="B70" s="297"/>
      <c r="C70" s="297"/>
      <c r="D70" s="297"/>
      <c r="E70" s="297"/>
      <c r="F70" s="297"/>
      <c r="G70" s="226">
        <v>1</v>
      </c>
      <c r="H70" s="158">
        <v>5.3658536585365857</v>
      </c>
      <c r="I70" s="158">
        <v>4.9648506151142353</v>
      </c>
      <c r="J70" s="158">
        <v>5.2015604681404417</v>
      </c>
      <c r="K70" s="158">
        <v>4.9504950495049505</v>
      </c>
      <c r="L70" s="158">
        <v>4.9504950495049505</v>
      </c>
      <c r="M70" s="20"/>
    </row>
    <row r="71" spans="1:13" x14ac:dyDescent="0.25">
      <c r="A71" s="297" t="s">
        <v>152</v>
      </c>
      <c r="B71" s="297"/>
      <c r="C71" s="297"/>
      <c r="D71" s="297"/>
      <c r="E71" s="297"/>
      <c r="F71" s="297"/>
      <c r="G71" s="226">
        <v>2</v>
      </c>
      <c r="H71" s="158">
        <v>3.9911308203991132</v>
      </c>
      <c r="I71" s="158">
        <v>4.5254833040421794</v>
      </c>
      <c r="J71" s="158">
        <v>4.0745557000433461</v>
      </c>
      <c r="K71" s="158">
        <v>4.1756349547998282</v>
      </c>
      <c r="L71" s="158">
        <v>4.1756349547998282</v>
      </c>
      <c r="M71" s="20"/>
    </row>
    <row r="72" spans="1:13" x14ac:dyDescent="0.25">
      <c r="A72" s="297" t="s">
        <v>153</v>
      </c>
      <c r="B72" s="297"/>
      <c r="C72" s="297"/>
      <c r="D72" s="297"/>
      <c r="E72" s="297"/>
      <c r="F72" s="297"/>
      <c r="G72" s="226">
        <v>3</v>
      </c>
      <c r="H72" s="158">
        <v>0</v>
      </c>
      <c r="I72" s="158">
        <v>4.3936731107205626E-2</v>
      </c>
      <c r="J72" s="158">
        <v>0</v>
      </c>
      <c r="K72" s="158">
        <v>0</v>
      </c>
      <c r="L72" s="158">
        <v>0</v>
      </c>
      <c r="M72" s="20"/>
    </row>
    <row r="73" spans="1:13" x14ac:dyDescent="0.25">
      <c r="A73" s="215" t="s">
        <v>42</v>
      </c>
      <c r="B73" s="216"/>
      <c r="C73" s="216"/>
      <c r="D73" s="216"/>
      <c r="E73" s="216"/>
      <c r="F73" s="216"/>
      <c r="G73" s="223"/>
      <c r="H73" s="224"/>
      <c r="I73" s="224"/>
      <c r="J73" s="224"/>
      <c r="K73" s="224"/>
      <c r="L73" s="225"/>
      <c r="M73" s="20"/>
    </row>
    <row r="74" spans="1:13" x14ac:dyDescent="0.25">
      <c r="A74" s="297" t="s">
        <v>151</v>
      </c>
      <c r="B74" s="297"/>
      <c r="C74" s="297"/>
      <c r="D74" s="297"/>
      <c r="E74" s="297"/>
      <c r="F74" s="297"/>
      <c r="G74" s="226">
        <v>1</v>
      </c>
      <c r="H74" s="158">
        <v>5.2771618625277164</v>
      </c>
      <c r="I74" s="158">
        <v>5.492091388400703</v>
      </c>
      <c r="J74" s="158">
        <v>5.6350238404854789</v>
      </c>
      <c r="K74" s="158">
        <v>5.8114507102884199</v>
      </c>
      <c r="L74" s="158">
        <v>5.8114507102884199</v>
      </c>
      <c r="M74" s="20"/>
    </row>
    <row r="75" spans="1:13" x14ac:dyDescent="0.25">
      <c r="A75" s="297" t="s">
        <v>152</v>
      </c>
      <c r="B75" s="297"/>
      <c r="C75" s="297"/>
      <c r="D75" s="297"/>
      <c r="E75" s="297"/>
      <c r="F75" s="297"/>
      <c r="G75" s="226">
        <v>2</v>
      </c>
      <c r="H75" s="158">
        <v>3.6807095343680709</v>
      </c>
      <c r="I75" s="158">
        <v>3.5149384885764499</v>
      </c>
      <c r="J75" s="158">
        <v>3.7711313394018204</v>
      </c>
      <c r="K75" s="158">
        <v>3.5299182092122257</v>
      </c>
      <c r="L75" s="158">
        <v>3.5299182092122257</v>
      </c>
      <c r="M75" s="20"/>
    </row>
    <row r="76" spans="1:13" x14ac:dyDescent="0.25">
      <c r="A76" s="297" t="s">
        <v>153</v>
      </c>
      <c r="B76" s="297"/>
      <c r="C76" s="297"/>
      <c r="D76" s="297"/>
      <c r="E76" s="297"/>
      <c r="F76" s="297"/>
      <c r="G76" s="226">
        <v>3</v>
      </c>
      <c r="H76" s="158">
        <v>8.8691796008869186E-2</v>
      </c>
      <c r="I76" s="158">
        <v>4.3936731107205626E-2</v>
      </c>
      <c r="J76" s="158">
        <v>4.3346337234503686E-2</v>
      </c>
      <c r="K76" s="158">
        <v>4.3047783039173483E-2</v>
      </c>
      <c r="L76" s="158">
        <v>4.3047783039173483E-2</v>
      </c>
      <c r="M76" s="20"/>
    </row>
    <row r="77" spans="1:13" x14ac:dyDescent="0.25">
      <c r="A77" s="215" t="s">
        <v>43</v>
      </c>
      <c r="B77" s="216"/>
      <c r="C77" s="216"/>
      <c r="D77" s="216"/>
      <c r="E77" s="216"/>
      <c r="F77" s="216"/>
      <c r="G77" s="223"/>
      <c r="H77" s="224"/>
      <c r="I77" s="224"/>
      <c r="J77" s="224"/>
      <c r="K77" s="224"/>
      <c r="L77" s="225"/>
      <c r="M77" s="20"/>
    </row>
    <row r="78" spans="1:13" x14ac:dyDescent="0.25">
      <c r="A78" s="297" t="s">
        <v>151</v>
      </c>
      <c r="B78" s="297"/>
      <c r="C78" s="297"/>
      <c r="D78" s="297"/>
      <c r="E78" s="297"/>
      <c r="F78" s="297"/>
      <c r="G78" s="226">
        <v>1</v>
      </c>
      <c r="H78" s="158">
        <v>0.26607538802660752</v>
      </c>
      <c r="I78" s="158">
        <v>8.7873462214411252E-2</v>
      </c>
      <c r="J78" s="158">
        <v>0.13003901170351106</v>
      </c>
      <c r="K78" s="158">
        <v>0.25828669823504091</v>
      </c>
      <c r="L78" s="158">
        <v>0.25828669823504091</v>
      </c>
      <c r="M78" s="20"/>
    </row>
    <row r="79" spans="1:13" x14ac:dyDescent="0.25">
      <c r="A79" s="297" t="s">
        <v>152</v>
      </c>
      <c r="B79" s="297"/>
      <c r="C79" s="297"/>
      <c r="D79" s="297"/>
      <c r="E79" s="297"/>
      <c r="F79" s="297"/>
      <c r="G79" s="226">
        <v>2</v>
      </c>
      <c r="H79" s="158">
        <v>8.8691796008869186E-2</v>
      </c>
      <c r="I79" s="158">
        <v>0.13181019332161686</v>
      </c>
      <c r="J79" s="158">
        <v>0.13003901170351106</v>
      </c>
      <c r="K79" s="158">
        <v>0.12914334911752046</v>
      </c>
      <c r="L79" s="158">
        <v>0.12914334911752046</v>
      </c>
      <c r="M79" s="20"/>
    </row>
    <row r="80" spans="1:13" x14ac:dyDescent="0.25">
      <c r="A80" s="297" t="s">
        <v>153</v>
      </c>
      <c r="B80" s="297"/>
      <c r="C80" s="297"/>
      <c r="D80" s="297"/>
      <c r="E80" s="297"/>
      <c r="F80" s="297"/>
      <c r="G80" s="226">
        <v>3</v>
      </c>
      <c r="H80" s="158">
        <v>0</v>
      </c>
      <c r="I80" s="158">
        <v>0</v>
      </c>
      <c r="J80" s="158">
        <v>0</v>
      </c>
      <c r="K80" s="158">
        <v>0</v>
      </c>
      <c r="L80" s="158">
        <v>0</v>
      </c>
      <c r="M80" s="20"/>
    </row>
    <row r="81" spans="1:13" x14ac:dyDescent="0.25">
      <c r="A81" s="215" t="s">
        <v>38</v>
      </c>
      <c r="B81" s="216"/>
      <c r="C81" s="216"/>
      <c r="D81" s="216"/>
      <c r="E81" s="216"/>
      <c r="F81" s="216"/>
      <c r="G81" s="223"/>
      <c r="H81" s="224"/>
      <c r="I81" s="224"/>
      <c r="J81" s="224"/>
      <c r="K81" s="224"/>
      <c r="L81" s="225"/>
      <c r="M81" s="20"/>
    </row>
    <row r="82" spans="1:13" x14ac:dyDescent="0.25">
      <c r="A82" s="297" t="s">
        <v>151</v>
      </c>
      <c r="B82" s="297"/>
      <c r="C82" s="297"/>
      <c r="D82" s="297"/>
      <c r="E82" s="297"/>
      <c r="F82" s="297"/>
      <c r="G82" s="226">
        <v>1</v>
      </c>
      <c r="H82" s="158">
        <v>0.31042128603104213</v>
      </c>
      <c r="I82" s="158">
        <v>0.21968365553602812</v>
      </c>
      <c r="J82" s="158">
        <v>0.26007802340702213</v>
      </c>
      <c r="K82" s="158">
        <v>0.25828669823504091</v>
      </c>
      <c r="L82" s="158">
        <v>0.25828669823504091</v>
      </c>
      <c r="M82" s="20"/>
    </row>
    <row r="83" spans="1:13" x14ac:dyDescent="0.25">
      <c r="A83" s="297" t="s">
        <v>152</v>
      </c>
      <c r="B83" s="297"/>
      <c r="C83" s="297"/>
      <c r="D83" s="297"/>
      <c r="E83" s="297"/>
      <c r="F83" s="297"/>
      <c r="G83" s="226">
        <v>2</v>
      </c>
      <c r="H83" s="158">
        <v>0.35476718403547669</v>
      </c>
      <c r="I83" s="158">
        <v>0.35149384885764501</v>
      </c>
      <c r="J83" s="158">
        <v>0.39011703511053314</v>
      </c>
      <c r="K83" s="158">
        <v>0.38743004735256137</v>
      </c>
      <c r="L83" s="158">
        <v>0.38743004735256137</v>
      </c>
      <c r="M83" s="20"/>
    </row>
    <row r="84" spans="1:13" x14ac:dyDescent="0.25">
      <c r="A84" s="297" t="s">
        <v>153</v>
      </c>
      <c r="B84" s="297"/>
      <c r="C84" s="297"/>
      <c r="D84" s="297"/>
      <c r="E84" s="297"/>
      <c r="F84" s="297"/>
      <c r="G84" s="226">
        <v>3</v>
      </c>
      <c r="H84" s="158">
        <v>4.4345898004434593E-2</v>
      </c>
      <c r="I84" s="158">
        <v>4.3936731107205626E-2</v>
      </c>
      <c r="J84" s="158">
        <v>4.3346337234503686E-2</v>
      </c>
      <c r="K84" s="158">
        <v>0</v>
      </c>
      <c r="L84" s="158">
        <v>0</v>
      </c>
      <c r="M84" s="20"/>
    </row>
    <row r="85" spans="1:13" x14ac:dyDescent="0.25">
      <c r="A85" s="212"/>
      <c r="B85" s="213"/>
      <c r="C85" s="213"/>
      <c r="D85" s="213"/>
      <c r="E85" s="213"/>
      <c r="F85" s="214"/>
      <c r="G85" s="221"/>
      <c r="H85" s="222"/>
      <c r="I85" s="222"/>
      <c r="J85" s="222"/>
      <c r="K85" s="222"/>
      <c r="L85" s="222"/>
      <c r="M85" s="20"/>
    </row>
    <row r="86" spans="1:13" ht="13.8" x14ac:dyDescent="0.3">
      <c r="A86" s="299" t="s">
        <v>137</v>
      </c>
      <c r="B86" s="300"/>
      <c r="C86" s="300"/>
      <c r="D86" s="300"/>
      <c r="E86" s="300"/>
      <c r="F86" s="301"/>
      <c r="G86" s="227"/>
      <c r="H86" s="228"/>
      <c r="I86" s="228"/>
      <c r="J86" s="228"/>
      <c r="K86" s="228"/>
      <c r="L86" s="228"/>
      <c r="M86" s="20"/>
    </row>
    <row r="87" spans="1:13" x14ac:dyDescent="0.25">
      <c r="A87" s="302" t="s">
        <v>151</v>
      </c>
      <c r="B87" s="302"/>
      <c r="C87" s="302"/>
      <c r="D87" s="302"/>
      <c r="E87" s="302"/>
      <c r="F87" s="302"/>
      <c r="G87" s="229">
        <v>1</v>
      </c>
      <c r="H87" s="230">
        <v>62.971175166297115</v>
      </c>
      <c r="I87" s="230">
        <v>63.049209138840069</v>
      </c>
      <c r="J87" s="230">
        <v>62.288686605981795</v>
      </c>
      <c r="K87" s="230">
        <v>63.021954369349977</v>
      </c>
      <c r="L87" s="230">
        <v>63.021954369349977</v>
      </c>
      <c r="M87" s="20"/>
    </row>
    <row r="88" spans="1:13" x14ac:dyDescent="0.25">
      <c r="A88" s="302" t="s">
        <v>152</v>
      </c>
      <c r="B88" s="302"/>
      <c r="C88" s="302"/>
      <c r="D88" s="302"/>
      <c r="E88" s="302"/>
      <c r="F88" s="302"/>
      <c r="G88" s="229">
        <v>2</v>
      </c>
      <c r="H88" s="230">
        <v>35.920177383592019</v>
      </c>
      <c r="I88" s="230">
        <v>36.028119507908613</v>
      </c>
      <c r="J88" s="230">
        <v>36.757693974859123</v>
      </c>
      <c r="K88" s="230">
        <v>36.117089969866555</v>
      </c>
      <c r="L88" s="230">
        <v>36.117089969866555</v>
      </c>
      <c r="M88" s="20"/>
    </row>
    <row r="89" spans="1:13" x14ac:dyDescent="0.25">
      <c r="A89" s="302" t="s">
        <v>153</v>
      </c>
      <c r="B89" s="302"/>
      <c r="C89" s="302"/>
      <c r="D89" s="302"/>
      <c r="E89" s="302"/>
      <c r="F89" s="302"/>
      <c r="G89" s="229">
        <v>3</v>
      </c>
      <c r="H89" s="230">
        <v>1.1086474501108647</v>
      </c>
      <c r="I89" s="230">
        <v>0.9226713532513181</v>
      </c>
      <c r="J89" s="230">
        <v>0.95361941915908111</v>
      </c>
      <c r="K89" s="230">
        <v>0.86095566078346963</v>
      </c>
      <c r="L89" s="230">
        <v>0.86095566078346963</v>
      </c>
      <c r="M89" s="20"/>
    </row>
    <row r="90" spans="1:13" ht="13.8" x14ac:dyDescent="0.3">
      <c r="A90" s="298" t="s">
        <v>138</v>
      </c>
      <c r="B90" s="298"/>
      <c r="C90" s="298"/>
      <c r="D90" s="298"/>
      <c r="E90" s="298"/>
      <c r="F90" s="298"/>
      <c r="G90" s="229"/>
      <c r="H90" s="231"/>
      <c r="I90" s="231"/>
      <c r="J90" s="231"/>
      <c r="K90" s="231"/>
      <c r="L90" s="231"/>
      <c r="M90" s="20"/>
    </row>
    <row r="91" spans="1:13" ht="13.8" x14ac:dyDescent="0.3">
      <c r="A91" s="298"/>
      <c r="B91" s="298"/>
      <c r="C91" s="298"/>
      <c r="D91" s="298"/>
      <c r="E91" s="298"/>
      <c r="F91" s="298"/>
      <c r="G91" s="229"/>
      <c r="H91" s="231">
        <v>100</v>
      </c>
      <c r="I91" s="231">
        <v>100</v>
      </c>
      <c r="J91" s="231">
        <v>100</v>
      </c>
      <c r="K91" s="231">
        <v>100</v>
      </c>
      <c r="L91" s="231">
        <v>100</v>
      </c>
      <c r="M91" s="20"/>
    </row>
  </sheetData>
  <mergeCells count="88">
    <mergeCell ref="A26:G26"/>
    <mergeCell ref="H24:K24"/>
    <mergeCell ref="H26:K26"/>
    <mergeCell ref="A27:G27"/>
    <mergeCell ref="H30:K30"/>
    <mergeCell ref="A23:G23"/>
    <mergeCell ref="H27:K27"/>
    <mergeCell ref="H29:K29"/>
    <mergeCell ref="H23:K23"/>
    <mergeCell ref="H28:K28"/>
    <mergeCell ref="A25:G25"/>
    <mergeCell ref="A24:G24"/>
    <mergeCell ref="H25:K25"/>
    <mergeCell ref="A67:F67"/>
    <mergeCell ref="A68:F68"/>
    <mergeCell ref="A70:F70"/>
    <mergeCell ref="A30:G30"/>
    <mergeCell ref="A29:G29"/>
    <mergeCell ref="A28:G28"/>
    <mergeCell ref="A83:F83"/>
    <mergeCell ref="A84:F84"/>
    <mergeCell ref="A55:F55"/>
    <mergeCell ref="A56:F56"/>
    <mergeCell ref="A58:F58"/>
    <mergeCell ref="A59:F59"/>
    <mergeCell ref="A60:F60"/>
    <mergeCell ref="A62:F62"/>
    <mergeCell ref="A76:F76"/>
    <mergeCell ref="A78:F78"/>
    <mergeCell ref="A47:F47"/>
    <mergeCell ref="A48:F48"/>
    <mergeCell ref="A79:F79"/>
    <mergeCell ref="A50:F50"/>
    <mergeCell ref="A51:F51"/>
    <mergeCell ref="A52:F52"/>
    <mergeCell ref="A54:F54"/>
    <mergeCell ref="A63:F63"/>
    <mergeCell ref="A64:F64"/>
    <mergeCell ref="A66:F66"/>
    <mergeCell ref="A39:F39"/>
    <mergeCell ref="A40:F40"/>
    <mergeCell ref="A42:F42"/>
    <mergeCell ref="A43:F43"/>
    <mergeCell ref="A44:F44"/>
    <mergeCell ref="A46:F46"/>
    <mergeCell ref="A31:G31"/>
    <mergeCell ref="H31:K31"/>
    <mergeCell ref="C33:K33"/>
    <mergeCell ref="A35:F35"/>
    <mergeCell ref="A36:F36"/>
    <mergeCell ref="A38:F38"/>
    <mergeCell ref="A91:F91"/>
    <mergeCell ref="A90:F90"/>
    <mergeCell ref="A86:F86"/>
    <mergeCell ref="A89:F89"/>
    <mergeCell ref="A87:F87"/>
    <mergeCell ref="A88:F88"/>
    <mergeCell ref="A82:F82"/>
    <mergeCell ref="A71:F71"/>
    <mergeCell ref="A72:F72"/>
    <mergeCell ref="A74:F74"/>
    <mergeCell ref="A75:F75"/>
    <mergeCell ref="A80:F80"/>
    <mergeCell ref="A12:K12"/>
    <mergeCell ref="A13:K13"/>
    <mergeCell ref="A16:K16"/>
    <mergeCell ref="A17:K17"/>
    <mergeCell ref="A15:K15"/>
    <mergeCell ref="A14:K14"/>
    <mergeCell ref="A18:K18"/>
    <mergeCell ref="G4:K4"/>
    <mergeCell ref="A22:K22"/>
    <mergeCell ref="A4:F4"/>
    <mergeCell ref="A19:K19"/>
    <mergeCell ref="A20:K20"/>
    <mergeCell ref="A21:K21"/>
    <mergeCell ref="A9:K9"/>
    <mergeCell ref="A10:K10"/>
    <mergeCell ref="A11:K11"/>
    <mergeCell ref="A8:K8"/>
    <mergeCell ref="K1:L1"/>
    <mergeCell ref="A6:F6"/>
    <mergeCell ref="G6:K6"/>
    <mergeCell ref="A7:K7"/>
    <mergeCell ref="A5:F5"/>
    <mergeCell ref="G5:K5"/>
    <mergeCell ref="A3:F3"/>
    <mergeCell ref="G3:K3"/>
  </mergeCells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10</vt:i4>
      </vt:variant>
    </vt:vector>
  </HeadingPairs>
  <TitlesOfParts>
    <vt:vector size="30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2012-08-21T08:36:07Z</cp:lastPrinted>
  <dcterms:created xsi:type="dcterms:W3CDTF">2005-10-31T14:48:20Z</dcterms:created>
  <dcterms:modified xsi:type="dcterms:W3CDTF">2019-12-03T10:24:14Z</dcterms:modified>
</cp:coreProperties>
</file>