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8795" windowHeight="12120" tabRatio="734" activeTab="11"/>
  </bookViews>
  <sheets>
    <sheet name="01.01.2018" sheetId="1" r:id="rId1"/>
    <sheet name="01.02.2018" sheetId="2" r:id="rId2"/>
    <sheet name="01.03.2018" sheetId="3" r:id="rId3"/>
    <sheet name="01.04.2018" sheetId="4" r:id="rId4"/>
    <sheet name="01.05.2018" sheetId="5" r:id="rId5"/>
    <sheet name="01.06.2018" sheetId="6" r:id="rId6"/>
    <sheet name="01.07.2018" sheetId="7" r:id="rId7"/>
    <sheet name="01.08.2018" sheetId="8" r:id="rId8"/>
    <sheet name="01.09.2018" sheetId="9" r:id="rId9"/>
    <sheet name="01.10.2018" sheetId="10" r:id="rId10"/>
    <sheet name="01.11.2018" sheetId="11" r:id="rId11"/>
    <sheet name="01.12.2018" sheetId="12" r:id="rId12"/>
  </sheets>
  <externalReferences>
    <externalReference r:id="rId15"/>
    <externalReference r:id="rId16"/>
  </externalReferences>
  <definedNames>
    <definedName name="z">#REF!</definedName>
    <definedName name="Z_0723B199_A6CE_41D9_937D_B01D2E28BC19_.wvu.PrintArea" localSheetId="0" hidden="1">'01.01.2018'!$A$1:$G$9</definedName>
    <definedName name="Z_0723B199_A6CE_41D9_937D_B01D2E28BC19_.wvu.PrintArea" localSheetId="1" hidden="1">'01.02.2018'!$A$1:$G$9</definedName>
    <definedName name="Z_0723B199_A6CE_41D9_937D_B01D2E28BC19_.wvu.PrintArea" localSheetId="2" hidden="1">'01.03.2018'!$A$1:$G$9</definedName>
    <definedName name="Z_0723B199_A6CE_41D9_937D_B01D2E28BC19_.wvu.PrintArea" localSheetId="3" hidden="1">'01.04.2018'!$A$1:$G$9</definedName>
    <definedName name="Z_0723B199_A6CE_41D9_937D_B01D2E28BC19_.wvu.PrintArea" localSheetId="4" hidden="1">'01.05.2018'!$A$1:$G$9</definedName>
    <definedName name="Z_0723B199_A6CE_41D9_937D_B01D2E28BC19_.wvu.PrintArea" localSheetId="5" hidden="1">'01.06.2018'!$A$1:$G$9</definedName>
    <definedName name="Z_0723B199_A6CE_41D9_937D_B01D2E28BC19_.wvu.PrintArea" localSheetId="6" hidden="1">'01.07.2018'!$A$1:$G$9</definedName>
    <definedName name="Z_0723B199_A6CE_41D9_937D_B01D2E28BC19_.wvu.PrintArea" localSheetId="7" hidden="1">'01.08.2018'!$A$1:$G$8</definedName>
    <definedName name="Z_0723B199_A6CE_41D9_937D_B01D2E28BC19_.wvu.PrintArea" localSheetId="8" hidden="1">'01.09.2018'!$A$1:$G$8</definedName>
    <definedName name="Z_0723B199_A6CE_41D9_937D_B01D2E28BC19_.wvu.PrintArea" localSheetId="9" hidden="1">'01.10.2018'!$A$1:$G$9</definedName>
    <definedName name="Z_0723B199_A6CE_41D9_937D_B01D2E28BC19_.wvu.PrintArea" localSheetId="10" hidden="1">'01.11.2018'!$A$1:$G$9</definedName>
    <definedName name="Z_0723B199_A6CE_41D9_937D_B01D2E28BC19_.wvu.PrintArea" localSheetId="11" hidden="1">'01.12.2018'!$A$1:$G$9</definedName>
    <definedName name="Z_ECD2BD8B_9756_42B3_8153_45306E5E7C04_.wvu.PrintArea" localSheetId="0" hidden="1">'01.01.2018'!$A$1:$G$9</definedName>
    <definedName name="Z_ECD2BD8B_9756_42B3_8153_45306E5E7C04_.wvu.PrintArea" localSheetId="1" hidden="1">'01.02.2018'!$A$1:$G$9</definedName>
    <definedName name="Z_ECD2BD8B_9756_42B3_8153_45306E5E7C04_.wvu.PrintArea" localSheetId="2" hidden="1">'01.03.2018'!$A$1:$G$9</definedName>
    <definedName name="Z_ECD2BD8B_9756_42B3_8153_45306E5E7C04_.wvu.PrintArea" localSheetId="3" hidden="1">'01.04.2018'!$A$1:$G$9</definedName>
    <definedName name="Z_ECD2BD8B_9756_42B3_8153_45306E5E7C04_.wvu.PrintArea" localSheetId="4" hidden="1">'01.05.2018'!$A$1:$G$9</definedName>
    <definedName name="Z_ECD2BD8B_9756_42B3_8153_45306E5E7C04_.wvu.PrintArea" localSheetId="5" hidden="1">'01.06.2018'!$A$1:$G$9</definedName>
    <definedName name="Z_ECD2BD8B_9756_42B3_8153_45306E5E7C04_.wvu.PrintArea" localSheetId="6" hidden="1">'01.07.2018'!$A$1:$G$9</definedName>
    <definedName name="Z_ECD2BD8B_9756_42B3_8153_45306E5E7C04_.wvu.PrintArea" localSheetId="7" hidden="1">'01.08.2018'!$A$1:$G$8</definedName>
    <definedName name="Z_ECD2BD8B_9756_42B3_8153_45306E5E7C04_.wvu.PrintArea" localSheetId="8" hidden="1">'01.09.2018'!$A$1:$G$8</definedName>
    <definedName name="Z_ECD2BD8B_9756_42B3_8153_45306E5E7C04_.wvu.PrintArea" localSheetId="9" hidden="1">'01.10.2018'!$A$1:$G$9</definedName>
    <definedName name="Z_ECD2BD8B_9756_42B3_8153_45306E5E7C04_.wvu.PrintArea" localSheetId="10" hidden="1">'01.11.2018'!$A$1:$G$9</definedName>
    <definedName name="Z_ECD2BD8B_9756_42B3_8153_45306E5E7C04_.wvu.PrintArea" localSheetId="11" hidden="1">'01.12.2018'!$A$1:$G$9</definedName>
    <definedName name="дата">#REF!</definedName>
    <definedName name="_xlnm.Print_Area" localSheetId="0">'01.01.2018'!$A$1:$G$9</definedName>
    <definedName name="_xlnm.Print_Area" localSheetId="1">'01.02.2018'!$A$1:$G$9</definedName>
    <definedName name="_xlnm.Print_Area" localSheetId="2">'01.03.2018'!$A$1:$G$9</definedName>
    <definedName name="_xlnm.Print_Area" localSheetId="3">'01.04.2018'!$A$1:$G$9</definedName>
    <definedName name="_xlnm.Print_Area" localSheetId="4">'01.05.2018'!$A$1:$G$9</definedName>
    <definedName name="_xlnm.Print_Area" localSheetId="5">'01.06.2018'!$A$1:$G$9</definedName>
    <definedName name="_xlnm.Print_Area" localSheetId="6">'01.07.2018'!$A$1:$G$9</definedName>
    <definedName name="_xlnm.Print_Area" localSheetId="7">'01.08.2018'!$A$1:$G$8</definedName>
    <definedName name="_xlnm.Print_Area" localSheetId="8">'01.09.2018'!$A$1:$G$8</definedName>
    <definedName name="_xlnm.Print_Area" localSheetId="9">'01.10.2018'!$A$1:$G$9</definedName>
    <definedName name="_xlnm.Print_Area" localSheetId="10">'01.11.2018'!$A$1:$G$9</definedName>
    <definedName name="_xlnm.Print_Area" localSheetId="11">'01.12.2018'!$A$1:$G$9</definedName>
  </definedNames>
  <calcPr fullCalcOnLoad="1"/>
</workbook>
</file>

<file path=xl/sharedStrings.xml><?xml version="1.0" encoding="utf-8"?>
<sst xmlns="http://schemas.openxmlformats.org/spreadsheetml/2006/main" count="243" uniqueCount="36">
  <si>
    <t>Information on  prudential compliance</t>
  </si>
  <si>
    <t>by investment portfolio managers of the Republic of Kazakhstan</t>
  </si>
  <si>
    <t>(in thousands kazakhstan tenge)</t>
  </si>
  <si>
    <t>№</t>
  </si>
  <si>
    <t>Title of organisation</t>
  </si>
  <si>
    <t>Own capital adequacy</t>
  </si>
  <si>
    <t>Compliance</t>
  </si>
  <si>
    <t>Minimum capital</t>
  </si>
  <si>
    <t>Capital adequacy coefficient</t>
  </si>
  <si>
    <t>К1</t>
  </si>
  <si>
    <t>LA</t>
  </si>
  <si>
    <t>L</t>
  </si>
  <si>
    <t>MC</t>
  </si>
  <si>
    <t>К1=(LA-L)/MC,
(К1&gt;1)</t>
  </si>
  <si>
    <t>«Lancaster Invest», JSC</t>
  </si>
  <si>
    <t>“Verniy Capital”, JSC</t>
  </si>
  <si>
    <t xml:space="preserve">Liquid assets </t>
  </si>
  <si>
    <t>Liabilities</t>
  </si>
  <si>
    <t>on January 1, 2018</t>
  </si>
  <si>
    <t>on February 1, 2018</t>
  </si>
  <si>
    <t>*The consolidated report was reformed because of adjustments in the reporting by particular organizations.</t>
  </si>
  <si>
    <t>on March 1, 2018*</t>
  </si>
  <si>
    <t>on April 1, 2018</t>
  </si>
  <si>
    <t>on May 1, 2018</t>
  </si>
  <si>
    <t>on June 1, 2018</t>
  </si>
  <si>
    <t>on July 1, 2018*</t>
  </si>
  <si>
    <t>Coefficient of liquidity</t>
  </si>
  <si>
    <t>on August 1, 2018</t>
  </si>
  <si>
    <t>К1=(LA-L)/MC,
(К1 ≥ 1)</t>
  </si>
  <si>
    <t>Kl=LA/L, 
(Kl ≥ 1,2)</t>
  </si>
  <si>
    <r>
      <rPr>
        <b/>
        <i/>
        <sz val="14"/>
        <rFont val="Cambria"/>
        <family val="1"/>
      </rPr>
      <t>К</t>
    </r>
    <r>
      <rPr>
        <i/>
        <vertAlign val="subscript"/>
        <sz val="14"/>
        <rFont val="Cambria"/>
        <family val="1"/>
      </rPr>
      <t>l</t>
    </r>
  </si>
  <si>
    <t>on September 1, 2018</t>
  </si>
  <si>
    <t>on October 1, 2018</t>
  </si>
  <si>
    <t>“First Heartland Capital”, JSC</t>
  </si>
  <si>
    <t>on November 1, 2018</t>
  </si>
  <si>
    <t>on December 1, 2018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</si>
</sst>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_(* #,##0.0_);_(* \(#,##0.0\);_(* &quot;-&quot;??_);_(@_)"/>
    <numFmt numFmtId="184" formatCode="_(* #,##0_);_(* \(#,##0\);_(* &quot;-&quot;??_);_(@_)"/>
    <numFmt numFmtId="185" formatCode="_-* #,##0.000_р_._-;\-* #,##0.000_р_._-;_-* &quot;-&quot;??_р_._-;_-@_-"/>
    <numFmt numFmtId="186" formatCode="0.000000"/>
    <numFmt numFmtId="187" formatCode="0.00000"/>
    <numFmt numFmtId="188" formatCode="0.0000"/>
    <numFmt numFmtId="189" formatCode="0.000"/>
    <numFmt numFmtId="190" formatCode="#,##0.0"/>
    <numFmt numFmtId="191" formatCode="[$€-2]\ ###,000_);[Red]\([$€-2]\ ###,000\)"/>
    <numFmt numFmtId="192" formatCode="_-* #,##0.0_р_._-;\-* #,##0.0_р_._-;_-* &quot;-&quot;??_р_._-;_-@_-"/>
    <numFmt numFmtId="193" formatCode="_-* #,##0_р_._-;\-* #,##0_р_._-;_-* &quot;-&quot;??_р_._-;_-@_-"/>
    <numFmt numFmtId="194" formatCode="0.0"/>
    <numFmt numFmtId="195" formatCode="#,##0.0000"/>
    <numFmt numFmtId="196" formatCode="#,##0.000"/>
    <numFmt numFmtId="197" formatCode="[$-FC19]d\ mmmm\ yyyy\ &quot;г.&quot;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4"/>
      <name val="Cambria"/>
      <family val="1"/>
    </font>
    <font>
      <i/>
      <vertAlign val="subscript"/>
      <sz val="14"/>
      <name val="Cambria"/>
      <family val="1"/>
    </font>
    <font>
      <sz val="14"/>
      <name val="Cambria"/>
      <family val="1"/>
    </font>
    <font>
      <b/>
      <sz val="14"/>
      <name val="Cambria"/>
      <family val="1"/>
    </font>
    <font>
      <sz val="14"/>
      <color indexed="8"/>
      <name val="Cambria"/>
      <family val="1"/>
    </font>
    <font>
      <i/>
      <sz val="12"/>
      <name val="Cambria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2" fillId="0" borderId="0">
      <alignment horizontal="center" vertical="center"/>
      <protection/>
    </xf>
    <xf numFmtId="0" fontId="21" fillId="0" borderId="0">
      <alignment horizontal="center" vertical="center"/>
      <protection/>
    </xf>
    <xf numFmtId="0" fontId="21" fillId="0" borderId="0">
      <alignment horizontal="center" vertical="center"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14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25" fillId="0" borderId="0" xfId="57" applyFont="1">
      <alignment/>
      <protection/>
    </xf>
    <xf numFmtId="185" fontId="25" fillId="0" borderId="0" xfId="68" applyNumberFormat="1" applyFont="1" applyFill="1" applyAlignment="1" applyProtection="1">
      <alignment horizontal="center"/>
      <protection/>
    </xf>
    <xf numFmtId="3" fontId="26" fillId="0" borderId="0" xfId="68" applyNumberFormat="1" applyFont="1" applyFill="1" applyBorder="1" applyAlignment="1" applyProtection="1">
      <alignment horizontal="center" vertical="center" wrapText="1"/>
      <protection/>
    </xf>
    <xf numFmtId="185" fontId="26" fillId="0" borderId="0" xfId="68" applyNumberFormat="1" applyFont="1" applyFill="1" applyBorder="1" applyAlignment="1" applyProtection="1">
      <alignment horizontal="center" vertical="center" wrapText="1"/>
      <protection/>
    </xf>
    <xf numFmtId="0" fontId="25" fillId="0" borderId="0" xfId="58" applyFont="1" applyAlignment="1" applyProtection="1">
      <alignment horizontal="right"/>
      <protection/>
    </xf>
    <xf numFmtId="3" fontId="26" fillId="0" borderId="10" xfId="68" applyNumberFormat="1" applyFont="1" applyFill="1" applyBorder="1" applyAlignment="1" applyProtection="1">
      <alignment horizontal="center" vertical="center" wrapText="1"/>
      <protection/>
    </xf>
    <xf numFmtId="3" fontId="23" fillId="0" borderId="10" xfId="68" applyNumberFormat="1" applyFont="1" applyFill="1" applyBorder="1" applyAlignment="1" applyProtection="1">
      <alignment horizontal="center" vertical="center" wrapText="1"/>
      <protection/>
    </xf>
    <xf numFmtId="0" fontId="25" fillId="0" borderId="0" xfId="57" applyFont="1" applyFill="1">
      <alignment/>
      <protection/>
    </xf>
    <xf numFmtId="0" fontId="25" fillId="0" borderId="0" xfId="57" applyFont="1" applyAlignment="1">
      <alignment horizontal="center"/>
      <protection/>
    </xf>
    <xf numFmtId="3" fontId="25" fillId="0" borderId="0" xfId="57" applyNumberFormat="1" applyFont="1" applyAlignment="1">
      <alignment horizontal="center" vertical="center"/>
      <protection/>
    </xf>
    <xf numFmtId="0" fontId="25" fillId="0" borderId="0" xfId="57" applyFont="1" applyAlignment="1">
      <alignment horizontal="center" vertical="center"/>
      <protection/>
    </xf>
    <xf numFmtId="0" fontId="27" fillId="0" borderId="11" xfId="34" applyFont="1" applyBorder="1" applyAlignment="1" quotePrefix="1">
      <alignment horizontal="center" vertical="center" wrapText="1"/>
      <protection/>
    </xf>
    <xf numFmtId="0" fontId="25" fillId="0" borderId="11" xfId="0" applyFont="1" applyFill="1" applyBorder="1" applyAlignment="1">
      <alignment horizontal="left" vertical="center" wrapText="1"/>
    </xf>
    <xf numFmtId="3" fontId="27" fillId="0" borderId="11" xfId="33" applyNumberFormat="1" applyFont="1" applyBorder="1" applyAlignment="1" quotePrefix="1">
      <alignment horizontal="center" vertical="center" wrapText="1"/>
      <protection/>
    </xf>
    <xf numFmtId="4" fontId="25" fillId="0" borderId="11" xfId="0" applyNumberFormat="1" applyFont="1" applyFill="1" applyBorder="1" applyAlignment="1">
      <alignment horizontal="center" vertical="center" wrapText="1"/>
    </xf>
    <xf numFmtId="185" fontId="23" fillId="0" borderId="11" xfId="68" applyNumberFormat="1" applyFont="1" applyFill="1" applyBorder="1" applyAlignment="1" applyProtection="1">
      <alignment horizontal="center" vertical="center" wrapText="1"/>
      <protection/>
    </xf>
    <xf numFmtId="0" fontId="27" fillId="0" borderId="12" xfId="34" applyFont="1" applyBorder="1" applyAlignment="1" quotePrefix="1">
      <alignment horizontal="center" vertical="center" wrapText="1"/>
      <protection/>
    </xf>
    <xf numFmtId="0" fontId="25" fillId="0" borderId="12" xfId="0" applyFont="1" applyFill="1" applyBorder="1" applyAlignment="1">
      <alignment horizontal="left" vertical="center" wrapText="1"/>
    </xf>
    <xf numFmtId="3" fontId="27" fillId="0" borderId="12" xfId="33" applyNumberFormat="1" applyFont="1" applyBorder="1" applyAlignment="1" quotePrefix="1">
      <alignment horizontal="center" vertical="center" wrapText="1"/>
      <protection/>
    </xf>
    <xf numFmtId="4" fontId="25" fillId="0" borderId="12" xfId="0" applyNumberFormat="1" applyFont="1" applyFill="1" applyBorder="1" applyAlignment="1">
      <alignment horizontal="center" vertical="center" wrapText="1"/>
    </xf>
    <xf numFmtId="185" fontId="23" fillId="0" borderId="12" xfId="68" applyNumberFormat="1" applyFont="1" applyFill="1" applyBorder="1" applyAlignment="1" applyProtection="1">
      <alignment horizontal="center" vertical="center" wrapText="1"/>
      <protection/>
    </xf>
    <xf numFmtId="185" fontId="23" fillId="0" borderId="10" xfId="68" applyNumberFormat="1" applyFont="1" applyFill="1" applyBorder="1" applyAlignment="1" applyProtection="1">
      <alignment horizontal="center" vertical="center" wrapText="1"/>
      <protection/>
    </xf>
    <xf numFmtId="185" fontId="26" fillId="0" borderId="0" xfId="68" applyNumberFormat="1" applyFont="1" applyFill="1" applyBorder="1" applyAlignment="1" applyProtection="1">
      <alignment horizontal="center" wrapText="1"/>
      <protection/>
    </xf>
    <xf numFmtId="185" fontId="26" fillId="0" borderId="10" xfId="68" applyNumberFormat="1" applyFont="1" applyFill="1" applyBorder="1" applyAlignment="1" applyProtection="1">
      <alignment horizontal="center" vertical="center" wrapText="1"/>
      <protection/>
    </xf>
    <xf numFmtId="185" fontId="23" fillId="0" borderId="10" xfId="68" applyNumberFormat="1" applyFont="1" applyFill="1" applyBorder="1" applyAlignment="1" applyProtection="1">
      <alignment horizontal="center" vertical="center" wrapText="1"/>
      <protection/>
    </xf>
    <xf numFmtId="185" fontId="26" fillId="0" borderId="0" xfId="68" applyNumberFormat="1" applyFont="1" applyFill="1" applyBorder="1" applyAlignment="1" applyProtection="1">
      <alignment horizontal="center" wrapText="1"/>
      <protection/>
    </xf>
    <xf numFmtId="185" fontId="26" fillId="0" borderId="10" xfId="68" applyNumberFormat="1" applyFont="1" applyFill="1" applyBorder="1" applyAlignment="1" applyProtection="1">
      <alignment horizontal="center" vertical="center" wrapText="1"/>
      <protection/>
    </xf>
    <xf numFmtId="185" fontId="26" fillId="0" borderId="0" xfId="68" applyNumberFormat="1" applyFont="1" applyFill="1" applyBorder="1" applyAlignment="1" applyProtection="1">
      <alignment horizontal="center" wrapText="1"/>
      <protection/>
    </xf>
    <xf numFmtId="185" fontId="26" fillId="0" borderId="10" xfId="68" applyNumberFormat="1" applyFont="1" applyFill="1" applyBorder="1" applyAlignment="1" applyProtection="1">
      <alignment horizontal="center" vertical="center" wrapText="1"/>
      <protection/>
    </xf>
    <xf numFmtId="185" fontId="23" fillId="0" borderId="10" xfId="68" applyNumberFormat="1" applyFont="1" applyFill="1" applyBorder="1" applyAlignment="1" applyProtection="1">
      <alignment horizontal="center" vertical="center" wrapText="1"/>
      <protection/>
    </xf>
    <xf numFmtId="185" fontId="26" fillId="0" borderId="0" xfId="68" applyNumberFormat="1" applyFont="1" applyFill="1" applyBorder="1" applyAlignment="1" applyProtection="1">
      <alignment horizontal="center" wrapText="1"/>
      <protection/>
    </xf>
    <xf numFmtId="185" fontId="26" fillId="0" borderId="10" xfId="68" applyNumberFormat="1" applyFont="1" applyFill="1" applyBorder="1" applyAlignment="1" applyProtection="1">
      <alignment horizontal="center" vertical="center" wrapText="1"/>
      <protection/>
    </xf>
    <xf numFmtId="185" fontId="23" fillId="0" borderId="10" xfId="68" applyNumberFormat="1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Alignment="1" applyProtection="1">
      <alignment/>
      <protection locked="0"/>
    </xf>
    <xf numFmtId="185" fontId="26" fillId="0" borderId="0" xfId="68" applyNumberFormat="1" applyFont="1" applyFill="1" applyBorder="1" applyAlignment="1" applyProtection="1">
      <alignment horizontal="center" wrapText="1"/>
      <protection/>
    </xf>
    <xf numFmtId="185" fontId="26" fillId="0" borderId="10" xfId="68" applyNumberFormat="1" applyFont="1" applyFill="1" applyBorder="1" applyAlignment="1" applyProtection="1">
      <alignment horizontal="center" vertical="center" wrapText="1"/>
      <protection/>
    </xf>
    <xf numFmtId="185" fontId="23" fillId="0" borderId="10" xfId="68" applyNumberFormat="1" applyFont="1" applyFill="1" applyBorder="1" applyAlignment="1" applyProtection="1">
      <alignment horizontal="center" vertical="center" wrapText="1"/>
      <protection/>
    </xf>
    <xf numFmtId="185" fontId="26" fillId="0" borderId="0" xfId="68" applyNumberFormat="1" applyFont="1" applyFill="1" applyBorder="1" applyAlignment="1" applyProtection="1">
      <alignment horizontal="center" wrapText="1"/>
      <protection/>
    </xf>
    <xf numFmtId="185" fontId="26" fillId="0" borderId="10" xfId="68" applyNumberFormat="1" applyFont="1" applyFill="1" applyBorder="1" applyAlignment="1" applyProtection="1">
      <alignment horizontal="center" vertical="center" wrapText="1"/>
      <protection/>
    </xf>
    <xf numFmtId="185" fontId="23" fillId="0" borderId="10" xfId="68" applyNumberFormat="1" applyFont="1" applyFill="1" applyBorder="1" applyAlignment="1" applyProtection="1">
      <alignment horizontal="center" vertical="center" wrapText="1"/>
      <protection/>
    </xf>
    <xf numFmtId="185" fontId="26" fillId="0" borderId="0" xfId="68" applyNumberFormat="1" applyFont="1" applyFill="1" applyBorder="1" applyAlignment="1" applyProtection="1">
      <alignment horizontal="center" wrapText="1"/>
      <protection/>
    </xf>
    <xf numFmtId="185" fontId="26" fillId="0" borderId="10" xfId="68" applyNumberFormat="1" applyFont="1" applyFill="1" applyBorder="1" applyAlignment="1" applyProtection="1">
      <alignment horizontal="center" vertical="center" wrapText="1"/>
      <protection/>
    </xf>
    <xf numFmtId="185" fontId="23" fillId="0" borderId="10" xfId="68" applyNumberFormat="1" applyFont="1" applyFill="1" applyBorder="1" applyAlignment="1" applyProtection="1">
      <alignment horizontal="center" vertical="center" wrapText="1"/>
      <protection/>
    </xf>
    <xf numFmtId="185" fontId="26" fillId="0" borderId="0" xfId="68" applyNumberFormat="1" applyFont="1" applyFill="1" applyBorder="1" applyAlignment="1" applyProtection="1">
      <alignment horizontal="center" wrapText="1"/>
      <protection/>
    </xf>
    <xf numFmtId="185" fontId="26" fillId="0" borderId="10" xfId="68" applyNumberFormat="1" applyFont="1" applyFill="1" applyBorder="1" applyAlignment="1" applyProtection="1">
      <alignment horizontal="center" vertical="center" wrapText="1"/>
      <protection/>
    </xf>
    <xf numFmtId="185" fontId="23" fillId="0" borderId="10" xfId="68" applyNumberFormat="1" applyFont="1" applyFill="1" applyBorder="1" applyAlignment="1" applyProtection="1">
      <alignment horizontal="center" vertical="center" wrapText="1"/>
      <protection/>
    </xf>
    <xf numFmtId="185" fontId="23" fillId="0" borderId="10" xfId="68" applyNumberFormat="1" applyFont="1" applyFill="1" applyBorder="1" applyAlignment="1" applyProtection="1">
      <alignment horizontal="center" vertical="center" wrapText="1"/>
      <protection/>
    </xf>
    <xf numFmtId="185" fontId="26" fillId="0" borderId="0" xfId="68" applyNumberFormat="1" applyFont="1" applyFill="1" applyBorder="1" applyAlignment="1" applyProtection="1">
      <alignment horizontal="center" wrapText="1"/>
      <protection/>
    </xf>
    <xf numFmtId="185" fontId="26" fillId="0" borderId="10" xfId="68" applyNumberFormat="1" applyFont="1" applyFill="1" applyBorder="1" applyAlignment="1" applyProtection="1">
      <alignment horizontal="center" vertical="center" wrapText="1"/>
      <protection/>
    </xf>
    <xf numFmtId="185" fontId="23" fillId="0" borderId="10" xfId="68" applyNumberFormat="1" applyFont="1" applyFill="1" applyBorder="1" applyAlignment="1" applyProtection="1">
      <alignment horizontal="center" vertical="center" wrapText="1"/>
      <protection/>
    </xf>
    <xf numFmtId="185" fontId="26" fillId="0" borderId="0" xfId="68" applyNumberFormat="1" applyFont="1" applyFill="1" applyBorder="1" applyAlignment="1" applyProtection="1">
      <alignment horizontal="center" wrapText="1"/>
      <protection/>
    </xf>
    <xf numFmtId="185" fontId="26" fillId="0" borderId="10" xfId="68" applyNumberFormat="1" applyFont="1" applyFill="1" applyBorder="1" applyAlignment="1" applyProtection="1">
      <alignment horizontal="center" vertical="center" wrapText="1"/>
      <protection/>
    </xf>
    <xf numFmtId="185" fontId="23" fillId="0" borderId="10" xfId="68" applyNumberFormat="1" applyFont="1" applyFill="1" applyBorder="1" applyAlignment="1" applyProtection="1">
      <alignment horizontal="center" vertical="center" wrapText="1"/>
      <protection/>
    </xf>
    <xf numFmtId="185" fontId="26" fillId="0" borderId="0" xfId="68" applyNumberFormat="1" applyFont="1" applyFill="1" applyBorder="1" applyAlignment="1" applyProtection="1">
      <alignment horizontal="center" wrapText="1"/>
      <protection/>
    </xf>
    <xf numFmtId="185" fontId="26" fillId="0" borderId="10" xfId="68" applyNumberFormat="1" applyFont="1" applyFill="1" applyBorder="1" applyAlignment="1" applyProtection="1">
      <alignment horizontal="center" vertical="center" wrapText="1"/>
      <protection/>
    </xf>
    <xf numFmtId="185" fontId="23" fillId="0" borderId="10" xfId="68" applyNumberFormat="1" applyFont="1" applyFill="1" applyBorder="1" applyAlignment="1" applyProtection="1">
      <alignment horizontal="center" vertical="center" wrapText="1"/>
      <protection/>
    </xf>
    <xf numFmtId="0" fontId="27" fillId="0" borderId="0" xfId="34" applyFont="1" applyBorder="1" applyAlignment="1" quotePrefix="1">
      <alignment horizontal="center" vertical="center" wrapText="1"/>
      <protection/>
    </xf>
    <xf numFmtId="0" fontId="25" fillId="0" borderId="0" xfId="0" applyFont="1" applyFill="1" applyBorder="1" applyAlignment="1">
      <alignment horizontal="left" vertical="center" wrapText="1"/>
    </xf>
    <xf numFmtId="3" fontId="27" fillId="0" borderId="0" xfId="33" applyNumberFormat="1" applyFont="1" applyBorder="1" applyAlignment="1" quotePrefix="1">
      <alignment horizontal="center" vertical="center" wrapText="1"/>
      <protection/>
    </xf>
    <xf numFmtId="4" fontId="25" fillId="0" borderId="0" xfId="0" applyNumberFormat="1" applyFont="1" applyFill="1" applyBorder="1" applyAlignment="1">
      <alignment horizontal="center" vertical="center" wrapText="1"/>
    </xf>
    <xf numFmtId="185" fontId="23" fillId="0" borderId="0" xfId="68" applyNumberFormat="1" applyFont="1" applyFill="1" applyBorder="1" applyAlignment="1" applyProtection="1">
      <alignment horizontal="center" vertical="center" wrapText="1"/>
      <protection/>
    </xf>
    <xf numFmtId="185" fontId="26" fillId="0" borderId="0" xfId="68" applyNumberFormat="1" applyFont="1" applyFill="1" applyBorder="1" applyAlignment="1" applyProtection="1">
      <alignment horizontal="center" wrapText="1"/>
      <protection/>
    </xf>
    <xf numFmtId="185" fontId="26" fillId="0" borderId="10" xfId="68" applyNumberFormat="1" applyFont="1" applyFill="1" applyBorder="1" applyAlignment="1" applyProtection="1">
      <alignment horizontal="center" vertical="center" wrapText="1"/>
      <protection/>
    </xf>
    <xf numFmtId="185" fontId="23" fillId="0" borderId="10" xfId="68" applyNumberFormat="1" applyFont="1" applyFill="1" applyBorder="1" applyAlignment="1" applyProtection="1">
      <alignment horizontal="center" vertical="center" wrapText="1"/>
      <protection/>
    </xf>
    <xf numFmtId="185" fontId="26" fillId="0" borderId="0" xfId="68" applyNumberFormat="1" applyFont="1" applyFill="1" applyAlignment="1" applyProtection="1">
      <alignment horizontal="center" wrapText="1"/>
      <protection/>
    </xf>
    <xf numFmtId="185" fontId="26" fillId="0" borderId="0" xfId="68" applyNumberFormat="1" applyFont="1" applyFill="1" applyBorder="1" applyAlignment="1" applyProtection="1">
      <alignment horizontal="center" wrapText="1"/>
      <protection/>
    </xf>
    <xf numFmtId="185" fontId="25" fillId="0" borderId="10" xfId="68" applyNumberFormat="1" applyFont="1" applyFill="1" applyBorder="1" applyAlignment="1" applyProtection="1">
      <alignment horizontal="center" vertical="center" wrapText="1"/>
      <protection/>
    </xf>
    <xf numFmtId="185" fontId="26" fillId="0" borderId="10" xfId="68" applyNumberFormat="1" applyFont="1" applyFill="1" applyBorder="1" applyAlignment="1" applyProtection="1">
      <alignment horizontal="center" vertical="center" wrapText="1"/>
      <protection/>
    </xf>
    <xf numFmtId="185" fontId="23" fillId="0" borderId="10" xfId="68" applyNumberFormat="1" applyFont="1" applyFill="1" applyBorder="1" applyAlignment="1" applyProtection="1">
      <alignment horizontal="center" vertical="center" wrapText="1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3_КФУ 27.01" xfId="33"/>
    <cellStyle name="S4_КФУ 27.01" xfId="34"/>
    <cellStyle name="S5_КФУ 27.0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_br01.10.04" xfId="57"/>
    <cellStyle name="Обычный_brБаланс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_br01.10.04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_server\iso\&#1042;&#1045;&#1041;%20&#1057;&#1040;&#1049;&#1058;%20&#1040;&#1060;&#1053;\&#1057;&#1074;&#1086;&#1076;&#1085;&#1099;&#1077;%20&#1092;&#1080;&#1085;&#1072;&#1085;&#1089;&#1086;&#1074;&#1099;&#1077;%20&#1087;&#1086;&#1082;&#1072;&#1079;&#1072;&#1090;&#1077;&#1083;&#1080;\&#1056;&#1062;&#1041;\&#1059;&#1048;&#1055;\01.04.05\&#1057;&#1074;&#1086;&#1076;&#1085;&#1099;&#1081;%20&#1073;&#1091;&#1093;&#1075;&#1072;&#1083;&#1090;&#1077;&#1088;&#1089;&#1082;&#1080;&#1081;%20&#1073;&#1072;&#1083;&#1072;&#1085;&#1089;%20&#1091;&#1087;&#1088;&#1072;&#1074;&#1083;&#1103;&#1102;&#1097;&#1080;&#1093;%20&#1080;&#1085;&#1074;&#1077;&#1089;&#1090;&#1080;&#1094;&#1080;&#1086;&#1085;&#1085;&#1099;&#1084;%20&#1087;&#1086;&#1088;&#1090;&#1092;&#1077;&#1083;&#1077;&#1084;%20&#1085;&#1072;%2001.04.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ulnara_alimb\OTCHETS2002\&#1076;&#1086;&#1083;&#1103;%20&#1074;%20&#1089;&#1080;&#1089;&#1090;&#1077;&#1084;&#1077;%20&#1085;&#1072;%2001%20&#1072;&#1087;&#1088;&#1077;&#1083;&#1103;%202002%20&#1075;&#1086;&#107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оля в систем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zoomScale="70" zoomScaleNormal="70" zoomScaleSheetLayoutView="55" zoomScalePageLayoutView="0" workbookViewId="0" topLeftCell="A1">
      <selection activeCell="C5" sqref="C5:F5"/>
    </sheetView>
  </sheetViews>
  <sheetFormatPr defaultColWidth="8.00390625" defaultRowHeight="12.75"/>
  <cols>
    <col min="1" max="1" width="13.421875" style="9" customWidth="1"/>
    <col min="2" max="2" width="38.8515625" style="9" customWidth="1"/>
    <col min="3" max="5" width="25.57421875" style="10" customWidth="1"/>
    <col min="6" max="6" width="25.57421875" style="11" customWidth="1"/>
    <col min="7" max="7" width="25.57421875" style="9" customWidth="1"/>
    <col min="8" max="16384" width="8.00390625" style="1" customWidth="1"/>
  </cols>
  <sheetData>
    <row r="1" spans="1:7" ht="26.25" customHeight="1">
      <c r="A1" s="65" t="s">
        <v>0</v>
      </c>
      <c r="B1" s="65"/>
      <c r="C1" s="65"/>
      <c r="D1" s="65"/>
      <c r="E1" s="65"/>
      <c r="F1" s="65"/>
      <c r="G1" s="65"/>
    </row>
    <row r="2" spans="1:7" ht="26.25" customHeight="1">
      <c r="A2" s="65" t="s">
        <v>1</v>
      </c>
      <c r="B2" s="65"/>
      <c r="C2" s="65"/>
      <c r="D2" s="65"/>
      <c r="E2" s="65"/>
      <c r="F2" s="65"/>
      <c r="G2" s="65"/>
    </row>
    <row r="3" spans="1:7" ht="26.25" customHeight="1">
      <c r="A3" s="66" t="s">
        <v>18</v>
      </c>
      <c r="B3" s="66"/>
      <c r="C3" s="66"/>
      <c r="D3" s="66"/>
      <c r="E3" s="66"/>
      <c r="F3" s="66"/>
      <c r="G3" s="66"/>
    </row>
    <row r="4" spans="1:7" ht="18">
      <c r="A4" s="2"/>
      <c r="B4" s="23"/>
      <c r="C4" s="3"/>
      <c r="D4" s="3"/>
      <c r="E4" s="3"/>
      <c r="F4" s="4"/>
      <c r="G4" s="5" t="s">
        <v>2</v>
      </c>
    </row>
    <row r="5" spans="1:7" ht="40.5" customHeight="1">
      <c r="A5" s="67" t="s">
        <v>3</v>
      </c>
      <c r="B5" s="68" t="s">
        <v>4</v>
      </c>
      <c r="C5" s="68" t="s">
        <v>5</v>
      </c>
      <c r="D5" s="68"/>
      <c r="E5" s="68"/>
      <c r="F5" s="68"/>
      <c r="G5" s="24" t="s">
        <v>6</v>
      </c>
    </row>
    <row r="6" spans="1:7" ht="36">
      <c r="A6" s="67"/>
      <c r="B6" s="68"/>
      <c r="C6" s="6" t="s">
        <v>16</v>
      </c>
      <c r="D6" s="6" t="s">
        <v>17</v>
      </c>
      <c r="E6" s="6" t="s">
        <v>7</v>
      </c>
      <c r="F6" s="24" t="s">
        <v>8</v>
      </c>
      <c r="G6" s="69" t="s">
        <v>9</v>
      </c>
    </row>
    <row r="7" spans="1:7" ht="36">
      <c r="A7" s="67"/>
      <c r="B7" s="68"/>
      <c r="C7" s="7" t="s">
        <v>10</v>
      </c>
      <c r="D7" s="7" t="s">
        <v>11</v>
      </c>
      <c r="E7" s="7" t="s">
        <v>12</v>
      </c>
      <c r="F7" s="22" t="s">
        <v>13</v>
      </c>
      <c r="G7" s="69"/>
    </row>
    <row r="8" spans="1:7" s="8" customFormat="1" ht="59.25" customHeight="1">
      <c r="A8" s="12">
        <v>1</v>
      </c>
      <c r="B8" s="13" t="s">
        <v>15</v>
      </c>
      <c r="C8" s="14">
        <v>1315033</v>
      </c>
      <c r="D8" s="14">
        <v>13041</v>
      </c>
      <c r="E8" s="14">
        <v>933373</v>
      </c>
      <c r="F8" s="15">
        <f>(C8-D8)/E8</f>
        <v>1.3949321439553104</v>
      </c>
      <c r="G8" s="16" t="str">
        <f>IF(F8&gt;1,"yes","no")</f>
        <v>yes</v>
      </c>
    </row>
    <row r="9" spans="1:7" s="8" customFormat="1" ht="59.25" customHeight="1">
      <c r="A9" s="17">
        <v>2</v>
      </c>
      <c r="B9" s="18" t="s">
        <v>14</v>
      </c>
      <c r="C9" s="19">
        <v>236988</v>
      </c>
      <c r="D9" s="19">
        <v>610</v>
      </c>
      <c r="E9" s="19">
        <v>181440</v>
      </c>
      <c r="F9" s="20">
        <f>(C9-D9)/E9</f>
        <v>1.3027888007054673</v>
      </c>
      <c r="G9" s="21" t="str">
        <f>IF(F9&gt;1,"yes","no")</f>
        <v>yes</v>
      </c>
    </row>
  </sheetData>
  <sheetProtection/>
  <mergeCells count="7">
    <mergeCell ref="A1:G1"/>
    <mergeCell ref="A2:G2"/>
    <mergeCell ref="A3:G3"/>
    <mergeCell ref="A5:A7"/>
    <mergeCell ref="B5:B7"/>
    <mergeCell ref="C5:F5"/>
    <mergeCell ref="G6:G7"/>
  </mergeCells>
  <printOptions/>
  <pageMargins left="0.71" right="0.28" top="0.1968503937007874" bottom="0" header="0.5118110236220472" footer="0.5118110236220472"/>
  <pageSetup fitToHeight="1" fitToWidth="1" horizontalDpi="600" verticalDpi="600" orientation="portrait" paperSize="9" scale="3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"/>
  <sheetViews>
    <sheetView zoomScale="70" zoomScaleNormal="70" zoomScaleSheetLayoutView="55" zoomScalePageLayoutView="0" workbookViewId="0" topLeftCell="A1">
      <selection activeCell="A5" sqref="A5:A6"/>
    </sheetView>
  </sheetViews>
  <sheetFormatPr defaultColWidth="8.00390625" defaultRowHeight="12.75"/>
  <cols>
    <col min="1" max="1" width="13.421875" style="9" customWidth="1"/>
    <col min="2" max="2" width="38.8515625" style="9" customWidth="1"/>
    <col min="3" max="5" width="25.57421875" style="10" customWidth="1"/>
    <col min="6" max="8" width="25.57421875" style="11" customWidth="1"/>
    <col min="9" max="9" width="25.57421875" style="9" customWidth="1"/>
    <col min="10" max="16384" width="8.00390625" style="1" customWidth="1"/>
  </cols>
  <sheetData>
    <row r="1" spans="1:9" ht="26.25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</row>
    <row r="2" spans="1:9" ht="26.25" customHeight="1">
      <c r="A2" s="65" t="s">
        <v>1</v>
      </c>
      <c r="B2" s="65"/>
      <c r="C2" s="65"/>
      <c r="D2" s="65"/>
      <c r="E2" s="65"/>
      <c r="F2" s="65"/>
      <c r="G2" s="65"/>
      <c r="H2" s="65"/>
      <c r="I2" s="65"/>
    </row>
    <row r="3" spans="1:9" ht="26.25" customHeight="1">
      <c r="A3" s="66" t="s">
        <v>32</v>
      </c>
      <c r="B3" s="66"/>
      <c r="C3" s="66"/>
      <c r="D3" s="66"/>
      <c r="E3" s="66"/>
      <c r="F3" s="66"/>
      <c r="G3" s="66"/>
      <c r="H3" s="66"/>
      <c r="I3" s="66"/>
    </row>
    <row r="4" spans="1:9" ht="18">
      <c r="A4" s="2"/>
      <c r="B4" s="51"/>
      <c r="C4" s="3"/>
      <c r="D4" s="3"/>
      <c r="E4" s="3"/>
      <c r="F4" s="4"/>
      <c r="G4" s="4"/>
      <c r="H4" s="4"/>
      <c r="I4" s="5" t="s">
        <v>2</v>
      </c>
    </row>
    <row r="5" spans="1:9" ht="36">
      <c r="A5" s="67" t="s">
        <v>3</v>
      </c>
      <c r="B5" s="68" t="s">
        <v>4</v>
      </c>
      <c r="C5" s="6" t="s">
        <v>16</v>
      </c>
      <c r="D5" s="6" t="s">
        <v>17</v>
      </c>
      <c r="E5" s="6" t="s">
        <v>7</v>
      </c>
      <c r="F5" s="52" t="s">
        <v>8</v>
      </c>
      <c r="G5" s="52" t="s">
        <v>26</v>
      </c>
      <c r="H5" s="68" t="s">
        <v>6</v>
      </c>
      <c r="I5" s="68"/>
    </row>
    <row r="6" spans="1:9" ht="36">
      <c r="A6" s="67"/>
      <c r="B6" s="68"/>
      <c r="C6" s="7" t="s">
        <v>10</v>
      </c>
      <c r="D6" s="7" t="s">
        <v>11</v>
      </c>
      <c r="E6" s="7" t="s">
        <v>12</v>
      </c>
      <c r="F6" s="53" t="s">
        <v>28</v>
      </c>
      <c r="G6" s="53" t="s">
        <v>29</v>
      </c>
      <c r="H6" s="53" t="s">
        <v>9</v>
      </c>
      <c r="I6" s="53" t="s">
        <v>30</v>
      </c>
    </row>
    <row r="7" spans="1:9" s="8" customFormat="1" ht="59.25" customHeight="1">
      <c r="A7" s="12">
        <v>1</v>
      </c>
      <c r="B7" s="13" t="s">
        <v>33</v>
      </c>
      <c r="C7" s="14">
        <v>703378</v>
      </c>
      <c r="D7" s="14">
        <v>2706</v>
      </c>
      <c r="E7" s="14">
        <v>180375</v>
      </c>
      <c r="F7" s="15">
        <f>(C7-D7)/E7</f>
        <v>3.8845294525294527</v>
      </c>
      <c r="G7" s="15">
        <f>C7/D7</f>
        <v>259.9327420546933</v>
      </c>
      <c r="H7" s="16" t="str">
        <f>IF(F7&gt;=1,"yes","no")</f>
        <v>yes</v>
      </c>
      <c r="I7" s="16" t="str">
        <f>IF(G7&gt;=1.2,"yes","no")</f>
        <v>yes</v>
      </c>
    </row>
    <row r="8" spans="1:9" s="8" customFormat="1" ht="59.25" customHeight="1">
      <c r="A8" s="57">
        <v>2</v>
      </c>
      <c r="B8" s="58" t="s">
        <v>15</v>
      </c>
      <c r="C8" s="59">
        <v>1612428</v>
      </c>
      <c r="D8" s="59">
        <v>11385</v>
      </c>
      <c r="E8" s="59">
        <v>1088998</v>
      </c>
      <c r="F8" s="60">
        <f>(C8-D8)/E8</f>
        <v>1.4701982923751926</v>
      </c>
      <c r="G8" s="60">
        <f>C8/D8</f>
        <v>141.6274044795784</v>
      </c>
      <c r="H8" s="61" t="str">
        <f>IF(F8&gt;=1,"yes","no")</f>
        <v>yes</v>
      </c>
      <c r="I8" s="61" t="str">
        <f>IF(G8&gt;=1.2,"yes","no")</f>
        <v>yes</v>
      </c>
    </row>
    <row r="9" spans="1:9" s="8" customFormat="1" ht="59.25" customHeight="1">
      <c r="A9" s="17">
        <v>3</v>
      </c>
      <c r="B9" s="18" t="s">
        <v>14</v>
      </c>
      <c r="C9" s="19">
        <v>260663</v>
      </c>
      <c r="D9" s="19">
        <v>780</v>
      </c>
      <c r="E9" s="19">
        <v>180375</v>
      </c>
      <c r="F9" s="20">
        <f>(C9-D9)/E9</f>
        <v>1.4407927927927928</v>
      </c>
      <c r="G9" s="20">
        <f>C9/D9</f>
        <v>334.18333333333334</v>
      </c>
      <c r="H9" s="21" t="str">
        <f>IF(D9&gt;=1,"yes","no")</f>
        <v>yes</v>
      </c>
      <c r="I9" s="21" t="str">
        <f>IF(G9&gt;=1.2,"yes","no")</f>
        <v>yes</v>
      </c>
    </row>
  </sheetData>
  <sheetProtection/>
  <mergeCells count="6">
    <mergeCell ref="A1:I1"/>
    <mergeCell ref="A2:I2"/>
    <mergeCell ref="A3:I3"/>
    <mergeCell ref="A5:A6"/>
    <mergeCell ref="B5:B6"/>
    <mergeCell ref="H5:I5"/>
  </mergeCells>
  <printOptions/>
  <pageMargins left="0.71" right="0.28" top="0.1968503937007874" bottom="0" header="0.5118110236220472" footer="0.5118110236220472"/>
  <pageSetup fitToHeight="1" fitToWidth="1" horizontalDpi="600" verticalDpi="600" orientation="portrait" paperSize="9" scale="3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"/>
  <sheetViews>
    <sheetView zoomScale="70" zoomScaleNormal="70" zoomScaleSheetLayoutView="55" zoomScalePageLayoutView="0" workbookViewId="0" topLeftCell="A1">
      <selection activeCell="A4" sqref="A4"/>
    </sheetView>
  </sheetViews>
  <sheetFormatPr defaultColWidth="8.00390625" defaultRowHeight="12.75"/>
  <cols>
    <col min="1" max="1" width="13.421875" style="9" customWidth="1"/>
    <col min="2" max="2" width="38.8515625" style="9" customWidth="1"/>
    <col min="3" max="5" width="25.57421875" style="10" customWidth="1"/>
    <col min="6" max="8" width="25.57421875" style="11" customWidth="1"/>
    <col min="9" max="9" width="25.57421875" style="9" customWidth="1"/>
    <col min="10" max="16384" width="8.00390625" style="1" customWidth="1"/>
  </cols>
  <sheetData>
    <row r="1" spans="1:9" ht="26.25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</row>
    <row r="2" spans="1:9" ht="26.25" customHeight="1">
      <c r="A2" s="65" t="s">
        <v>1</v>
      </c>
      <c r="B2" s="65"/>
      <c r="C2" s="65"/>
      <c r="D2" s="65"/>
      <c r="E2" s="65"/>
      <c r="F2" s="65"/>
      <c r="G2" s="65"/>
      <c r="H2" s="65"/>
      <c r="I2" s="65"/>
    </row>
    <row r="3" spans="1:9" ht="26.25" customHeight="1">
      <c r="A3" s="66" t="s">
        <v>34</v>
      </c>
      <c r="B3" s="66"/>
      <c r="C3" s="66"/>
      <c r="D3" s="66"/>
      <c r="E3" s="66"/>
      <c r="F3" s="66"/>
      <c r="G3" s="66"/>
      <c r="H3" s="66"/>
      <c r="I3" s="66"/>
    </row>
    <row r="4" spans="1:9" ht="18">
      <c r="A4" s="2"/>
      <c r="B4" s="54"/>
      <c r="C4" s="3"/>
      <c r="D4" s="3"/>
      <c r="E4" s="3"/>
      <c r="F4" s="4"/>
      <c r="G4" s="4"/>
      <c r="H4" s="4"/>
      <c r="I4" s="5" t="s">
        <v>2</v>
      </c>
    </row>
    <row r="5" spans="1:9" ht="36">
      <c r="A5" s="67" t="s">
        <v>3</v>
      </c>
      <c r="B5" s="68" t="s">
        <v>4</v>
      </c>
      <c r="C5" s="6" t="s">
        <v>16</v>
      </c>
      <c r="D5" s="6" t="s">
        <v>17</v>
      </c>
      <c r="E5" s="6" t="s">
        <v>7</v>
      </c>
      <c r="F5" s="55" t="s">
        <v>8</v>
      </c>
      <c r="G5" s="55" t="s">
        <v>26</v>
      </c>
      <c r="H5" s="68" t="s">
        <v>6</v>
      </c>
      <c r="I5" s="68"/>
    </row>
    <row r="6" spans="1:9" ht="36">
      <c r="A6" s="67"/>
      <c r="B6" s="68"/>
      <c r="C6" s="7" t="s">
        <v>10</v>
      </c>
      <c r="D6" s="7" t="s">
        <v>11</v>
      </c>
      <c r="E6" s="7" t="s">
        <v>12</v>
      </c>
      <c r="F6" s="56" t="s">
        <v>28</v>
      </c>
      <c r="G6" s="56" t="s">
        <v>29</v>
      </c>
      <c r="H6" s="56" t="s">
        <v>9</v>
      </c>
      <c r="I6" s="56" t="s">
        <v>30</v>
      </c>
    </row>
    <row r="7" spans="1:9" s="8" customFormat="1" ht="59.25" customHeight="1">
      <c r="A7" s="12">
        <v>1</v>
      </c>
      <c r="B7" s="13" t="s">
        <v>33</v>
      </c>
      <c r="C7" s="14">
        <v>694781</v>
      </c>
      <c r="D7" s="14">
        <v>4007</v>
      </c>
      <c r="E7" s="14">
        <v>180375</v>
      </c>
      <c r="F7" s="15">
        <f>(C7-D7)/E7</f>
        <v>3.8296548856548855</v>
      </c>
      <c r="G7" s="15">
        <f>C7/D7</f>
        <v>173.39181432493137</v>
      </c>
      <c r="H7" s="16" t="str">
        <f>IF(F7&gt;=1,"yes","no")</f>
        <v>yes</v>
      </c>
      <c r="I7" s="16" t="str">
        <f>IF(G7&gt;=1.2,"yes","no")</f>
        <v>yes</v>
      </c>
    </row>
    <row r="8" spans="1:9" s="8" customFormat="1" ht="59.25" customHeight="1">
      <c r="A8" s="57">
        <v>2</v>
      </c>
      <c r="B8" s="58" t="s">
        <v>15</v>
      </c>
      <c r="C8" s="59">
        <v>1631689</v>
      </c>
      <c r="D8" s="59">
        <v>26230</v>
      </c>
      <c r="E8" s="59">
        <v>1101043</v>
      </c>
      <c r="F8" s="60">
        <f>(C8-D8)/E8</f>
        <v>1.4581256136227196</v>
      </c>
      <c r="G8" s="60">
        <f>C8/D8</f>
        <v>62.20697674418604</v>
      </c>
      <c r="H8" s="61" t="str">
        <f>IF(F8&gt;=1,"yes","no")</f>
        <v>yes</v>
      </c>
      <c r="I8" s="61" t="str">
        <f>IF(G8&gt;=1.2,"yes","no")</f>
        <v>yes</v>
      </c>
    </row>
    <row r="9" spans="1:9" s="8" customFormat="1" ht="59.25" customHeight="1">
      <c r="A9" s="17">
        <v>3</v>
      </c>
      <c r="B9" s="18" t="s">
        <v>14</v>
      </c>
      <c r="C9" s="19">
        <v>263316</v>
      </c>
      <c r="D9" s="19">
        <v>757</v>
      </c>
      <c r="E9" s="19">
        <v>180375</v>
      </c>
      <c r="F9" s="20">
        <f>(C9-D9)/E9</f>
        <v>1.4556285516285516</v>
      </c>
      <c r="G9" s="20">
        <f>C9/D9</f>
        <v>347.84147952443857</v>
      </c>
      <c r="H9" s="21" t="str">
        <f>IF(D9&gt;=1,"yes","no")</f>
        <v>yes</v>
      </c>
      <c r="I9" s="21" t="str">
        <f>IF(G9&gt;=1.2,"yes","no")</f>
        <v>yes</v>
      </c>
    </row>
  </sheetData>
  <sheetProtection/>
  <mergeCells count="6">
    <mergeCell ref="A1:I1"/>
    <mergeCell ref="A2:I2"/>
    <mergeCell ref="A3:I3"/>
    <mergeCell ref="A5:A6"/>
    <mergeCell ref="B5:B6"/>
    <mergeCell ref="H5:I5"/>
  </mergeCells>
  <printOptions/>
  <pageMargins left="0.71" right="0.28" top="0.1968503937007874" bottom="0" header="0.5118110236220472" footer="0.5118110236220472"/>
  <pageSetup fitToHeight="1" fitToWidth="1" horizontalDpi="600" verticalDpi="600" orientation="portrait" paperSize="9" scale="3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"/>
  <sheetViews>
    <sheetView tabSelected="1" zoomScale="70" zoomScaleNormal="70" zoomScaleSheetLayoutView="55" zoomScalePageLayoutView="0" workbookViewId="0" topLeftCell="A1">
      <selection activeCell="A4" sqref="A4"/>
    </sheetView>
  </sheetViews>
  <sheetFormatPr defaultColWidth="8.00390625" defaultRowHeight="12.75"/>
  <cols>
    <col min="1" max="1" width="13.421875" style="9" customWidth="1"/>
    <col min="2" max="2" width="38.8515625" style="9" customWidth="1"/>
    <col min="3" max="5" width="25.57421875" style="10" customWidth="1"/>
    <col min="6" max="8" width="25.57421875" style="11" customWidth="1"/>
    <col min="9" max="9" width="25.57421875" style="9" customWidth="1"/>
    <col min="10" max="16384" width="8.00390625" style="1" customWidth="1"/>
  </cols>
  <sheetData>
    <row r="1" spans="1:9" ht="26.25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</row>
    <row r="2" spans="1:9" ht="26.25" customHeight="1">
      <c r="A2" s="65" t="s">
        <v>1</v>
      </c>
      <c r="B2" s="65"/>
      <c r="C2" s="65"/>
      <c r="D2" s="65"/>
      <c r="E2" s="65"/>
      <c r="F2" s="65"/>
      <c r="G2" s="65"/>
      <c r="H2" s="65"/>
      <c r="I2" s="65"/>
    </row>
    <row r="3" spans="1:9" ht="26.25" customHeight="1">
      <c r="A3" s="66" t="s">
        <v>35</v>
      </c>
      <c r="B3" s="66"/>
      <c r="C3" s="66"/>
      <c r="D3" s="66"/>
      <c r="E3" s="66"/>
      <c r="F3" s="66"/>
      <c r="G3" s="66"/>
      <c r="H3" s="66"/>
      <c r="I3" s="66"/>
    </row>
    <row r="4" spans="1:9" ht="18">
      <c r="A4" s="2"/>
      <c r="B4" s="62"/>
      <c r="C4" s="3"/>
      <c r="D4" s="3"/>
      <c r="E4" s="3"/>
      <c r="F4" s="4"/>
      <c r="G4" s="4"/>
      <c r="H4" s="4"/>
      <c r="I4" s="5" t="s">
        <v>2</v>
      </c>
    </row>
    <row r="5" spans="1:9" ht="36">
      <c r="A5" s="67" t="s">
        <v>3</v>
      </c>
      <c r="B5" s="68" t="s">
        <v>4</v>
      </c>
      <c r="C5" s="6" t="s">
        <v>16</v>
      </c>
      <c r="D5" s="6" t="s">
        <v>17</v>
      </c>
      <c r="E5" s="6" t="s">
        <v>7</v>
      </c>
      <c r="F5" s="63" t="s">
        <v>8</v>
      </c>
      <c r="G5" s="63" t="s">
        <v>26</v>
      </c>
      <c r="H5" s="68" t="s">
        <v>6</v>
      </c>
      <c r="I5" s="68"/>
    </row>
    <row r="6" spans="1:9" ht="36">
      <c r="A6" s="67"/>
      <c r="B6" s="68"/>
      <c r="C6" s="7" t="s">
        <v>10</v>
      </c>
      <c r="D6" s="7" t="s">
        <v>11</v>
      </c>
      <c r="E6" s="7" t="s">
        <v>12</v>
      </c>
      <c r="F6" s="64" t="s">
        <v>28</v>
      </c>
      <c r="G6" s="64" t="s">
        <v>29</v>
      </c>
      <c r="H6" s="64" t="s">
        <v>9</v>
      </c>
      <c r="I6" s="64" t="s">
        <v>30</v>
      </c>
    </row>
    <row r="7" spans="1:9" s="8" customFormat="1" ht="59.25" customHeight="1">
      <c r="A7" s="12">
        <v>1</v>
      </c>
      <c r="B7" s="13" t="s">
        <v>33</v>
      </c>
      <c r="C7" s="14">
        <v>717385</v>
      </c>
      <c r="D7" s="14">
        <v>14720</v>
      </c>
      <c r="E7" s="14">
        <v>180375</v>
      </c>
      <c r="F7" s="15">
        <f>(C7-D7)/E7</f>
        <v>3.895578655578656</v>
      </c>
      <c r="G7" s="15">
        <f>C7/D7</f>
        <v>48.73539402173913</v>
      </c>
      <c r="H7" s="16" t="str">
        <f>IF(F7&gt;=1,"yes","no")</f>
        <v>yes</v>
      </c>
      <c r="I7" s="16" t="str">
        <f>IF(G7&gt;=1.2,"yes","no")</f>
        <v>yes</v>
      </c>
    </row>
    <row r="8" spans="1:9" s="8" customFormat="1" ht="59.25" customHeight="1">
      <c r="A8" s="57">
        <v>2</v>
      </c>
      <c r="B8" s="58" t="s">
        <v>15</v>
      </c>
      <c r="C8" s="59">
        <v>1566115</v>
      </c>
      <c r="D8" s="59">
        <v>9705</v>
      </c>
      <c r="E8" s="59">
        <v>1090783</v>
      </c>
      <c r="F8" s="60">
        <f>(C8-D8)/E8</f>
        <v>1.4268740895301815</v>
      </c>
      <c r="G8" s="60">
        <f>C8/D8</f>
        <v>161.37197320968573</v>
      </c>
      <c r="H8" s="61" t="str">
        <f>IF(F8&gt;=1,"yes","no")</f>
        <v>yes</v>
      </c>
      <c r="I8" s="61" t="str">
        <f>IF(G8&gt;=1.2,"yes","no")</f>
        <v>yes</v>
      </c>
    </row>
    <row r="9" spans="1:9" s="8" customFormat="1" ht="59.25" customHeight="1">
      <c r="A9" s="17">
        <v>3</v>
      </c>
      <c r="B9" s="18" t="s">
        <v>14</v>
      </c>
      <c r="C9" s="19">
        <v>264474</v>
      </c>
      <c r="D9" s="19">
        <v>763</v>
      </c>
      <c r="E9" s="19">
        <v>180375</v>
      </c>
      <c r="F9" s="20">
        <f>(C9-D9)/E9</f>
        <v>1.462015246015246</v>
      </c>
      <c r="G9" s="20">
        <f>C9/D9</f>
        <v>346.6238532110092</v>
      </c>
      <c r="H9" s="21" t="str">
        <f>IF(D9&gt;=1,"yes","no")</f>
        <v>yes</v>
      </c>
      <c r="I9" s="21" t="str">
        <f>IF(G9&gt;=1.2,"yes","no")</f>
        <v>yes</v>
      </c>
    </row>
  </sheetData>
  <sheetProtection/>
  <mergeCells count="6">
    <mergeCell ref="A1:I1"/>
    <mergeCell ref="A2:I2"/>
    <mergeCell ref="A3:I3"/>
    <mergeCell ref="A5:A6"/>
    <mergeCell ref="B5:B6"/>
    <mergeCell ref="H5:I5"/>
  </mergeCells>
  <printOptions/>
  <pageMargins left="0.71" right="0.28" top="0.1968503937007874" bottom="0" header="0.5118110236220472" footer="0.5118110236220472"/>
  <pageSetup fitToHeight="1" fitToWidth="1" horizontalDpi="600" verticalDpi="600" orientation="portrait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zoomScale="70" zoomScaleNormal="70" zoomScaleSheetLayoutView="55" zoomScalePageLayoutView="0" workbookViewId="0" topLeftCell="A1">
      <selection activeCell="A4" sqref="A4"/>
    </sheetView>
  </sheetViews>
  <sheetFormatPr defaultColWidth="8.00390625" defaultRowHeight="12.75"/>
  <cols>
    <col min="1" max="1" width="13.421875" style="9" customWidth="1"/>
    <col min="2" max="2" width="38.8515625" style="9" customWidth="1"/>
    <col min="3" max="5" width="25.57421875" style="10" customWidth="1"/>
    <col min="6" max="6" width="25.57421875" style="11" customWidth="1"/>
    <col min="7" max="7" width="25.57421875" style="9" customWidth="1"/>
    <col min="8" max="16384" width="8.00390625" style="1" customWidth="1"/>
  </cols>
  <sheetData>
    <row r="1" spans="1:7" ht="26.25" customHeight="1">
      <c r="A1" s="65" t="s">
        <v>0</v>
      </c>
      <c r="B1" s="65"/>
      <c r="C1" s="65"/>
      <c r="D1" s="65"/>
      <c r="E1" s="65"/>
      <c r="F1" s="65"/>
      <c r="G1" s="65"/>
    </row>
    <row r="2" spans="1:7" ht="26.25" customHeight="1">
      <c r="A2" s="65" t="s">
        <v>1</v>
      </c>
      <c r="B2" s="65"/>
      <c r="C2" s="65"/>
      <c r="D2" s="65"/>
      <c r="E2" s="65"/>
      <c r="F2" s="65"/>
      <c r="G2" s="65"/>
    </row>
    <row r="3" spans="1:7" ht="26.25" customHeight="1">
      <c r="A3" s="66" t="s">
        <v>19</v>
      </c>
      <c r="B3" s="66"/>
      <c r="C3" s="66"/>
      <c r="D3" s="66"/>
      <c r="E3" s="66"/>
      <c r="F3" s="66"/>
      <c r="G3" s="66"/>
    </row>
    <row r="4" spans="1:7" ht="18">
      <c r="A4" s="2"/>
      <c r="B4" s="26"/>
      <c r="C4" s="3"/>
      <c r="D4" s="3"/>
      <c r="E4" s="3"/>
      <c r="F4" s="4"/>
      <c r="G4" s="5" t="s">
        <v>2</v>
      </c>
    </row>
    <row r="5" spans="1:7" ht="40.5" customHeight="1">
      <c r="A5" s="67" t="s">
        <v>3</v>
      </c>
      <c r="B5" s="68" t="s">
        <v>4</v>
      </c>
      <c r="C5" s="68" t="s">
        <v>5</v>
      </c>
      <c r="D5" s="68"/>
      <c r="E5" s="68"/>
      <c r="F5" s="68"/>
      <c r="G5" s="27" t="s">
        <v>6</v>
      </c>
    </row>
    <row r="6" spans="1:7" ht="36">
      <c r="A6" s="67"/>
      <c r="B6" s="68"/>
      <c r="C6" s="6" t="s">
        <v>16</v>
      </c>
      <c r="D6" s="6" t="s">
        <v>17</v>
      </c>
      <c r="E6" s="6" t="s">
        <v>7</v>
      </c>
      <c r="F6" s="27" t="s">
        <v>8</v>
      </c>
      <c r="G6" s="69" t="s">
        <v>9</v>
      </c>
    </row>
    <row r="7" spans="1:7" ht="36">
      <c r="A7" s="67"/>
      <c r="B7" s="68"/>
      <c r="C7" s="7" t="s">
        <v>10</v>
      </c>
      <c r="D7" s="7" t="s">
        <v>11</v>
      </c>
      <c r="E7" s="7" t="s">
        <v>12</v>
      </c>
      <c r="F7" s="25" t="s">
        <v>13</v>
      </c>
      <c r="G7" s="69"/>
    </row>
    <row r="8" spans="1:7" s="8" customFormat="1" ht="59.25" customHeight="1">
      <c r="A8" s="12">
        <v>1</v>
      </c>
      <c r="B8" s="13" t="s">
        <v>15</v>
      </c>
      <c r="C8" s="14">
        <v>1255835</v>
      </c>
      <c r="D8" s="14">
        <v>28524</v>
      </c>
      <c r="E8" s="14">
        <v>917413</v>
      </c>
      <c r="F8" s="15">
        <f>(C8-D8)/E8</f>
        <v>1.3377955184851316</v>
      </c>
      <c r="G8" s="16" t="str">
        <f>IF(F8&gt;1,"yes","no")</f>
        <v>yes</v>
      </c>
    </row>
    <row r="9" spans="1:7" s="8" customFormat="1" ht="59.25" customHeight="1">
      <c r="A9" s="17">
        <v>2</v>
      </c>
      <c r="B9" s="18" t="s">
        <v>14</v>
      </c>
      <c r="C9" s="19">
        <v>236825</v>
      </c>
      <c r="D9" s="19">
        <v>611</v>
      </c>
      <c r="E9" s="19">
        <v>181440</v>
      </c>
      <c r="F9" s="20">
        <f>(C9-D9)/E9</f>
        <v>1.3018849206349206</v>
      </c>
      <c r="G9" s="21" t="str">
        <f>IF(F9&gt;1,"yes","no")</f>
        <v>yes</v>
      </c>
    </row>
  </sheetData>
  <sheetProtection/>
  <mergeCells count="7">
    <mergeCell ref="A1:G1"/>
    <mergeCell ref="A2:G2"/>
    <mergeCell ref="A3:G3"/>
    <mergeCell ref="A5:A7"/>
    <mergeCell ref="B5:B7"/>
    <mergeCell ref="C5:F5"/>
    <mergeCell ref="G6:G7"/>
  </mergeCells>
  <printOptions/>
  <pageMargins left="0.71" right="0.28" top="0.1968503937007874" bottom="0" header="0.5118110236220472" footer="0.5118110236220472"/>
  <pageSetup fitToHeight="1" fitToWidth="1" horizontalDpi="600" verticalDpi="600" orientation="portrait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zoomScale="70" zoomScaleNormal="70" zoomScaleSheetLayoutView="55" zoomScalePageLayoutView="0" workbookViewId="0" topLeftCell="A1">
      <selection activeCell="A10" sqref="A10"/>
    </sheetView>
  </sheetViews>
  <sheetFormatPr defaultColWidth="8.00390625" defaultRowHeight="12.75"/>
  <cols>
    <col min="1" max="1" width="13.421875" style="9" customWidth="1"/>
    <col min="2" max="2" width="38.8515625" style="9" customWidth="1"/>
    <col min="3" max="5" width="25.57421875" style="10" customWidth="1"/>
    <col min="6" max="6" width="25.57421875" style="11" customWidth="1"/>
    <col min="7" max="7" width="25.57421875" style="9" customWidth="1"/>
    <col min="8" max="16384" width="8.00390625" style="1" customWidth="1"/>
  </cols>
  <sheetData>
    <row r="1" spans="1:7" ht="26.25" customHeight="1">
      <c r="A1" s="65" t="s">
        <v>0</v>
      </c>
      <c r="B1" s="65"/>
      <c r="C1" s="65"/>
      <c r="D1" s="65"/>
      <c r="E1" s="65"/>
      <c r="F1" s="65"/>
      <c r="G1" s="65"/>
    </row>
    <row r="2" spans="1:7" ht="26.25" customHeight="1">
      <c r="A2" s="65" t="s">
        <v>1</v>
      </c>
      <c r="B2" s="65"/>
      <c r="C2" s="65"/>
      <c r="D2" s="65"/>
      <c r="E2" s="65"/>
      <c r="F2" s="65"/>
      <c r="G2" s="65"/>
    </row>
    <row r="3" spans="1:7" ht="26.25" customHeight="1">
      <c r="A3" s="66" t="s">
        <v>21</v>
      </c>
      <c r="B3" s="66"/>
      <c r="C3" s="66"/>
      <c r="D3" s="66"/>
      <c r="E3" s="66"/>
      <c r="F3" s="66"/>
      <c r="G3" s="66"/>
    </row>
    <row r="4" spans="1:7" ht="18">
      <c r="A4" s="2"/>
      <c r="B4" s="28"/>
      <c r="C4" s="3"/>
      <c r="D4" s="3"/>
      <c r="E4" s="3"/>
      <c r="F4" s="4"/>
      <c r="G4" s="5" t="s">
        <v>2</v>
      </c>
    </row>
    <row r="5" spans="1:7" ht="40.5" customHeight="1">
      <c r="A5" s="67" t="s">
        <v>3</v>
      </c>
      <c r="B5" s="68" t="s">
        <v>4</v>
      </c>
      <c r="C5" s="68" t="s">
        <v>5</v>
      </c>
      <c r="D5" s="68"/>
      <c r="E5" s="68"/>
      <c r="F5" s="68"/>
      <c r="G5" s="29" t="s">
        <v>6</v>
      </c>
    </row>
    <row r="6" spans="1:7" ht="36">
      <c r="A6" s="67"/>
      <c r="B6" s="68"/>
      <c r="C6" s="6" t="s">
        <v>16</v>
      </c>
      <c r="D6" s="6" t="s">
        <v>17</v>
      </c>
      <c r="E6" s="6" t="s">
        <v>7</v>
      </c>
      <c r="F6" s="29" t="s">
        <v>8</v>
      </c>
      <c r="G6" s="69" t="s">
        <v>9</v>
      </c>
    </row>
    <row r="7" spans="1:7" ht="36">
      <c r="A7" s="67"/>
      <c r="B7" s="68"/>
      <c r="C7" s="7" t="s">
        <v>10</v>
      </c>
      <c r="D7" s="7" t="s">
        <v>11</v>
      </c>
      <c r="E7" s="7" t="s">
        <v>12</v>
      </c>
      <c r="F7" s="30" t="s">
        <v>13</v>
      </c>
      <c r="G7" s="69"/>
    </row>
    <row r="8" spans="1:7" s="8" customFormat="1" ht="59.25" customHeight="1">
      <c r="A8" s="12">
        <v>1</v>
      </c>
      <c r="B8" s="13" t="s">
        <v>15</v>
      </c>
      <c r="C8" s="14">
        <v>1369072</v>
      </c>
      <c r="D8" s="14">
        <v>17245</v>
      </c>
      <c r="E8" s="14">
        <v>909843</v>
      </c>
      <c r="F8" s="15">
        <f>(C8-D8)/E8</f>
        <v>1.485780513780949</v>
      </c>
      <c r="G8" s="16" t="str">
        <f>IF(F8&gt;1,"yes","no")</f>
        <v>yes</v>
      </c>
    </row>
    <row r="9" spans="1:7" s="8" customFormat="1" ht="59.25" customHeight="1">
      <c r="A9" s="17">
        <v>2</v>
      </c>
      <c r="B9" s="18" t="s">
        <v>14</v>
      </c>
      <c r="C9" s="19">
        <v>237711</v>
      </c>
      <c r="D9" s="19">
        <v>640</v>
      </c>
      <c r="E9" s="19">
        <v>181440</v>
      </c>
      <c r="F9" s="20">
        <f>(C9-D9)/E9</f>
        <v>1.306608245149912</v>
      </c>
      <c r="G9" s="21" t="str">
        <f>IF(F9&gt;1,"yes","no")</f>
        <v>yes</v>
      </c>
    </row>
    <row r="10" ht="18">
      <c r="A10" s="34" t="s">
        <v>20</v>
      </c>
    </row>
  </sheetData>
  <sheetProtection/>
  <mergeCells count="7">
    <mergeCell ref="A1:G1"/>
    <mergeCell ref="A2:G2"/>
    <mergeCell ref="A3:G3"/>
    <mergeCell ref="A5:A7"/>
    <mergeCell ref="B5:B7"/>
    <mergeCell ref="C5:F5"/>
    <mergeCell ref="G6:G7"/>
  </mergeCells>
  <printOptions/>
  <pageMargins left="0.71" right="0.28" top="0.1968503937007874" bottom="0" header="0.5118110236220472" footer="0.5118110236220472"/>
  <pageSetup fitToHeight="1" fitToWidth="1" horizontalDpi="600" verticalDpi="600" orientation="portrait" paperSize="9" scale="3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zoomScale="70" zoomScaleNormal="70" zoomScaleSheetLayoutView="55" zoomScalePageLayoutView="0" workbookViewId="0" topLeftCell="A1">
      <selection activeCell="A11" sqref="A11"/>
    </sheetView>
  </sheetViews>
  <sheetFormatPr defaultColWidth="8.00390625" defaultRowHeight="12.75"/>
  <cols>
    <col min="1" max="1" width="13.421875" style="9" customWidth="1"/>
    <col min="2" max="2" width="38.8515625" style="9" customWidth="1"/>
    <col min="3" max="5" width="25.57421875" style="10" customWidth="1"/>
    <col min="6" max="6" width="25.57421875" style="11" customWidth="1"/>
    <col min="7" max="7" width="25.57421875" style="9" customWidth="1"/>
    <col min="8" max="16384" width="8.00390625" style="1" customWidth="1"/>
  </cols>
  <sheetData>
    <row r="1" spans="1:7" ht="26.25" customHeight="1">
      <c r="A1" s="65" t="s">
        <v>0</v>
      </c>
      <c r="B1" s="65"/>
      <c r="C1" s="65"/>
      <c r="D1" s="65"/>
      <c r="E1" s="65"/>
      <c r="F1" s="65"/>
      <c r="G1" s="65"/>
    </row>
    <row r="2" spans="1:7" ht="26.25" customHeight="1">
      <c r="A2" s="65" t="s">
        <v>1</v>
      </c>
      <c r="B2" s="65"/>
      <c r="C2" s="65"/>
      <c r="D2" s="65"/>
      <c r="E2" s="65"/>
      <c r="F2" s="65"/>
      <c r="G2" s="65"/>
    </row>
    <row r="3" spans="1:7" ht="26.25" customHeight="1">
      <c r="A3" s="66" t="s">
        <v>22</v>
      </c>
      <c r="B3" s="66"/>
      <c r="C3" s="66"/>
      <c r="D3" s="66"/>
      <c r="E3" s="66"/>
      <c r="F3" s="66"/>
      <c r="G3" s="66"/>
    </row>
    <row r="4" spans="1:7" ht="18">
      <c r="A4" s="2"/>
      <c r="B4" s="31"/>
      <c r="C4" s="3"/>
      <c r="D4" s="3"/>
      <c r="E4" s="3"/>
      <c r="F4" s="4"/>
      <c r="G4" s="5" t="s">
        <v>2</v>
      </c>
    </row>
    <row r="5" spans="1:7" ht="40.5" customHeight="1">
      <c r="A5" s="67" t="s">
        <v>3</v>
      </c>
      <c r="B5" s="68" t="s">
        <v>4</v>
      </c>
      <c r="C5" s="68" t="s">
        <v>5</v>
      </c>
      <c r="D5" s="68"/>
      <c r="E5" s="68"/>
      <c r="F5" s="68"/>
      <c r="G5" s="32" t="s">
        <v>6</v>
      </c>
    </row>
    <row r="6" spans="1:7" ht="36">
      <c r="A6" s="67"/>
      <c r="B6" s="68"/>
      <c r="C6" s="6" t="s">
        <v>16</v>
      </c>
      <c r="D6" s="6" t="s">
        <v>17</v>
      </c>
      <c r="E6" s="6" t="s">
        <v>7</v>
      </c>
      <c r="F6" s="32" t="s">
        <v>8</v>
      </c>
      <c r="G6" s="69" t="s">
        <v>9</v>
      </c>
    </row>
    <row r="7" spans="1:7" ht="36">
      <c r="A7" s="67"/>
      <c r="B7" s="68"/>
      <c r="C7" s="7" t="s">
        <v>10</v>
      </c>
      <c r="D7" s="7" t="s">
        <v>11</v>
      </c>
      <c r="E7" s="7" t="s">
        <v>12</v>
      </c>
      <c r="F7" s="33" t="s">
        <v>13</v>
      </c>
      <c r="G7" s="69"/>
    </row>
    <row r="8" spans="1:7" s="8" customFormat="1" ht="59.25" customHeight="1">
      <c r="A8" s="12">
        <v>1</v>
      </c>
      <c r="B8" s="13" t="s">
        <v>15</v>
      </c>
      <c r="C8" s="14">
        <v>1328370</v>
      </c>
      <c r="D8" s="14">
        <v>15014</v>
      </c>
      <c r="E8" s="14">
        <v>909995</v>
      </c>
      <c r="F8" s="15">
        <f>(C8-D8)/E8</f>
        <v>1.443256281627921</v>
      </c>
      <c r="G8" s="16" t="str">
        <f>IF(F8&gt;1,"yes","no")</f>
        <v>yes</v>
      </c>
    </row>
    <row r="9" spans="1:7" s="8" customFormat="1" ht="59.25" customHeight="1">
      <c r="A9" s="17">
        <v>2</v>
      </c>
      <c r="B9" s="18" t="s">
        <v>14</v>
      </c>
      <c r="C9" s="19">
        <v>237401</v>
      </c>
      <c r="D9" s="19">
        <v>701</v>
      </c>
      <c r="E9" s="19">
        <v>181440</v>
      </c>
      <c r="F9" s="20">
        <f>(C9-D9)/E9</f>
        <v>1.304563492063492</v>
      </c>
      <c r="G9" s="21" t="str">
        <f>IF(F9&gt;1,"yes","no")</f>
        <v>yes</v>
      </c>
    </row>
    <row r="10" ht="18">
      <c r="A10" s="34"/>
    </row>
  </sheetData>
  <sheetProtection/>
  <mergeCells count="7">
    <mergeCell ref="A1:G1"/>
    <mergeCell ref="A2:G2"/>
    <mergeCell ref="A3:G3"/>
    <mergeCell ref="A5:A7"/>
    <mergeCell ref="B5:B7"/>
    <mergeCell ref="C5:F5"/>
    <mergeCell ref="G6:G7"/>
  </mergeCells>
  <printOptions/>
  <pageMargins left="0.71" right="0.28" top="0.1968503937007874" bottom="0" header="0.5118110236220472" footer="0.5118110236220472"/>
  <pageSetup fitToHeight="1" fitToWidth="1" horizontalDpi="600" verticalDpi="600" orientation="portrait" paperSize="9" scale="3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zoomScale="70" zoomScaleNormal="70" zoomScaleSheetLayoutView="55" zoomScalePageLayoutView="0" workbookViewId="0" topLeftCell="A1">
      <selection activeCell="A5" sqref="A5:A7"/>
    </sheetView>
  </sheetViews>
  <sheetFormatPr defaultColWidth="8.00390625" defaultRowHeight="12.75"/>
  <cols>
    <col min="1" max="1" width="13.421875" style="9" customWidth="1"/>
    <col min="2" max="2" width="38.8515625" style="9" customWidth="1"/>
    <col min="3" max="5" width="25.57421875" style="10" customWidth="1"/>
    <col min="6" max="6" width="25.57421875" style="11" customWidth="1"/>
    <col min="7" max="7" width="25.57421875" style="9" customWidth="1"/>
    <col min="8" max="16384" width="8.00390625" style="1" customWidth="1"/>
  </cols>
  <sheetData>
    <row r="1" spans="1:7" ht="26.25" customHeight="1">
      <c r="A1" s="65" t="s">
        <v>0</v>
      </c>
      <c r="B1" s="65"/>
      <c r="C1" s="65"/>
      <c r="D1" s="65"/>
      <c r="E1" s="65"/>
      <c r="F1" s="65"/>
      <c r="G1" s="65"/>
    </row>
    <row r="2" spans="1:7" ht="26.25" customHeight="1">
      <c r="A2" s="65" t="s">
        <v>1</v>
      </c>
      <c r="B2" s="65"/>
      <c r="C2" s="65"/>
      <c r="D2" s="65"/>
      <c r="E2" s="65"/>
      <c r="F2" s="65"/>
      <c r="G2" s="65"/>
    </row>
    <row r="3" spans="1:7" ht="26.25" customHeight="1">
      <c r="A3" s="66" t="s">
        <v>23</v>
      </c>
      <c r="B3" s="66"/>
      <c r="C3" s="66"/>
      <c r="D3" s="66"/>
      <c r="E3" s="66"/>
      <c r="F3" s="66"/>
      <c r="G3" s="66"/>
    </row>
    <row r="4" spans="1:7" ht="18">
      <c r="A4" s="2"/>
      <c r="B4" s="35"/>
      <c r="C4" s="3"/>
      <c r="D4" s="3"/>
      <c r="E4" s="3"/>
      <c r="F4" s="4"/>
      <c r="G4" s="5" t="s">
        <v>2</v>
      </c>
    </row>
    <row r="5" spans="1:7" ht="40.5" customHeight="1">
      <c r="A5" s="67" t="s">
        <v>3</v>
      </c>
      <c r="B5" s="68" t="s">
        <v>4</v>
      </c>
      <c r="C5" s="68" t="s">
        <v>5</v>
      </c>
      <c r="D5" s="68"/>
      <c r="E5" s="68"/>
      <c r="F5" s="68"/>
      <c r="G5" s="36" t="s">
        <v>6</v>
      </c>
    </row>
    <row r="6" spans="1:7" ht="36">
      <c r="A6" s="67"/>
      <c r="B6" s="68"/>
      <c r="C6" s="6" t="s">
        <v>16</v>
      </c>
      <c r="D6" s="6" t="s">
        <v>17</v>
      </c>
      <c r="E6" s="6" t="s">
        <v>7</v>
      </c>
      <c r="F6" s="36" t="s">
        <v>8</v>
      </c>
      <c r="G6" s="69" t="s">
        <v>9</v>
      </c>
    </row>
    <row r="7" spans="1:7" ht="36">
      <c r="A7" s="67"/>
      <c r="B7" s="68"/>
      <c r="C7" s="7" t="s">
        <v>10</v>
      </c>
      <c r="D7" s="7" t="s">
        <v>11</v>
      </c>
      <c r="E7" s="7" t="s">
        <v>12</v>
      </c>
      <c r="F7" s="37" t="s">
        <v>13</v>
      </c>
      <c r="G7" s="69"/>
    </row>
    <row r="8" spans="1:7" s="8" customFormat="1" ht="59.25" customHeight="1">
      <c r="A8" s="12">
        <v>1</v>
      </c>
      <c r="B8" s="13" t="s">
        <v>15</v>
      </c>
      <c r="C8" s="14">
        <v>1378964</v>
      </c>
      <c r="D8" s="14">
        <v>24718</v>
      </c>
      <c r="E8" s="14">
        <v>934212</v>
      </c>
      <c r="F8" s="15">
        <f>(C8-D8)/E8</f>
        <v>1.449613149906017</v>
      </c>
      <c r="G8" s="16" t="str">
        <f>IF(F8&gt;1,"yes","no")</f>
        <v>yes</v>
      </c>
    </row>
    <row r="9" spans="1:7" s="8" customFormat="1" ht="59.25" customHeight="1">
      <c r="A9" s="17">
        <v>2</v>
      </c>
      <c r="B9" s="18" t="s">
        <v>14</v>
      </c>
      <c r="C9" s="19">
        <v>242172</v>
      </c>
      <c r="D9" s="19">
        <v>711</v>
      </c>
      <c r="E9" s="19">
        <v>181440</v>
      </c>
      <c r="F9" s="20">
        <f>(C9-D9)/E9</f>
        <v>1.3308035714285715</v>
      </c>
      <c r="G9" s="21" t="str">
        <f>IF(F9&gt;1,"yes","no")</f>
        <v>yes</v>
      </c>
    </row>
    <row r="10" ht="18">
      <c r="A10" s="34"/>
    </row>
  </sheetData>
  <sheetProtection/>
  <mergeCells count="7">
    <mergeCell ref="A1:G1"/>
    <mergeCell ref="A2:G2"/>
    <mergeCell ref="A3:G3"/>
    <mergeCell ref="A5:A7"/>
    <mergeCell ref="B5:B7"/>
    <mergeCell ref="C5:F5"/>
    <mergeCell ref="G6:G7"/>
  </mergeCells>
  <printOptions/>
  <pageMargins left="0.71" right="0.28" top="0.1968503937007874" bottom="0" header="0.5118110236220472" footer="0.5118110236220472"/>
  <pageSetup fitToHeight="1" fitToWidth="1" horizontalDpi="600" verticalDpi="600" orientation="portrait" paperSize="9" scale="3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zoomScale="70" zoomScaleNormal="70" zoomScaleSheetLayoutView="55" zoomScalePageLayoutView="0" workbookViewId="0" topLeftCell="A1">
      <selection activeCell="E9" sqref="E9"/>
    </sheetView>
  </sheetViews>
  <sheetFormatPr defaultColWidth="8.00390625" defaultRowHeight="12.75"/>
  <cols>
    <col min="1" max="1" width="13.421875" style="9" customWidth="1"/>
    <col min="2" max="2" width="38.8515625" style="9" customWidth="1"/>
    <col min="3" max="5" width="25.57421875" style="10" customWidth="1"/>
    <col min="6" max="6" width="25.57421875" style="11" customWidth="1"/>
    <col min="7" max="7" width="25.57421875" style="9" customWidth="1"/>
    <col min="8" max="16384" width="8.00390625" style="1" customWidth="1"/>
  </cols>
  <sheetData>
    <row r="1" spans="1:7" ht="26.25" customHeight="1">
      <c r="A1" s="65" t="s">
        <v>0</v>
      </c>
      <c r="B1" s="65"/>
      <c r="C1" s="65"/>
      <c r="D1" s="65"/>
      <c r="E1" s="65"/>
      <c r="F1" s="65"/>
      <c r="G1" s="65"/>
    </row>
    <row r="2" spans="1:7" ht="26.25" customHeight="1">
      <c r="A2" s="65" t="s">
        <v>1</v>
      </c>
      <c r="B2" s="65"/>
      <c r="C2" s="65"/>
      <c r="D2" s="65"/>
      <c r="E2" s="65"/>
      <c r="F2" s="65"/>
      <c r="G2" s="65"/>
    </row>
    <row r="3" spans="1:7" ht="26.25" customHeight="1">
      <c r="A3" s="66" t="s">
        <v>24</v>
      </c>
      <c r="B3" s="66"/>
      <c r="C3" s="66"/>
      <c r="D3" s="66"/>
      <c r="E3" s="66"/>
      <c r="F3" s="66"/>
      <c r="G3" s="66"/>
    </row>
    <row r="4" spans="1:7" ht="18">
      <c r="A4" s="2"/>
      <c r="B4" s="38"/>
      <c r="C4" s="3"/>
      <c r="D4" s="3"/>
      <c r="E4" s="3"/>
      <c r="F4" s="4"/>
      <c r="G4" s="5" t="s">
        <v>2</v>
      </c>
    </row>
    <row r="5" spans="1:7" ht="40.5" customHeight="1">
      <c r="A5" s="67" t="s">
        <v>3</v>
      </c>
      <c r="B5" s="68" t="s">
        <v>4</v>
      </c>
      <c r="C5" s="68" t="s">
        <v>5</v>
      </c>
      <c r="D5" s="68"/>
      <c r="E5" s="68"/>
      <c r="F5" s="68"/>
      <c r="G5" s="39" t="s">
        <v>6</v>
      </c>
    </row>
    <row r="6" spans="1:7" ht="36">
      <c r="A6" s="67"/>
      <c r="B6" s="68"/>
      <c r="C6" s="6" t="s">
        <v>16</v>
      </c>
      <c r="D6" s="6" t="s">
        <v>17</v>
      </c>
      <c r="E6" s="6" t="s">
        <v>7</v>
      </c>
      <c r="F6" s="39" t="s">
        <v>8</v>
      </c>
      <c r="G6" s="69" t="s">
        <v>9</v>
      </c>
    </row>
    <row r="7" spans="1:7" ht="36">
      <c r="A7" s="67"/>
      <c r="B7" s="68"/>
      <c r="C7" s="7" t="s">
        <v>10</v>
      </c>
      <c r="D7" s="7" t="s">
        <v>11</v>
      </c>
      <c r="E7" s="7" t="s">
        <v>12</v>
      </c>
      <c r="F7" s="40" t="s">
        <v>13</v>
      </c>
      <c r="G7" s="69"/>
    </row>
    <row r="8" spans="1:7" s="8" customFormat="1" ht="59.25" customHeight="1">
      <c r="A8" s="12">
        <v>1</v>
      </c>
      <c r="B8" s="13" t="s">
        <v>15</v>
      </c>
      <c r="C8" s="14">
        <v>1489150</v>
      </c>
      <c r="D8" s="14">
        <v>10524</v>
      </c>
      <c r="E8" s="14">
        <v>931967</v>
      </c>
      <c r="F8" s="15">
        <f>(C8-D8)/E8</f>
        <v>1.5865647603402266</v>
      </c>
      <c r="G8" s="16" t="str">
        <f>IF(F8&gt;1,"yes","no")</f>
        <v>yes</v>
      </c>
    </row>
    <row r="9" spans="1:7" s="8" customFormat="1" ht="59.25" customHeight="1">
      <c r="A9" s="17">
        <v>2</v>
      </c>
      <c r="B9" s="18" t="s">
        <v>14</v>
      </c>
      <c r="C9" s="19">
        <v>243668</v>
      </c>
      <c r="D9" s="19">
        <v>724</v>
      </c>
      <c r="E9" s="19">
        <v>181440</v>
      </c>
      <c r="F9" s="20">
        <f>(C9-D9)/E9</f>
        <v>1.3389770723104057</v>
      </c>
      <c r="G9" s="21" t="str">
        <f>IF(F9&gt;1,"yes","no")</f>
        <v>yes</v>
      </c>
    </row>
    <row r="10" ht="18">
      <c r="A10" s="34"/>
    </row>
  </sheetData>
  <sheetProtection/>
  <mergeCells count="7">
    <mergeCell ref="A1:G1"/>
    <mergeCell ref="A2:G2"/>
    <mergeCell ref="A3:G3"/>
    <mergeCell ref="A5:A7"/>
    <mergeCell ref="B5:B7"/>
    <mergeCell ref="C5:F5"/>
    <mergeCell ref="G6:G7"/>
  </mergeCells>
  <printOptions/>
  <pageMargins left="0.71" right="0.28" top="0.1968503937007874" bottom="0" header="0.5118110236220472" footer="0.5118110236220472"/>
  <pageSetup fitToHeight="1" fitToWidth="1" horizontalDpi="600" verticalDpi="600" orientation="portrait" paperSize="9" scale="3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zoomScale="70" zoomScaleNormal="70" zoomScaleSheetLayoutView="55" zoomScalePageLayoutView="0" workbookViewId="0" topLeftCell="A1">
      <selection activeCell="A4" sqref="A4"/>
    </sheetView>
  </sheetViews>
  <sheetFormatPr defaultColWidth="8.00390625" defaultRowHeight="12.75"/>
  <cols>
    <col min="1" max="1" width="13.421875" style="9" customWidth="1"/>
    <col min="2" max="2" width="38.8515625" style="9" customWidth="1"/>
    <col min="3" max="5" width="25.57421875" style="10" customWidth="1"/>
    <col min="6" max="6" width="25.57421875" style="11" customWidth="1"/>
    <col min="7" max="7" width="25.57421875" style="9" customWidth="1"/>
    <col min="8" max="16384" width="8.00390625" style="1" customWidth="1"/>
  </cols>
  <sheetData>
    <row r="1" spans="1:7" ht="26.25" customHeight="1">
      <c r="A1" s="65" t="s">
        <v>0</v>
      </c>
      <c r="B1" s="65"/>
      <c r="C1" s="65"/>
      <c r="D1" s="65"/>
      <c r="E1" s="65"/>
      <c r="F1" s="65"/>
      <c r="G1" s="65"/>
    </row>
    <row r="2" spans="1:7" ht="26.25" customHeight="1">
      <c r="A2" s="65" t="s">
        <v>1</v>
      </c>
      <c r="B2" s="65"/>
      <c r="C2" s="65"/>
      <c r="D2" s="65"/>
      <c r="E2" s="65"/>
      <c r="F2" s="65"/>
      <c r="G2" s="65"/>
    </row>
    <row r="3" spans="1:7" ht="26.25" customHeight="1">
      <c r="A3" s="66" t="s">
        <v>25</v>
      </c>
      <c r="B3" s="66"/>
      <c r="C3" s="66"/>
      <c r="D3" s="66"/>
      <c r="E3" s="66"/>
      <c r="F3" s="66"/>
      <c r="G3" s="66"/>
    </row>
    <row r="4" spans="1:7" ht="18">
      <c r="A4" s="2"/>
      <c r="B4" s="41"/>
      <c r="C4" s="3"/>
      <c r="D4" s="3"/>
      <c r="E4" s="3"/>
      <c r="F4" s="4"/>
      <c r="G4" s="5" t="s">
        <v>2</v>
      </c>
    </row>
    <row r="5" spans="1:7" ht="40.5" customHeight="1">
      <c r="A5" s="67" t="s">
        <v>3</v>
      </c>
      <c r="B5" s="68" t="s">
        <v>4</v>
      </c>
      <c r="C5" s="68" t="s">
        <v>5</v>
      </c>
      <c r="D5" s="68"/>
      <c r="E5" s="68"/>
      <c r="F5" s="68"/>
      <c r="G5" s="42" t="s">
        <v>6</v>
      </c>
    </row>
    <row r="6" spans="1:7" ht="36">
      <c r="A6" s="67"/>
      <c r="B6" s="68"/>
      <c r="C6" s="6" t="s">
        <v>16</v>
      </c>
      <c r="D6" s="6" t="s">
        <v>17</v>
      </c>
      <c r="E6" s="6" t="s">
        <v>7</v>
      </c>
      <c r="F6" s="42" t="s">
        <v>8</v>
      </c>
      <c r="G6" s="69" t="s">
        <v>9</v>
      </c>
    </row>
    <row r="7" spans="1:7" ht="36">
      <c r="A7" s="67"/>
      <c r="B7" s="68"/>
      <c r="C7" s="7" t="s">
        <v>10</v>
      </c>
      <c r="D7" s="7" t="s">
        <v>11</v>
      </c>
      <c r="E7" s="7" t="s">
        <v>12</v>
      </c>
      <c r="F7" s="43" t="s">
        <v>13</v>
      </c>
      <c r="G7" s="69"/>
    </row>
    <row r="8" spans="1:7" s="8" customFormat="1" ht="59.25" customHeight="1">
      <c r="A8" s="12">
        <v>1</v>
      </c>
      <c r="B8" s="13" t="s">
        <v>15</v>
      </c>
      <c r="C8" s="14">
        <v>1511504</v>
      </c>
      <c r="D8" s="14">
        <v>11019</v>
      </c>
      <c r="E8" s="14">
        <v>1038383</v>
      </c>
      <c r="F8" s="15">
        <f>(C8-D8)/E8</f>
        <v>1.4450207678669624</v>
      </c>
      <c r="G8" s="16" t="str">
        <f>IF(F8&gt;1,"yes","no")</f>
        <v>yes</v>
      </c>
    </row>
    <row r="9" spans="1:7" s="8" customFormat="1" ht="59.25" customHeight="1">
      <c r="A9" s="17">
        <v>2</v>
      </c>
      <c r="B9" s="18" t="s">
        <v>14</v>
      </c>
      <c r="C9" s="19">
        <v>250672</v>
      </c>
      <c r="D9" s="19">
        <v>761</v>
      </c>
      <c r="E9" s="19">
        <v>180375</v>
      </c>
      <c r="F9" s="20">
        <f>(C9-D9)/E9</f>
        <v>1.3855079695079695</v>
      </c>
      <c r="G9" s="21" t="str">
        <f>IF(F9&gt;1,"yes","no")</f>
        <v>yes</v>
      </c>
    </row>
    <row r="10" ht="18">
      <c r="A10" s="34" t="s">
        <v>20</v>
      </c>
    </row>
  </sheetData>
  <sheetProtection/>
  <mergeCells count="7">
    <mergeCell ref="A1:G1"/>
    <mergeCell ref="A2:G2"/>
    <mergeCell ref="A3:G3"/>
    <mergeCell ref="A5:A7"/>
    <mergeCell ref="B5:B7"/>
    <mergeCell ref="C5:F5"/>
    <mergeCell ref="G6:G7"/>
  </mergeCells>
  <printOptions/>
  <pageMargins left="0.71" right="0.28" top="0.1968503937007874" bottom="0" header="0.5118110236220472" footer="0.5118110236220472"/>
  <pageSetup fitToHeight="1" fitToWidth="1" horizontalDpi="600" verticalDpi="600" orientation="portrait" paperSize="9" scale="3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zoomScale="70" zoomScaleNormal="70" zoomScaleSheetLayoutView="55" zoomScalePageLayoutView="0" workbookViewId="0" topLeftCell="A1">
      <selection activeCell="A4" sqref="A4"/>
    </sheetView>
  </sheetViews>
  <sheetFormatPr defaultColWidth="8.00390625" defaultRowHeight="12.75"/>
  <cols>
    <col min="1" max="1" width="13.421875" style="9" customWidth="1"/>
    <col min="2" max="2" width="38.8515625" style="9" customWidth="1"/>
    <col min="3" max="5" width="25.57421875" style="10" customWidth="1"/>
    <col min="6" max="8" width="25.57421875" style="11" customWidth="1"/>
    <col min="9" max="9" width="25.57421875" style="9" customWidth="1"/>
    <col min="10" max="16384" width="8.00390625" style="1" customWidth="1"/>
  </cols>
  <sheetData>
    <row r="1" spans="1:9" ht="26.25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</row>
    <row r="2" spans="1:9" ht="26.25" customHeight="1">
      <c r="A2" s="65" t="s">
        <v>1</v>
      </c>
      <c r="B2" s="65"/>
      <c r="C2" s="65"/>
      <c r="D2" s="65"/>
      <c r="E2" s="65"/>
      <c r="F2" s="65"/>
      <c r="G2" s="65"/>
      <c r="H2" s="65"/>
      <c r="I2" s="65"/>
    </row>
    <row r="3" spans="1:9" ht="26.25" customHeight="1">
      <c r="A3" s="66" t="s">
        <v>27</v>
      </c>
      <c r="B3" s="66"/>
      <c r="C3" s="66"/>
      <c r="D3" s="66"/>
      <c r="E3" s="66"/>
      <c r="F3" s="66"/>
      <c r="G3" s="66"/>
      <c r="H3" s="66"/>
      <c r="I3" s="66"/>
    </row>
    <row r="4" spans="1:9" ht="18">
      <c r="A4" s="2"/>
      <c r="B4" s="44"/>
      <c r="C4" s="3"/>
      <c r="D4" s="3"/>
      <c r="E4" s="3"/>
      <c r="F4" s="4"/>
      <c r="G4" s="4"/>
      <c r="H4" s="4"/>
      <c r="I4" s="5" t="s">
        <v>2</v>
      </c>
    </row>
    <row r="5" spans="1:9" ht="36">
      <c r="A5" s="67" t="s">
        <v>3</v>
      </c>
      <c r="B5" s="68" t="s">
        <v>4</v>
      </c>
      <c r="C5" s="6" t="s">
        <v>16</v>
      </c>
      <c r="D5" s="6" t="s">
        <v>17</v>
      </c>
      <c r="E5" s="6" t="s">
        <v>7</v>
      </c>
      <c r="F5" s="45" t="s">
        <v>8</v>
      </c>
      <c r="G5" s="45" t="s">
        <v>26</v>
      </c>
      <c r="H5" s="68" t="s">
        <v>6</v>
      </c>
      <c r="I5" s="68"/>
    </row>
    <row r="6" spans="1:9" ht="36">
      <c r="A6" s="67"/>
      <c r="B6" s="68"/>
      <c r="C6" s="7" t="s">
        <v>10</v>
      </c>
      <c r="D6" s="7" t="s">
        <v>11</v>
      </c>
      <c r="E6" s="7" t="s">
        <v>12</v>
      </c>
      <c r="F6" s="46" t="s">
        <v>28</v>
      </c>
      <c r="G6" s="46" t="s">
        <v>29</v>
      </c>
      <c r="H6" s="46" t="s">
        <v>9</v>
      </c>
      <c r="I6" s="47" t="s">
        <v>30</v>
      </c>
    </row>
    <row r="7" spans="1:9" s="8" customFormat="1" ht="59.25" customHeight="1">
      <c r="A7" s="12">
        <v>1</v>
      </c>
      <c r="B7" s="13" t="s">
        <v>15</v>
      </c>
      <c r="C7" s="14">
        <v>1534643</v>
      </c>
      <c r="D7" s="14">
        <v>25109</v>
      </c>
      <c r="E7" s="14">
        <v>1154406</v>
      </c>
      <c r="F7" s="15">
        <f>(C7-D7)/E7</f>
        <v>1.3076283387300482</v>
      </c>
      <c r="G7" s="15">
        <f>C7/D7</f>
        <v>61.119240113106855</v>
      </c>
      <c r="H7" s="16" t="str">
        <f>IF(F7&gt;=1,"yes","no")</f>
        <v>yes</v>
      </c>
      <c r="I7" s="16" t="str">
        <f>IF(G7&gt;=1.2,"yes","no")</f>
        <v>yes</v>
      </c>
    </row>
    <row r="8" spans="1:9" s="8" customFormat="1" ht="59.25" customHeight="1">
      <c r="A8" s="17">
        <v>2</v>
      </c>
      <c r="B8" s="18" t="s">
        <v>14</v>
      </c>
      <c r="C8" s="19">
        <v>251579</v>
      </c>
      <c r="D8" s="19">
        <v>738</v>
      </c>
      <c r="E8" s="19">
        <v>180375</v>
      </c>
      <c r="F8" s="20">
        <f>(C8-D8)/E8</f>
        <v>1.3906638946638947</v>
      </c>
      <c r="G8" s="20">
        <f>C8/D8</f>
        <v>340.8929539295393</v>
      </c>
      <c r="H8" s="21" t="str">
        <f>IF(D8&gt;=1,"yes","no")</f>
        <v>yes</v>
      </c>
      <c r="I8" s="21" t="str">
        <f>IF(G8&gt;=1.2,"yes","no")</f>
        <v>yes</v>
      </c>
    </row>
  </sheetData>
  <sheetProtection/>
  <mergeCells count="6">
    <mergeCell ref="A5:A6"/>
    <mergeCell ref="B5:B6"/>
    <mergeCell ref="H5:I5"/>
    <mergeCell ref="A1:I1"/>
    <mergeCell ref="A2:I2"/>
    <mergeCell ref="A3:I3"/>
  </mergeCells>
  <printOptions/>
  <pageMargins left="0.71" right="0.28" top="0.1968503937007874" bottom="0" header="0.5118110236220472" footer="0.5118110236220472"/>
  <pageSetup fitToHeight="1" fitToWidth="1" horizontalDpi="600" verticalDpi="600" orientation="portrait" paperSize="9" scale="3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zoomScale="70" zoomScaleNormal="70" zoomScaleSheetLayoutView="55" zoomScalePageLayoutView="0" workbookViewId="0" topLeftCell="A1">
      <selection activeCell="A5" sqref="A5:A6"/>
    </sheetView>
  </sheetViews>
  <sheetFormatPr defaultColWidth="8.00390625" defaultRowHeight="12.75"/>
  <cols>
    <col min="1" max="1" width="13.421875" style="9" customWidth="1"/>
    <col min="2" max="2" width="38.8515625" style="9" customWidth="1"/>
    <col min="3" max="5" width="25.57421875" style="10" customWidth="1"/>
    <col min="6" max="8" width="25.57421875" style="11" customWidth="1"/>
    <col min="9" max="9" width="25.57421875" style="9" customWidth="1"/>
    <col min="10" max="16384" width="8.00390625" style="1" customWidth="1"/>
  </cols>
  <sheetData>
    <row r="1" spans="1:9" ht="26.25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</row>
    <row r="2" spans="1:9" ht="26.25" customHeight="1">
      <c r="A2" s="65" t="s">
        <v>1</v>
      </c>
      <c r="B2" s="65"/>
      <c r="C2" s="65"/>
      <c r="D2" s="65"/>
      <c r="E2" s="65"/>
      <c r="F2" s="65"/>
      <c r="G2" s="65"/>
      <c r="H2" s="65"/>
      <c r="I2" s="65"/>
    </row>
    <row r="3" spans="1:9" ht="26.25" customHeight="1">
      <c r="A3" s="66" t="s">
        <v>31</v>
      </c>
      <c r="B3" s="66"/>
      <c r="C3" s="66"/>
      <c r="D3" s="66"/>
      <c r="E3" s="66"/>
      <c r="F3" s="66"/>
      <c r="G3" s="66"/>
      <c r="H3" s="66"/>
      <c r="I3" s="66"/>
    </row>
    <row r="4" spans="1:9" ht="18">
      <c r="A4" s="2"/>
      <c r="B4" s="48"/>
      <c r="C4" s="3"/>
      <c r="D4" s="3"/>
      <c r="E4" s="3"/>
      <c r="F4" s="4"/>
      <c r="G4" s="4"/>
      <c r="H4" s="4"/>
      <c r="I4" s="5" t="s">
        <v>2</v>
      </c>
    </row>
    <row r="5" spans="1:9" ht="36">
      <c r="A5" s="67" t="s">
        <v>3</v>
      </c>
      <c r="B5" s="68" t="s">
        <v>4</v>
      </c>
      <c r="C5" s="6" t="s">
        <v>16</v>
      </c>
      <c r="D5" s="6" t="s">
        <v>17</v>
      </c>
      <c r="E5" s="6" t="s">
        <v>7</v>
      </c>
      <c r="F5" s="49" t="s">
        <v>8</v>
      </c>
      <c r="G5" s="49" t="s">
        <v>26</v>
      </c>
      <c r="H5" s="68" t="s">
        <v>6</v>
      </c>
      <c r="I5" s="68"/>
    </row>
    <row r="6" spans="1:9" ht="36">
      <c r="A6" s="67"/>
      <c r="B6" s="68"/>
      <c r="C6" s="7" t="s">
        <v>10</v>
      </c>
      <c r="D6" s="7" t="s">
        <v>11</v>
      </c>
      <c r="E6" s="7" t="s">
        <v>12</v>
      </c>
      <c r="F6" s="50" t="s">
        <v>28</v>
      </c>
      <c r="G6" s="50" t="s">
        <v>29</v>
      </c>
      <c r="H6" s="50" t="s">
        <v>9</v>
      </c>
      <c r="I6" s="50" t="s">
        <v>30</v>
      </c>
    </row>
    <row r="7" spans="1:9" s="8" customFormat="1" ht="59.25" customHeight="1">
      <c r="A7" s="12">
        <v>1</v>
      </c>
      <c r="B7" s="13" t="s">
        <v>15</v>
      </c>
      <c r="C7" s="14">
        <v>1688771</v>
      </c>
      <c r="D7" s="14">
        <v>11114</v>
      </c>
      <c r="E7" s="14">
        <v>1090681</v>
      </c>
      <c r="F7" s="15">
        <f>(C7-D7)/E7</f>
        <v>1.5381738565171668</v>
      </c>
      <c r="G7" s="15">
        <f>C7/D7</f>
        <v>151.94988303041208</v>
      </c>
      <c r="H7" s="16" t="str">
        <f>IF(F7&gt;=1,"yes","no")</f>
        <v>yes</v>
      </c>
      <c r="I7" s="16" t="str">
        <f>IF(G7&gt;=1.2,"yes","no")</f>
        <v>yes</v>
      </c>
    </row>
    <row r="8" spans="1:9" s="8" customFormat="1" ht="59.25" customHeight="1">
      <c r="A8" s="17">
        <v>2</v>
      </c>
      <c r="B8" s="18" t="s">
        <v>14</v>
      </c>
      <c r="C8" s="19">
        <v>260676</v>
      </c>
      <c r="D8" s="19">
        <v>743</v>
      </c>
      <c r="E8" s="19">
        <v>180375</v>
      </c>
      <c r="F8" s="20">
        <f>(C8-D8)/E8</f>
        <v>1.441069993069993</v>
      </c>
      <c r="G8" s="20">
        <f>C8/D8</f>
        <v>350.84253028263794</v>
      </c>
      <c r="H8" s="21" t="str">
        <f>IF(D8&gt;=1,"yes","no")</f>
        <v>yes</v>
      </c>
      <c r="I8" s="21" t="str">
        <f>IF(G8&gt;=1.2,"yes","no")</f>
        <v>yes</v>
      </c>
    </row>
  </sheetData>
  <sheetProtection/>
  <mergeCells count="6">
    <mergeCell ref="A1:I1"/>
    <mergeCell ref="A2:I2"/>
    <mergeCell ref="A3:I3"/>
    <mergeCell ref="A5:A6"/>
    <mergeCell ref="B5:B6"/>
    <mergeCell ref="H5:I5"/>
  </mergeCells>
  <printOptions/>
  <pageMargins left="0.71" right="0.28" top="0.1968503937007874" bottom="0" header="0.5118110236220472" footer="0.5118110236220472"/>
  <pageSetup fitToHeight="1" fitToWidth="1" horizontalDpi="600" verticalDpi="600" orientation="portrait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AFN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Serikbayeva.A</dc:creator>
  <cp:keywords/>
  <dc:description/>
  <cp:lastModifiedBy>Алуа Таженова</cp:lastModifiedBy>
  <dcterms:created xsi:type="dcterms:W3CDTF">2009-01-29T08:52:20Z</dcterms:created>
  <dcterms:modified xsi:type="dcterms:W3CDTF">2018-12-24T11:00:28Z</dcterms:modified>
  <cp:category/>
  <cp:version/>
  <cp:contentType/>
  <cp:contentStatus/>
</cp:coreProperties>
</file>