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2" windowHeight="858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<sst xmlns="http://schemas.openxmlformats.org/spreadsheetml/2006/main" count="323" uniqueCount="122">
  <si>
    <t xml:space="preserve">                                                                                          </t>
  </si>
  <si>
    <t>№ п/п</t>
  </si>
  <si>
    <t>Государства, в которые направлены денежные переводы</t>
  </si>
  <si>
    <t>в Российскую Федерацию</t>
  </si>
  <si>
    <t xml:space="preserve">в Республику Беларусь </t>
  </si>
  <si>
    <t>В Республику Казахстан</t>
  </si>
  <si>
    <t xml:space="preserve">в Кыргызскую Республику </t>
  </si>
  <si>
    <t>в Республику Таджикистан</t>
  </si>
  <si>
    <t>Всего</t>
  </si>
  <si>
    <t>кол-во</t>
  </si>
  <si>
    <t>сумма</t>
  </si>
  <si>
    <t>Доля страны в количестве транзакций</t>
  </si>
  <si>
    <t>Доля страны в сумме транзакций</t>
  </si>
  <si>
    <t>служебные поля для фильтров</t>
  </si>
  <si>
    <t>Государства, из которых направлены денежные переводы</t>
  </si>
  <si>
    <t>в единицах</t>
  </si>
  <si>
    <t>уд.вес, в %</t>
  </si>
  <si>
    <t>в тыс  долл США</t>
  </si>
  <si>
    <t>в тыс долл США</t>
  </si>
  <si>
    <t>ИЗ СТРАНЫ</t>
  </si>
  <si>
    <t>ВАЛЮТА</t>
  </si>
  <si>
    <t>1</t>
  </si>
  <si>
    <t>РФ</t>
  </si>
  <si>
    <t>ИТОГО</t>
  </si>
  <si>
    <t>Вес стран в транзакциях</t>
  </si>
  <si>
    <t>руб</t>
  </si>
  <si>
    <t>2</t>
  </si>
  <si>
    <t>в рублях РФ</t>
  </si>
  <si>
    <t>белруб</t>
  </si>
  <si>
    <t>3</t>
  </si>
  <si>
    <t>в белорусских рублях</t>
  </si>
  <si>
    <t>гривны</t>
  </si>
  <si>
    <t>4</t>
  </si>
  <si>
    <t>в гривнах</t>
  </si>
  <si>
    <t>арм.драмы</t>
  </si>
  <si>
    <t>5</t>
  </si>
  <si>
    <t>в армянских драмах</t>
  </si>
  <si>
    <t>тенге</t>
  </si>
  <si>
    <t>6</t>
  </si>
  <si>
    <t>в тенге</t>
  </si>
  <si>
    <t>сомы</t>
  </si>
  <si>
    <t>7</t>
  </si>
  <si>
    <t>в сомах</t>
  </si>
  <si>
    <t>сомони</t>
  </si>
  <si>
    <t>8</t>
  </si>
  <si>
    <t>в сомони</t>
  </si>
  <si>
    <t>доллары</t>
  </si>
  <si>
    <t>9</t>
  </si>
  <si>
    <t>в долларах США</t>
  </si>
  <si>
    <t>евро</t>
  </si>
  <si>
    <t>10</t>
  </si>
  <si>
    <t>в евро</t>
  </si>
  <si>
    <t>прочие</t>
  </si>
  <si>
    <t>11</t>
  </si>
  <si>
    <t>в прочих валютах</t>
  </si>
  <si>
    <t>Бел</t>
  </si>
  <si>
    <t>12</t>
  </si>
  <si>
    <t>Из Республики Беларусь, ВСЕГО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</si>
  <si>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</si>
  <si>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</si>
  <si>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</si>
  <si>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</si>
  <si>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</si>
  <si>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</si>
  <si>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</si>
  <si>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</si>
  <si>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</si>
  <si>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</si>
  <si>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Каз</t>
  </si>
  <si>
    <t>45</t>
  </si>
  <si>
    <t>Из Республики Казахстан, ВСЕГО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</si>
  <si>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</si>
  <si>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</si>
  <si>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</si>
  <si>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</si>
  <si>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</si>
  <si>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</si>
  <si>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</si>
  <si>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</si>
  <si>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</si>
  <si>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</si>
  <si>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Кыр</t>
  </si>
  <si>
    <t>56</t>
  </si>
  <si>
    <t>из Кыргызской  Республики, ВСЕГО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</si>
  <si>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</si>
  <si>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</si>
  <si>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</si>
  <si>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</si>
  <si>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</si>
  <si>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</si>
  <si>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</si>
  <si>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</si>
  <si>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</si>
  <si>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</si>
  <si>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Тадж</t>
  </si>
  <si>
    <t>67</t>
  </si>
  <si>
    <t xml:space="preserve">Из Республики Таджикистан, ВСЕГО 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</si>
  <si>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</si>
  <si>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</si>
  <si>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</si>
  <si>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</si>
  <si>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</si>
  <si>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</si>
  <si>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</si>
  <si>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</si>
  <si>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</si>
  <si>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</si>
  <si>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Итого</t>
  </si>
  <si>
    <t>78</t>
  </si>
  <si>
    <t>Итого, ВСЕГО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</si>
  <si>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</si>
  <si>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</si>
  <si>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</si>
  <si>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</si>
  <si>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</si>
  <si>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</si>
  <si>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</si>
  <si>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</si>
  <si>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</si>
  <si>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</si>
  <si>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r>
      <t>Из Российской Федерации</t>
    </r>
    <r>
      <rPr>
        <b/>
        <i/>
        <sz val="10"/>
        <rFont val="Arial Cyr"/>
        <family val="0"/>
      </rPr>
      <t>, ВСЕГО</t>
    </r>
  </si>
  <si>
    <t>Статистические данные об объеме  трансграничных денежных переводов физических лиц  между государствами- участниками ЕврАзЭС                                          в 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</si>
</sst>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_-* #,##0.0_р_._-;\-* #,##0.0_р_._-;_-* &quot;-&quot;??_р_._-;_-@_-"/>
    <numFmt numFmtId="171" formatCode="_-* #,##0_р_._-;\-* #,##0_р_._-;_-* &quot;-&quot;??_р_._-;_-@_-"/>
    <numFmt numFmtId="172" formatCode="[$€-2]\ ###,000_);[Red]\([$€-2]\ ###,000\)"/>
    <numFmt numFmtId="173" formatCode="0.000%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20"/>
      <name val="Arial Cyr"/>
      <family val="2"/>
    </font>
    <font>
      <b/>
      <sz val="14"/>
      <name val="Arial Cyr"/>
      <family val="2"/>
    </font>
    <font>
      <sz val="14"/>
      <color indexed="16"/>
      <name val="Arial Cyr"/>
      <family val="2"/>
    </font>
    <font>
      <i/>
      <sz val="10"/>
      <name val="Arial Cyr"/>
      <family val="2"/>
    </font>
    <font>
      <sz val="10"/>
      <color indexed="16"/>
      <name val="Arial Cyr"/>
      <family val="0"/>
    </font>
    <font>
      <b/>
      <sz val="10"/>
      <name val="Arial Cyr"/>
      <family val="2"/>
    </font>
    <font>
      <b/>
      <sz val="10"/>
      <color indexed="20"/>
      <name val="Arial Cyr"/>
      <family val="2"/>
    </font>
    <font>
      <b/>
      <sz val="10"/>
      <color indexed="12"/>
      <name val="Arial"/>
      <family val="2"/>
    </font>
    <font>
      <b/>
      <sz val="10"/>
      <color indexed="17"/>
      <name val="Arial Cyr"/>
      <family val="2"/>
    </font>
    <font>
      <b/>
      <sz val="10"/>
      <color indexed="10"/>
      <name val="Arial Cyr"/>
      <family val="2"/>
    </font>
    <font>
      <sz val="10"/>
      <color indexed="20"/>
      <name val="Arial Cyr"/>
      <family val="2"/>
    </font>
    <font>
      <sz val="10"/>
      <color indexed="12"/>
      <name val="Arial"/>
      <family val="2"/>
    </font>
    <font>
      <sz val="10"/>
      <color indexed="17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sz val="9"/>
      <color indexed="20"/>
      <name val="Arial Cyr"/>
      <family val="2"/>
    </font>
    <font>
      <sz val="9"/>
      <color indexed="12"/>
      <name val="Arial Cyr"/>
      <family val="2"/>
    </font>
    <font>
      <sz val="9"/>
      <color indexed="17"/>
      <name val="Arial Cyr"/>
      <family val="2"/>
    </font>
    <font>
      <sz val="9"/>
      <color indexed="10"/>
      <name val="Arial Cyr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0"/>
      <color indexed="20"/>
      <name val="Arial Cyr"/>
      <family val="2"/>
    </font>
    <font>
      <sz val="10"/>
      <color indexed="18"/>
      <name val="Arial Cyr"/>
      <family val="0"/>
    </font>
    <font>
      <b/>
      <i/>
      <sz val="10"/>
      <color indexed="12"/>
      <name val="Arial"/>
      <family val="2"/>
    </font>
    <font>
      <b/>
      <i/>
      <sz val="10"/>
      <color indexed="10"/>
      <name val="Arial Cyr"/>
      <family val="2"/>
    </font>
    <font>
      <i/>
      <sz val="10"/>
      <color indexed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6" fillId="0" borderId="10" xfId="54" applyFont="1" applyBorder="1" applyAlignment="1">
      <alignment horizontal="centerContinuous" vertical="center" wrapText="1"/>
      <protection/>
    </xf>
    <xf numFmtId="49" fontId="19" fillId="0" borderId="11" xfId="0" applyNumberFormat="1" applyFont="1" applyBorder="1" applyAlignment="1">
      <alignment wrapText="1"/>
    </xf>
    <xf numFmtId="0" fontId="19" fillId="0" borderId="10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 applyProtection="1">
      <alignment horizontal="center" vertical="center" textRotation="90"/>
      <protection/>
    </xf>
    <xf numFmtId="0" fontId="19" fillId="0" borderId="1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>
      <alignment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6" fillId="33" borderId="10" xfId="54" applyFont="1" applyFill="1" applyBorder="1" applyAlignment="1">
      <alignment horizontal="center" wrapText="1"/>
      <protection/>
    </xf>
    <xf numFmtId="0" fontId="17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left" wrapText="1"/>
    </xf>
    <xf numFmtId="0" fontId="10" fillId="34" borderId="12" xfId="0" applyFont="1" applyFill="1" applyBorder="1" applyAlignment="1">
      <alignment/>
    </xf>
    <xf numFmtId="3" fontId="10" fillId="34" borderId="12" xfId="0" applyNumberFormat="1" applyFont="1" applyFill="1" applyBorder="1" applyAlignment="1">
      <alignment/>
    </xf>
    <xf numFmtId="171" fontId="10" fillId="34" borderId="10" xfId="62" applyNumberFormat="1" applyFont="1" applyFill="1" applyBorder="1" applyAlignment="1">
      <alignment/>
    </xf>
    <xf numFmtId="9" fontId="10" fillId="34" borderId="10" xfId="59" applyFont="1" applyFill="1" applyBorder="1" applyAlignment="1">
      <alignment horizontal="center"/>
    </xf>
    <xf numFmtId="171" fontId="10" fillId="34" borderId="10" xfId="62" applyNumberFormat="1" applyFont="1" applyFill="1" applyBorder="1" applyAlignment="1" applyProtection="1">
      <alignment/>
      <protection/>
    </xf>
    <xf numFmtId="9" fontId="10" fillId="34" borderId="10" xfId="59" applyFont="1" applyFill="1" applyBorder="1" applyAlignment="1" applyProtection="1">
      <alignment horizontal="center"/>
      <protection/>
    </xf>
    <xf numFmtId="164" fontId="25" fillId="35" borderId="10" xfId="59" applyNumberFormat="1" applyFont="1" applyFill="1" applyBorder="1" applyAlignment="1">
      <alignment/>
    </xf>
    <xf numFmtId="164" fontId="25" fillId="36" borderId="10" xfId="59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/>
    </xf>
    <xf numFmtId="164" fontId="0" fillId="0" borderId="0" xfId="59" applyNumberFormat="1" applyFont="1" applyBorder="1" applyAlignment="1" applyProtection="1">
      <alignment horizontal="left"/>
      <protection locked="0"/>
    </xf>
    <xf numFmtId="164" fontId="8" fillId="33" borderId="10" xfId="59" applyNumberFormat="1" applyFont="1" applyFill="1" applyBorder="1" applyAlignment="1">
      <alignment horizontal="center" vertical="center"/>
    </xf>
    <xf numFmtId="164" fontId="24" fillId="0" borderId="10" xfId="59" applyNumberFormat="1" applyFont="1" applyFill="1" applyBorder="1" applyAlignment="1">
      <alignment horizontal="left" wrapText="1"/>
    </xf>
    <xf numFmtId="164" fontId="0" fillId="0" borderId="10" xfId="59" applyNumberFormat="1" applyBorder="1" applyAlignment="1">
      <alignment/>
    </xf>
    <xf numFmtId="164" fontId="0" fillId="0" borderId="0" xfId="59" applyNumberFormat="1" applyBorder="1" applyAlignment="1">
      <alignment/>
    </xf>
    <xf numFmtId="164" fontId="8" fillId="0" borderId="0" xfId="59" applyNumberFormat="1" applyFont="1" applyBorder="1" applyAlignment="1">
      <alignment horizontal="left"/>
    </xf>
    <xf numFmtId="49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indent="1"/>
    </xf>
    <xf numFmtId="3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171" fontId="0" fillId="37" borderId="10" xfId="62" applyNumberFormat="1" applyFill="1" applyBorder="1" applyAlignment="1" applyProtection="1">
      <alignment horizontal="left"/>
      <protection locked="0"/>
    </xf>
    <xf numFmtId="9" fontId="0" fillId="0" borderId="10" xfId="59" applyFill="1" applyBorder="1" applyAlignment="1">
      <alignment horizontal="center"/>
    </xf>
    <xf numFmtId="171" fontId="0" fillId="0" borderId="10" xfId="62" applyNumberFormat="1" applyFill="1" applyBorder="1" applyAlignment="1" applyProtection="1">
      <alignment horizontal="left"/>
      <protection/>
    </xf>
    <xf numFmtId="9" fontId="0" fillId="0" borderId="10" xfId="59" applyFill="1" applyBorder="1" applyAlignment="1" applyProtection="1">
      <alignment horizontal="center"/>
      <protection/>
    </xf>
    <xf numFmtId="3" fontId="0" fillId="0" borderId="10" xfId="0" applyNumberForma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0" xfId="0" applyNumberFormat="1" applyFont="1" applyBorder="1" applyAlignment="1">
      <alignment horizontal="left" inden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71" fontId="0" fillId="37" borderId="10" xfId="62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71" fontId="0" fillId="37" borderId="10" xfId="62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26" fillId="34" borderId="10" xfId="0" applyNumberFormat="1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49" fontId="28" fillId="34" borderId="10" xfId="54" applyNumberFormat="1" applyFont="1" applyFill="1" applyBorder="1" applyAlignment="1">
      <alignment wrapText="1"/>
      <protection/>
    </xf>
    <xf numFmtId="0" fontId="27" fillId="0" borderId="0" xfId="0" applyFont="1" applyBorder="1" applyAlignment="1">
      <alignment/>
    </xf>
    <xf numFmtId="49" fontId="0" fillId="0" borderId="10" xfId="0" applyNumberFormat="1" applyFill="1" applyBorder="1" applyAlignment="1">
      <alignment horizontal="left" indent="1"/>
    </xf>
    <xf numFmtId="0" fontId="27" fillId="0" borderId="0" xfId="0" applyFont="1" applyFill="1" applyBorder="1" applyAlignment="1" applyProtection="1">
      <alignment/>
      <protection locked="0"/>
    </xf>
    <xf numFmtId="49" fontId="13" fillId="34" borderId="10" xfId="0" applyNumberFormat="1" applyFont="1" applyFill="1" applyBorder="1" applyAlignment="1">
      <alignment wrapText="1"/>
    </xf>
    <xf numFmtId="0" fontId="9" fillId="0" borderId="0" xfId="0" applyFont="1" applyBorder="1" applyAlignment="1" applyProtection="1">
      <alignment/>
      <protection locked="0"/>
    </xf>
    <xf numFmtId="49" fontId="29" fillId="34" borderId="10" xfId="0" applyNumberFormat="1" applyFont="1" applyFill="1" applyBorder="1" applyAlignment="1">
      <alignment wrapText="1"/>
    </xf>
    <xf numFmtId="9" fontId="14" fillId="34" borderId="10" xfId="59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49" fontId="10" fillId="34" borderId="10" xfId="0" applyNumberFormat="1" applyFont="1" applyFill="1" applyBorder="1" applyAlignment="1">
      <alignment wrapText="1"/>
    </xf>
    <xf numFmtId="0" fontId="10" fillId="34" borderId="10" xfId="0" applyFont="1" applyFill="1" applyBorder="1" applyAlignment="1">
      <alignment/>
    </xf>
    <xf numFmtId="9" fontId="10" fillId="34" borderId="10" xfId="59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171" fontId="0" fillId="0" borderId="10" xfId="62" applyNumberFormat="1" applyFill="1" applyBorder="1" applyAlignment="1" applyProtection="1">
      <alignment/>
      <protection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9" fontId="0" fillId="0" borderId="0" xfId="59" applyFont="1" applyBorder="1" applyAlignment="1">
      <alignment horizontal="left"/>
    </xf>
    <xf numFmtId="164" fontId="0" fillId="0" borderId="10" xfId="59" applyNumberFormat="1" applyFill="1" applyBorder="1" applyAlignment="1">
      <alignment horizontal="center"/>
    </xf>
    <xf numFmtId="10" fontId="0" fillId="0" borderId="10" xfId="59" applyNumberFormat="1" applyFill="1" applyBorder="1" applyAlignment="1">
      <alignment horizontal="center"/>
    </xf>
    <xf numFmtId="173" fontId="0" fillId="0" borderId="10" xfId="59" applyNumberFormat="1" applyFill="1" applyBorder="1" applyAlignment="1">
      <alignment horizontal="center"/>
    </xf>
    <xf numFmtId="164" fontId="0" fillId="0" borderId="10" xfId="59" applyNumberFormat="1" applyFill="1" applyBorder="1" applyAlignment="1" applyProtection="1">
      <alignment horizontal="center"/>
      <protection/>
    </xf>
    <xf numFmtId="10" fontId="0" fillId="0" borderId="10" xfId="59" applyNumberFormat="1" applyFill="1" applyBorder="1" applyAlignment="1" applyProtection="1">
      <alignment horizontal="center"/>
      <protection/>
    </xf>
    <xf numFmtId="173" fontId="0" fillId="0" borderId="10" xfId="59" applyNumberFormat="1" applyFill="1" applyBorder="1" applyAlignment="1" applyProtection="1">
      <alignment horizontal="center"/>
      <protection/>
    </xf>
    <xf numFmtId="164" fontId="10" fillId="35" borderId="13" xfId="59" applyNumberFormat="1" applyFont="1" applyFill="1" applyBorder="1" applyAlignment="1">
      <alignment horizontal="center"/>
    </xf>
    <xf numFmtId="164" fontId="10" fillId="35" borderId="14" xfId="59" applyNumberFormat="1" applyFont="1" applyFill="1" applyBorder="1" applyAlignment="1">
      <alignment horizontal="center"/>
    </xf>
    <xf numFmtId="164" fontId="10" fillId="36" borderId="13" xfId="59" applyNumberFormat="1" applyFont="1" applyFill="1" applyBorder="1" applyAlignment="1">
      <alignment horizontal="center"/>
    </xf>
    <xf numFmtId="164" fontId="10" fillId="36" borderId="14" xfId="59" applyNumberFormat="1" applyFont="1" applyFill="1" applyBorder="1" applyAlignment="1">
      <alignment horizontal="center"/>
    </xf>
    <xf numFmtId="0" fontId="19" fillId="0" borderId="15" xfId="0" applyFont="1" applyBorder="1" applyAlignment="1" applyProtection="1">
      <alignment horizontal="center" vertical="center" textRotation="90" wrapText="1"/>
      <protection/>
    </xf>
    <xf numFmtId="0" fontId="19" fillId="0" borderId="11" xfId="0" applyFont="1" applyBorder="1" applyAlignment="1" applyProtection="1">
      <alignment horizontal="center" vertical="center" textRotation="90" wrapText="1"/>
      <protection/>
    </xf>
    <xf numFmtId="0" fontId="0" fillId="38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right" vertical="top" wrapText="1"/>
    </xf>
    <xf numFmtId="49" fontId="0" fillId="0" borderId="18" xfId="0" applyNumberForma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695325" y="1095375"/>
          <a:ext cx="2714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3"/>
  <sheetViews>
    <sheetView tabSelected="1" view="pageBreakPreview" zoomScale="60" zoomScaleNormal="77" zoomScalePageLayoutView="0" workbookViewId="0" topLeftCell="C1">
      <selection activeCell="Z3" sqref="Z3"/>
    </sheetView>
  </sheetViews>
  <sheetFormatPr defaultColWidth="9.00390625" defaultRowHeight="12.75"/>
  <cols>
    <col min="1" max="2" width="0" style="0" hidden="1" customWidth="1"/>
    <col min="4" max="4" width="35.625" style="0" customWidth="1"/>
    <col min="5" max="5" width="13.625" style="0" customWidth="1"/>
    <col min="6" max="6" width="9.375" style="0" bestFit="1" customWidth="1"/>
    <col min="7" max="7" width="13.625" style="0" customWidth="1"/>
    <col min="8" max="8" width="9.375" style="0" bestFit="1" customWidth="1"/>
    <col min="9" max="9" width="11.375" style="0" customWidth="1"/>
    <col min="10" max="10" width="9.375" style="0" bestFit="1" customWidth="1"/>
    <col min="11" max="11" width="11.50390625" style="0" customWidth="1"/>
    <col min="12" max="12" width="9.375" style="0" bestFit="1" customWidth="1"/>
    <col min="13" max="13" width="12.50390625" style="0" customWidth="1"/>
    <col min="14" max="14" width="9.375" style="0" bestFit="1" customWidth="1"/>
    <col min="15" max="15" width="11.625" style="0" customWidth="1"/>
    <col min="16" max="16" width="9.375" style="0" bestFit="1" customWidth="1"/>
    <col min="17" max="17" width="12.00390625" style="0" customWidth="1"/>
    <col min="18" max="18" width="9.375" style="0" bestFit="1" customWidth="1"/>
    <col min="19" max="19" width="13.125" style="0" customWidth="1"/>
    <col min="20" max="20" width="9.375" style="0" bestFit="1" customWidth="1"/>
    <col min="21" max="21" width="11.375" style="0" customWidth="1"/>
    <col min="22" max="22" width="9.375" style="0" bestFit="1" customWidth="1"/>
    <col min="23" max="23" width="11.50390625" style="0" customWidth="1"/>
    <col min="24" max="24" width="9.375" style="0" bestFit="1" customWidth="1"/>
    <col min="25" max="25" width="13.50390625" style="0" customWidth="1"/>
    <col min="26" max="26" width="9.375" style="0" bestFit="1" customWidth="1"/>
    <col min="27" max="27" width="12.625" style="0" customWidth="1"/>
    <col min="28" max="28" width="9.375" style="0" bestFit="1" customWidth="1"/>
    <col min="29" max="29" width="10.875" style="0" bestFit="1" customWidth="1"/>
  </cols>
  <sheetData>
    <row r="1" spans="1:28" s="2" customFormat="1" ht="54" customHeight="1">
      <c r="A1" s="1"/>
      <c r="B1" s="1"/>
      <c r="C1" s="124" t="s">
        <v>121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1:28" s="2" customFormat="1" ht="17.25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spans="1:28" s="10" customFormat="1" ht="12.75">
      <c r="A3" s="7"/>
      <c r="B3" s="7"/>
      <c r="C3" s="8"/>
      <c r="D3" s="9"/>
      <c r="U3" s="11"/>
      <c r="V3" s="11"/>
      <c r="W3" s="11"/>
      <c r="X3" s="11"/>
      <c r="Y3" s="12"/>
      <c r="Z3" s="12"/>
      <c r="AA3" s="12"/>
      <c r="AB3" s="12"/>
    </row>
    <row r="4" spans="1:30" s="10" customFormat="1" ht="63.75" customHeight="1">
      <c r="A4" s="7"/>
      <c r="B4" s="7"/>
      <c r="C4" s="125" t="s">
        <v>1</v>
      </c>
      <c r="D4" s="126" t="s">
        <v>2</v>
      </c>
      <c r="E4" s="128" t="s">
        <v>3</v>
      </c>
      <c r="F4" s="128"/>
      <c r="G4" s="128"/>
      <c r="H4" s="128"/>
      <c r="I4" s="129" t="s">
        <v>4</v>
      </c>
      <c r="J4" s="129"/>
      <c r="K4" s="129"/>
      <c r="L4" s="129"/>
      <c r="M4" s="130" t="s">
        <v>5</v>
      </c>
      <c r="N4" s="130"/>
      <c r="O4" s="130"/>
      <c r="P4" s="130"/>
      <c r="Q4" s="118" t="s">
        <v>6</v>
      </c>
      <c r="R4" s="118"/>
      <c r="S4" s="118"/>
      <c r="T4" s="118"/>
      <c r="U4" s="119" t="s">
        <v>7</v>
      </c>
      <c r="V4" s="119"/>
      <c r="W4" s="119"/>
      <c r="X4" s="119"/>
      <c r="Y4" s="123" t="s">
        <v>8</v>
      </c>
      <c r="Z4" s="123"/>
      <c r="AA4" s="123"/>
      <c r="AB4" s="123"/>
      <c r="AC4" s="123"/>
      <c r="AD4" s="123"/>
    </row>
    <row r="5" spans="1:30" s="10" customFormat="1" ht="26.25" customHeight="1">
      <c r="A5" s="7"/>
      <c r="B5" s="7"/>
      <c r="C5" s="125"/>
      <c r="D5" s="127"/>
      <c r="E5" s="115" t="s">
        <v>9</v>
      </c>
      <c r="F5" s="115"/>
      <c r="G5" s="115" t="s">
        <v>10</v>
      </c>
      <c r="H5" s="115"/>
      <c r="I5" s="116" t="s">
        <v>9</v>
      </c>
      <c r="J5" s="116"/>
      <c r="K5" s="116" t="s">
        <v>10</v>
      </c>
      <c r="L5" s="116"/>
      <c r="M5" s="13" t="s">
        <v>9</v>
      </c>
      <c r="N5" s="13"/>
      <c r="O5" s="13" t="s">
        <v>10</v>
      </c>
      <c r="P5" s="13"/>
      <c r="Q5" s="117" t="s">
        <v>9</v>
      </c>
      <c r="R5" s="117"/>
      <c r="S5" s="117" t="s">
        <v>10</v>
      </c>
      <c r="T5" s="117"/>
      <c r="U5" s="120" t="s">
        <v>9</v>
      </c>
      <c r="V5" s="120"/>
      <c r="W5" s="120" t="s">
        <v>10</v>
      </c>
      <c r="X5" s="120"/>
      <c r="Y5" s="121" t="s">
        <v>9</v>
      </c>
      <c r="Z5" s="122"/>
      <c r="AA5" s="121" t="s">
        <v>10</v>
      </c>
      <c r="AB5" s="122"/>
      <c r="AC5" s="112" t="s">
        <v>11</v>
      </c>
      <c r="AD5" s="112" t="s">
        <v>12</v>
      </c>
    </row>
    <row r="6" spans="1:30" s="27" customFormat="1" ht="46.5" customHeight="1">
      <c r="A6" s="114" t="s">
        <v>13</v>
      </c>
      <c r="B6" s="114"/>
      <c r="C6" s="125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16</v>
      </c>
      <c r="I6" s="17" t="s">
        <v>15</v>
      </c>
      <c r="J6" s="18" t="s">
        <v>16</v>
      </c>
      <c r="K6" s="18" t="s">
        <v>18</v>
      </c>
      <c r="L6" s="18" t="s">
        <v>16</v>
      </c>
      <c r="M6" s="19" t="s">
        <v>15</v>
      </c>
      <c r="N6" s="20" t="s">
        <v>16</v>
      </c>
      <c r="O6" s="20" t="s">
        <v>18</v>
      </c>
      <c r="P6" s="20" t="s">
        <v>16</v>
      </c>
      <c r="Q6" s="21" t="s">
        <v>15</v>
      </c>
      <c r="R6" s="22" t="s">
        <v>16</v>
      </c>
      <c r="S6" s="22" t="s">
        <v>18</v>
      </c>
      <c r="T6" s="22" t="s">
        <v>16</v>
      </c>
      <c r="U6" s="23" t="s">
        <v>15</v>
      </c>
      <c r="V6" s="24" t="s">
        <v>16</v>
      </c>
      <c r="W6" s="24" t="s">
        <v>18</v>
      </c>
      <c r="X6" s="24" t="s">
        <v>16</v>
      </c>
      <c r="Y6" s="25" t="s">
        <v>15</v>
      </c>
      <c r="Z6" s="26" t="s">
        <v>16</v>
      </c>
      <c r="AA6" s="26" t="s">
        <v>18</v>
      </c>
      <c r="AB6" s="26" t="s">
        <v>16</v>
      </c>
      <c r="AC6" s="113"/>
      <c r="AD6" s="113"/>
    </row>
    <row r="7" spans="1:30" s="10" customFormat="1" ht="26.25">
      <c r="A7" s="28" t="s">
        <v>19</v>
      </c>
      <c r="B7" s="28" t="s">
        <v>20</v>
      </c>
      <c r="C7" s="29" t="s">
        <v>21</v>
      </c>
      <c r="D7" s="29">
        <v>2</v>
      </c>
      <c r="E7" s="30">
        <v>3</v>
      </c>
      <c r="F7" s="30">
        <v>4</v>
      </c>
      <c r="G7" s="30">
        <v>5</v>
      </c>
      <c r="H7" s="30">
        <v>6</v>
      </c>
      <c r="I7" s="31">
        <v>7</v>
      </c>
      <c r="J7" s="31">
        <v>8</v>
      </c>
      <c r="K7" s="31">
        <v>9</v>
      </c>
      <c r="L7" s="31">
        <v>10</v>
      </c>
      <c r="M7" s="32">
        <v>11</v>
      </c>
      <c r="N7" s="32">
        <v>12</v>
      </c>
      <c r="O7" s="32">
        <v>13</v>
      </c>
      <c r="P7" s="32">
        <v>14</v>
      </c>
      <c r="Q7" s="33">
        <v>15</v>
      </c>
      <c r="R7" s="33">
        <v>16</v>
      </c>
      <c r="S7" s="33">
        <v>17</v>
      </c>
      <c r="T7" s="33">
        <v>18</v>
      </c>
      <c r="U7" s="34">
        <v>19</v>
      </c>
      <c r="V7" s="35">
        <v>20</v>
      </c>
      <c r="W7" s="35">
        <v>21</v>
      </c>
      <c r="X7" s="35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5" s="49" customFormat="1" ht="15">
      <c r="A8" s="37" t="s">
        <v>22</v>
      </c>
      <c r="B8" s="37" t="s">
        <v>23</v>
      </c>
      <c r="C8" s="38" t="s">
        <v>21</v>
      </c>
      <c r="D8" s="39" t="s">
        <v>120</v>
      </c>
      <c r="E8" s="40"/>
      <c r="F8" s="40"/>
      <c r="G8" s="41"/>
      <c r="H8" s="40"/>
      <c r="I8" s="42"/>
      <c r="J8" s="43">
        <f>SUM(J10:J19)</f>
        <v>0</v>
      </c>
      <c r="K8" s="42"/>
      <c r="L8" s="43">
        <f>SUM(L10:L19)</f>
        <v>0</v>
      </c>
      <c r="M8" s="42">
        <f>SUM(M10:M19)</f>
        <v>599274</v>
      </c>
      <c r="N8" s="43">
        <f>SUM(N10:N19)</f>
        <v>1</v>
      </c>
      <c r="O8" s="42">
        <f>SUM(O10:O19)</f>
        <v>537434.1317989844</v>
      </c>
      <c r="P8" s="43">
        <f>SUM(P10:P19)</f>
        <v>1</v>
      </c>
      <c r="Q8" s="42"/>
      <c r="R8" s="43">
        <f>SUM(R10:R19)</f>
        <v>0</v>
      </c>
      <c r="S8" s="42"/>
      <c r="T8" s="43">
        <f>SUM(T10:T19)</f>
        <v>0</v>
      </c>
      <c r="U8" s="42"/>
      <c r="V8" s="43">
        <f>SUM(V10:V19)</f>
        <v>0</v>
      </c>
      <c r="W8" s="42"/>
      <c r="X8" s="43">
        <f>SUM(X10:X19)</f>
        <v>0</v>
      </c>
      <c r="Y8" s="44">
        <f>SUM(Y10:Y19)</f>
        <v>0</v>
      </c>
      <c r="Z8" s="45">
        <f>SUM(Z10:Z19)</f>
        <v>0</v>
      </c>
      <c r="AA8" s="44">
        <f>SUM(AA10:AA19)</f>
        <v>0</v>
      </c>
      <c r="AB8" s="45">
        <f>SUM(AB10:AB19)</f>
        <v>0</v>
      </c>
      <c r="AC8" s="46" t="e">
        <f>Y8/Y$68</f>
        <v>#DIV/0!</v>
      </c>
      <c r="AD8" s="47" t="e">
        <f>AA8/AA$68</f>
        <v>#DIV/0!</v>
      </c>
      <c r="AE8" s="48"/>
      <c r="AF8" s="10"/>
      <c r="AG8" s="10"/>
      <c r="AH8" s="48"/>
      <c r="AI8" s="10"/>
    </row>
    <row r="9" spans="1:35" s="55" customFormat="1" ht="12.75">
      <c r="A9" s="50"/>
      <c r="B9" s="50"/>
      <c r="C9" s="51"/>
      <c r="D9" s="52" t="s">
        <v>24</v>
      </c>
      <c r="E9" s="108">
        <f>IF(E8&gt;0,E8/$Y8,"")</f>
      </c>
      <c r="F9" s="109"/>
      <c r="G9" s="110">
        <f>IF(G8&gt;0,G8/$AA8,"")</f>
      </c>
      <c r="H9" s="111"/>
      <c r="I9" s="108">
        <f>IF(I8&gt;0,I8/$Y8,"")</f>
      </c>
      <c r="J9" s="109"/>
      <c r="K9" s="110">
        <f>IF(K8&gt;0,K8/$AA8,"")</f>
      </c>
      <c r="L9" s="111"/>
      <c r="M9" s="108" t="e">
        <f>IF(M8&gt;0,M8/$Y8,"")</f>
        <v>#DIV/0!</v>
      </c>
      <c r="N9" s="109"/>
      <c r="O9" s="110" t="e">
        <f>IF(O8&gt;0,O8/$AA8,"")</f>
        <v>#DIV/0!</v>
      </c>
      <c r="P9" s="111"/>
      <c r="Q9" s="108">
        <f>IF(Q8&gt;0,Q8/$Y8,"")</f>
      </c>
      <c r="R9" s="109"/>
      <c r="S9" s="110">
        <f>IF(S8&gt;0,S8/$AA8,"")</f>
      </c>
      <c r="T9" s="111"/>
      <c r="U9" s="108">
        <f>IF(U8&gt;0,U8/$Y8,"")</f>
      </c>
      <c r="V9" s="109"/>
      <c r="W9" s="110">
        <f>IF(W8&gt;0,W8/$AA8,"")</f>
      </c>
      <c r="X9" s="111"/>
      <c r="Y9" s="108">
        <f>IF(Y8&gt;0,Y8/$Y8,"")</f>
      </c>
      <c r="Z9" s="109"/>
      <c r="AA9" s="110">
        <f>IF(AA8&gt;0,AA8/$AA8,"")</f>
      </c>
      <c r="AB9" s="111"/>
      <c r="AC9" s="53"/>
      <c r="AD9" s="53"/>
      <c r="AE9" s="54"/>
      <c r="AF9" s="54"/>
      <c r="AG9" s="54"/>
      <c r="AH9" s="54"/>
      <c r="AI9" s="54"/>
    </row>
    <row r="10" spans="1:61" s="10" customFormat="1" ht="12.75">
      <c r="A10" s="37" t="s">
        <v>22</v>
      </c>
      <c r="B10" s="7" t="s">
        <v>25</v>
      </c>
      <c r="C10" s="56" t="s">
        <v>26</v>
      </c>
      <c r="D10" s="57" t="s">
        <v>27</v>
      </c>
      <c r="E10" s="58"/>
      <c r="F10" s="59"/>
      <c r="G10" s="58"/>
      <c r="H10" s="58"/>
      <c r="I10" s="60"/>
      <c r="J10" s="61">
        <f aca="true" t="shared" si="0" ref="J10:J19">IF(I$8&gt;0,I10/I$8,"")</f>
      </c>
      <c r="K10" s="60"/>
      <c r="L10" s="61">
        <f aca="true" t="shared" si="1" ref="L10:L19">IF(K$8&gt;0,K10/K$8,"")</f>
      </c>
      <c r="M10" s="60">
        <v>461794</v>
      </c>
      <c r="N10" s="61">
        <f aca="true" t="shared" si="2" ref="N10:N19">IF(M$8&gt;0,M10/M$8,"")</f>
        <v>0.7705890794528045</v>
      </c>
      <c r="O10" s="60">
        <v>298037.4013777557</v>
      </c>
      <c r="P10" s="61">
        <f aca="true" t="shared" si="3" ref="P10:P19">IF(O$8&gt;0,O10/O$8,"")</f>
        <v>0.5545561469646854</v>
      </c>
      <c r="Q10" s="60"/>
      <c r="R10" s="61">
        <f aca="true" t="shared" si="4" ref="R10:R19">IF(Q$8&gt;0,Q10/Q$8,"")</f>
      </c>
      <c r="S10" s="60"/>
      <c r="T10" s="61">
        <f aca="true" t="shared" si="5" ref="T10:T19">IF(S$8&gt;0,S10/S$8,"")</f>
      </c>
      <c r="U10" s="60"/>
      <c r="V10" s="61">
        <f aca="true" t="shared" si="6" ref="V10:V19">IF(U$8&gt;0,U10/U$8,"")</f>
      </c>
      <c r="W10" s="60"/>
      <c r="X10" s="61">
        <f aca="true" t="shared" si="7" ref="X10:X19">IF(W$8&gt;0,W10/W$8,"")</f>
      </c>
      <c r="Y10" s="62"/>
      <c r="Z10" s="63">
        <f aca="true" t="shared" si="8" ref="Z10:Z19">IF(Y$8&gt;0,Y10/Y$8,"")</f>
      </c>
      <c r="AA10" s="62"/>
      <c r="AB10" s="63">
        <f aca="true" t="shared" si="9" ref="AB10:AB19">IF(AA$8&gt;0,AA10/AA$8,"")</f>
      </c>
      <c r="AC10" s="64"/>
      <c r="AD10" s="65"/>
      <c r="AE10" s="66"/>
      <c r="AF10" s="66"/>
      <c r="AG10" s="67"/>
      <c r="AH10" s="66"/>
      <c r="AI10" s="6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34" s="10" customFormat="1" ht="12.75">
      <c r="A11" s="37" t="s">
        <v>22</v>
      </c>
      <c r="B11" s="7" t="s">
        <v>28</v>
      </c>
      <c r="C11" s="38" t="s">
        <v>29</v>
      </c>
      <c r="D11" s="69" t="s">
        <v>30</v>
      </c>
      <c r="E11" s="70"/>
      <c r="F11" s="70"/>
      <c r="G11" s="71"/>
      <c r="H11" s="70"/>
      <c r="I11" s="72"/>
      <c r="J11" s="61">
        <f t="shared" si="0"/>
      </c>
      <c r="K11" s="72"/>
      <c r="L11" s="61">
        <f t="shared" si="1"/>
      </c>
      <c r="M11" s="72"/>
      <c r="N11" s="61">
        <f t="shared" si="2"/>
        <v>0</v>
      </c>
      <c r="O11" s="72"/>
      <c r="P11" s="61">
        <f t="shared" si="3"/>
        <v>0</v>
      </c>
      <c r="Q11" s="72"/>
      <c r="R11" s="61">
        <f t="shared" si="4"/>
      </c>
      <c r="S11" s="72"/>
      <c r="T11" s="61">
        <f t="shared" si="5"/>
      </c>
      <c r="U11" s="72"/>
      <c r="V11" s="61">
        <f t="shared" si="6"/>
      </c>
      <c r="W11" s="72"/>
      <c r="X11" s="61">
        <f t="shared" si="7"/>
      </c>
      <c r="Y11" s="62"/>
      <c r="Z11" s="63">
        <f t="shared" si="8"/>
      </c>
      <c r="AA11" s="62"/>
      <c r="AB11" s="63">
        <f t="shared" si="9"/>
      </c>
      <c r="AC11" s="73"/>
      <c r="AD11" s="73"/>
      <c r="AE11" s="48"/>
      <c r="AH11" s="48"/>
    </row>
    <row r="12" spans="1:35" s="10" customFormat="1" ht="12.75">
      <c r="A12" s="37" t="s">
        <v>22</v>
      </c>
      <c r="B12" s="7" t="s">
        <v>31</v>
      </c>
      <c r="C12" s="56" t="s">
        <v>32</v>
      </c>
      <c r="D12" s="69" t="s">
        <v>33</v>
      </c>
      <c r="E12" s="58"/>
      <c r="F12" s="59"/>
      <c r="G12" s="58"/>
      <c r="H12" s="58"/>
      <c r="I12" s="60"/>
      <c r="J12" s="61">
        <f t="shared" si="0"/>
      </c>
      <c r="K12" s="60"/>
      <c r="L12" s="61">
        <f t="shared" si="1"/>
      </c>
      <c r="M12" s="60"/>
      <c r="N12" s="61">
        <f t="shared" si="2"/>
        <v>0</v>
      </c>
      <c r="O12" s="60"/>
      <c r="P12" s="61">
        <f t="shared" si="3"/>
        <v>0</v>
      </c>
      <c r="Q12" s="60"/>
      <c r="R12" s="61">
        <f t="shared" si="4"/>
      </c>
      <c r="S12" s="60"/>
      <c r="T12" s="61">
        <f t="shared" si="5"/>
      </c>
      <c r="U12" s="60"/>
      <c r="V12" s="61">
        <f t="shared" si="6"/>
      </c>
      <c r="W12" s="60"/>
      <c r="X12" s="61">
        <f t="shared" si="7"/>
      </c>
      <c r="Y12" s="62"/>
      <c r="Z12" s="63">
        <f t="shared" si="8"/>
      </c>
      <c r="AA12" s="62"/>
      <c r="AB12" s="63">
        <f t="shared" si="9"/>
      </c>
      <c r="AC12" s="64"/>
      <c r="AD12" s="65"/>
      <c r="AE12" s="66"/>
      <c r="AF12" s="66"/>
      <c r="AG12" s="67"/>
      <c r="AH12" s="66"/>
      <c r="AI12" s="66"/>
    </row>
    <row r="13" spans="1:34" s="10" customFormat="1" ht="12.75">
      <c r="A13" s="37" t="s">
        <v>22</v>
      </c>
      <c r="B13" s="74" t="s">
        <v>34</v>
      </c>
      <c r="C13" s="38" t="s">
        <v>35</v>
      </c>
      <c r="D13" s="69" t="s">
        <v>36</v>
      </c>
      <c r="E13" s="70"/>
      <c r="F13" s="70"/>
      <c r="G13" s="71"/>
      <c r="H13" s="70"/>
      <c r="I13" s="72"/>
      <c r="J13" s="61">
        <f t="shared" si="0"/>
      </c>
      <c r="K13" s="72"/>
      <c r="L13" s="61">
        <f t="shared" si="1"/>
      </c>
      <c r="M13" s="72"/>
      <c r="N13" s="61">
        <f t="shared" si="2"/>
        <v>0</v>
      </c>
      <c r="O13" s="72"/>
      <c r="P13" s="61">
        <f t="shared" si="3"/>
        <v>0</v>
      </c>
      <c r="Q13" s="72"/>
      <c r="R13" s="61">
        <f t="shared" si="4"/>
      </c>
      <c r="S13" s="72"/>
      <c r="T13" s="61">
        <f t="shared" si="5"/>
      </c>
      <c r="U13" s="72"/>
      <c r="V13" s="61">
        <f t="shared" si="6"/>
      </c>
      <c r="W13" s="72"/>
      <c r="X13" s="61">
        <f t="shared" si="7"/>
      </c>
      <c r="Y13" s="62"/>
      <c r="Z13" s="63">
        <f t="shared" si="8"/>
      </c>
      <c r="AA13" s="62"/>
      <c r="AB13" s="63">
        <f t="shared" si="9"/>
      </c>
      <c r="AC13" s="73"/>
      <c r="AD13" s="73"/>
      <c r="AE13" s="48"/>
      <c r="AH13" s="48"/>
    </row>
    <row r="14" spans="1:35" s="10" customFormat="1" ht="12.75">
      <c r="A14" s="37" t="s">
        <v>22</v>
      </c>
      <c r="B14" s="7" t="s">
        <v>37</v>
      </c>
      <c r="C14" s="56" t="s">
        <v>38</v>
      </c>
      <c r="D14" s="57" t="s">
        <v>39</v>
      </c>
      <c r="E14" s="58"/>
      <c r="F14" s="59"/>
      <c r="G14" s="58"/>
      <c r="H14" s="58"/>
      <c r="I14" s="60"/>
      <c r="J14" s="61">
        <f t="shared" si="0"/>
      </c>
      <c r="K14" s="60"/>
      <c r="L14" s="61">
        <f t="shared" si="1"/>
      </c>
      <c r="M14" s="60">
        <v>21407</v>
      </c>
      <c r="N14" s="61">
        <f t="shared" si="2"/>
        <v>0.03572155641659742</v>
      </c>
      <c r="O14" s="60">
        <v>8289.312179976558</v>
      </c>
      <c r="P14" s="61">
        <f t="shared" si="3"/>
        <v>0.01542386627404788</v>
      </c>
      <c r="Q14" s="60"/>
      <c r="R14" s="61">
        <f t="shared" si="4"/>
      </c>
      <c r="S14" s="60"/>
      <c r="T14" s="61">
        <f t="shared" si="5"/>
      </c>
      <c r="U14" s="60"/>
      <c r="V14" s="61">
        <f t="shared" si="6"/>
      </c>
      <c r="W14" s="60"/>
      <c r="X14" s="61">
        <f t="shared" si="7"/>
      </c>
      <c r="Y14" s="62"/>
      <c r="Z14" s="63">
        <f t="shared" si="8"/>
      </c>
      <c r="AA14" s="62"/>
      <c r="AB14" s="63">
        <f t="shared" si="9"/>
      </c>
      <c r="AC14" s="64"/>
      <c r="AD14" s="65"/>
      <c r="AE14" s="66"/>
      <c r="AF14" s="66"/>
      <c r="AG14" s="67"/>
      <c r="AH14" s="66"/>
      <c r="AI14" s="66"/>
    </row>
    <row r="15" spans="1:34" s="10" customFormat="1" ht="12.75">
      <c r="A15" s="37" t="s">
        <v>22</v>
      </c>
      <c r="B15" s="74" t="s">
        <v>40</v>
      </c>
      <c r="C15" s="38" t="s">
        <v>41</v>
      </c>
      <c r="D15" s="57" t="s">
        <v>42</v>
      </c>
      <c r="E15" s="70"/>
      <c r="F15" s="70"/>
      <c r="G15" s="71"/>
      <c r="H15" s="70"/>
      <c r="I15" s="72"/>
      <c r="J15" s="61">
        <f t="shared" si="0"/>
      </c>
      <c r="K15" s="72"/>
      <c r="L15" s="61">
        <f t="shared" si="1"/>
      </c>
      <c r="M15" s="72"/>
      <c r="N15" s="61">
        <f t="shared" si="2"/>
        <v>0</v>
      </c>
      <c r="O15" s="72"/>
      <c r="P15" s="61">
        <f t="shared" si="3"/>
        <v>0</v>
      </c>
      <c r="Q15" s="72"/>
      <c r="R15" s="61">
        <f t="shared" si="4"/>
      </c>
      <c r="S15" s="72"/>
      <c r="T15" s="61">
        <f t="shared" si="5"/>
      </c>
      <c r="U15" s="72"/>
      <c r="V15" s="61">
        <f t="shared" si="6"/>
      </c>
      <c r="W15" s="72"/>
      <c r="X15" s="61">
        <f t="shared" si="7"/>
      </c>
      <c r="Y15" s="62"/>
      <c r="Z15" s="63">
        <f t="shared" si="8"/>
      </c>
      <c r="AA15" s="62"/>
      <c r="AB15" s="63">
        <f t="shared" si="9"/>
      </c>
      <c r="AC15" s="73"/>
      <c r="AD15" s="73"/>
      <c r="AE15" s="48"/>
      <c r="AH15" s="48"/>
    </row>
    <row r="16" spans="1:35" s="10" customFormat="1" ht="12.75">
      <c r="A16" s="37" t="s">
        <v>22</v>
      </c>
      <c r="B16" s="74" t="s">
        <v>43</v>
      </c>
      <c r="C16" s="56" t="s">
        <v>44</v>
      </c>
      <c r="D16" s="57" t="s">
        <v>45</v>
      </c>
      <c r="E16" s="58"/>
      <c r="F16" s="59"/>
      <c r="G16" s="58"/>
      <c r="H16" s="58"/>
      <c r="I16" s="60"/>
      <c r="J16" s="61">
        <f t="shared" si="0"/>
      </c>
      <c r="K16" s="75"/>
      <c r="L16" s="61">
        <f t="shared" si="1"/>
      </c>
      <c r="M16" s="60"/>
      <c r="N16" s="61">
        <f t="shared" si="2"/>
        <v>0</v>
      </c>
      <c r="O16" s="60"/>
      <c r="P16" s="61">
        <f t="shared" si="3"/>
        <v>0</v>
      </c>
      <c r="Q16" s="60"/>
      <c r="R16" s="61">
        <f t="shared" si="4"/>
      </c>
      <c r="S16" s="60"/>
      <c r="T16" s="61">
        <f t="shared" si="5"/>
      </c>
      <c r="U16" s="60"/>
      <c r="V16" s="61">
        <f t="shared" si="6"/>
      </c>
      <c r="W16" s="60"/>
      <c r="X16" s="61">
        <f t="shared" si="7"/>
      </c>
      <c r="Y16" s="62"/>
      <c r="Z16" s="63">
        <f t="shared" si="8"/>
      </c>
      <c r="AA16" s="62"/>
      <c r="AB16" s="63">
        <f t="shared" si="9"/>
      </c>
      <c r="AC16" s="64"/>
      <c r="AD16" s="65"/>
      <c r="AE16" s="66"/>
      <c r="AF16" s="66"/>
      <c r="AG16" s="67"/>
      <c r="AH16" s="66"/>
      <c r="AI16" s="66"/>
    </row>
    <row r="17" spans="1:34" s="10" customFormat="1" ht="12.75">
      <c r="A17" s="37" t="s">
        <v>22</v>
      </c>
      <c r="B17" s="74" t="s">
        <v>46</v>
      </c>
      <c r="C17" s="38" t="s">
        <v>47</v>
      </c>
      <c r="D17" s="57" t="s">
        <v>48</v>
      </c>
      <c r="E17" s="70"/>
      <c r="F17" s="70"/>
      <c r="G17" s="71"/>
      <c r="H17" s="70"/>
      <c r="I17" s="72"/>
      <c r="J17" s="61">
        <f t="shared" si="0"/>
      </c>
      <c r="K17" s="72"/>
      <c r="L17" s="61">
        <f t="shared" si="1"/>
      </c>
      <c r="M17" s="72">
        <v>114288</v>
      </c>
      <c r="N17" s="61">
        <f t="shared" si="2"/>
        <v>0.19071076001962375</v>
      </c>
      <c r="O17" s="72">
        <v>226684.39334773127</v>
      </c>
      <c r="P17" s="61">
        <f t="shared" si="3"/>
        <v>0.42179009470228</v>
      </c>
      <c r="Q17" s="72"/>
      <c r="R17" s="61">
        <f t="shared" si="4"/>
      </c>
      <c r="S17" s="72"/>
      <c r="T17" s="61">
        <f t="shared" si="5"/>
      </c>
      <c r="U17" s="72"/>
      <c r="V17" s="61">
        <f t="shared" si="6"/>
      </c>
      <c r="W17" s="72"/>
      <c r="X17" s="61">
        <f t="shared" si="7"/>
      </c>
      <c r="Y17" s="62"/>
      <c r="Z17" s="63">
        <f t="shared" si="8"/>
      </c>
      <c r="AA17" s="62"/>
      <c r="AB17" s="63">
        <f t="shared" si="9"/>
      </c>
      <c r="AC17" s="73"/>
      <c r="AD17" s="73"/>
      <c r="AE17" s="48"/>
      <c r="AH17" s="48"/>
    </row>
    <row r="18" spans="1:35" s="10" customFormat="1" ht="12.75">
      <c r="A18" s="37" t="s">
        <v>22</v>
      </c>
      <c r="B18" s="74" t="s">
        <v>49</v>
      </c>
      <c r="C18" s="56" t="s">
        <v>50</v>
      </c>
      <c r="D18" s="57" t="s">
        <v>51</v>
      </c>
      <c r="E18" s="58"/>
      <c r="F18" s="59"/>
      <c r="G18" s="58"/>
      <c r="H18" s="58"/>
      <c r="I18" s="60"/>
      <c r="J18" s="61">
        <f t="shared" si="0"/>
      </c>
      <c r="K18" s="60"/>
      <c r="L18" s="61">
        <f t="shared" si="1"/>
      </c>
      <c r="M18" s="60">
        <v>1775</v>
      </c>
      <c r="N18" s="102">
        <f t="shared" si="2"/>
        <v>0.002961917253209717</v>
      </c>
      <c r="O18" s="60">
        <v>3027.5845010882254</v>
      </c>
      <c r="P18" s="61">
        <f t="shared" si="3"/>
        <v>0.0056334056993250815</v>
      </c>
      <c r="Q18" s="60"/>
      <c r="R18" s="61">
        <f t="shared" si="4"/>
      </c>
      <c r="S18" s="60"/>
      <c r="T18" s="61">
        <f t="shared" si="5"/>
      </c>
      <c r="U18" s="60"/>
      <c r="V18" s="61">
        <f t="shared" si="6"/>
      </c>
      <c r="W18" s="60"/>
      <c r="X18" s="61">
        <f t="shared" si="7"/>
      </c>
      <c r="Y18" s="62"/>
      <c r="Z18" s="63">
        <f t="shared" si="8"/>
      </c>
      <c r="AA18" s="62"/>
      <c r="AB18" s="63">
        <f t="shared" si="9"/>
      </c>
      <c r="AC18" s="64"/>
      <c r="AD18" s="65"/>
      <c r="AE18" s="66"/>
      <c r="AF18" s="66"/>
      <c r="AG18" s="67"/>
      <c r="AH18" s="66"/>
      <c r="AI18" s="66"/>
    </row>
    <row r="19" spans="1:34" s="10" customFormat="1" ht="12.75">
      <c r="A19" s="37" t="s">
        <v>22</v>
      </c>
      <c r="B19" s="74" t="s">
        <v>52</v>
      </c>
      <c r="C19" s="38" t="s">
        <v>53</v>
      </c>
      <c r="D19" s="57" t="s">
        <v>54</v>
      </c>
      <c r="E19" s="70"/>
      <c r="F19" s="70"/>
      <c r="G19" s="71"/>
      <c r="H19" s="70"/>
      <c r="I19" s="72"/>
      <c r="J19" s="61">
        <f t="shared" si="0"/>
      </c>
      <c r="K19" s="72"/>
      <c r="L19" s="61">
        <f t="shared" si="1"/>
      </c>
      <c r="M19" s="72">
        <v>10</v>
      </c>
      <c r="N19" s="61">
        <f t="shared" si="2"/>
        <v>1.6686857764561788E-05</v>
      </c>
      <c r="O19" s="72">
        <v>1395.4403924326139</v>
      </c>
      <c r="P19" s="61">
        <f t="shared" si="3"/>
        <v>0.002596486359661556</v>
      </c>
      <c r="Q19" s="72"/>
      <c r="R19" s="61">
        <f t="shared" si="4"/>
      </c>
      <c r="S19" s="72"/>
      <c r="T19" s="61">
        <f t="shared" si="5"/>
      </c>
      <c r="U19" s="72"/>
      <c r="V19" s="61">
        <f t="shared" si="6"/>
      </c>
      <c r="W19" s="72"/>
      <c r="X19" s="61">
        <f t="shared" si="7"/>
      </c>
      <c r="Y19" s="62"/>
      <c r="Z19" s="63">
        <f t="shared" si="8"/>
      </c>
      <c r="AA19" s="62"/>
      <c r="AB19" s="63">
        <f t="shared" si="9"/>
      </c>
      <c r="AC19" s="73"/>
      <c r="AD19" s="73"/>
      <c r="AE19" s="48"/>
      <c r="AH19" s="48"/>
    </row>
    <row r="20" spans="1:35" s="78" customFormat="1" ht="15">
      <c r="A20" s="76" t="s">
        <v>55</v>
      </c>
      <c r="B20" s="37" t="s">
        <v>23</v>
      </c>
      <c r="C20" s="56" t="s">
        <v>56</v>
      </c>
      <c r="D20" s="77" t="s">
        <v>57</v>
      </c>
      <c r="E20" s="42"/>
      <c r="F20" s="43">
        <f>SUM(F22:F31)</f>
        <v>0</v>
      </c>
      <c r="G20" s="42"/>
      <c r="H20" s="43">
        <f>SUM(H22:H31)</f>
        <v>0</v>
      </c>
      <c r="I20" s="40"/>
      <c r="J20" s="40"/>
      <c r="K20" s="41"/>
      <c r="L20" s="40"/>
      <c r="M20" s="42">
        <f>SUM(M22:M31)</f>
        <v>5294</v>
      </c>
      <c r="N20" s="43">
        <f>SUM(N22:N31)</f>
        <v>1</v>
      </c>
      <c r="O20" s="42">
        <f>SUM(O22:O31)</f>
        <v>3402.2189622188735</v>
      </c>
      <c r="P20" s="43">
        <f>SUM(P22:P31)</f>
        <v>1</v>
      </c>
      <c r="Q20" s="42"/>
      <c r="R20" s="43">
        <f>SUM(R22:R31)</f>
        <v>0</v>
      </c>
      <c r="S20" s="42"/>
      <c r="T20" s="43">
        <f>SUM(T22:T31)</f>
        <v>0</v>
      </c>
      <c r="U20" s="42"/>
      <c r="V20" s="43">
        <f>SUM(V22:V31)</f>
        <v>0</v>
      </c>
      <c r="W20" s="42"/>
      <c r="X20" s="43">
        <f>SUM(X22:X31)</f>
        <v>0</v>
      </c>
      <c r="Y20" s="44"/>
      <c r="Z20" s="45">
        <f>SUM(Z22:Z31)</f>
        <v>0</v>
      </c>
      <c r="AA20" s="44"/>
      <c r="AB20" s="45">
        <f>SUM(AB22:AB31)</f>
        <v>0</v>
      </c>
      <c r="AC20" s="46"/>
      <c r="AD20" s="47" t="e">
        <f>AA20/AA$68</f>
        <v>#DIV/0!</v>
      </c>
      <c r="AE20" s="66"/>
      <c r="AF20" s="66"/>
      <c r="AG20" s="67"/>
      <c r="AH20" s="66"/>
      <c r="AI20" s="66"/>
    </row>
    <row r="21" spans="1:35" s="55" customFormat="1" ht="12.75">
      <c r="A21" s="50"/>
      <c r="B21" s="50"/>
      <c r="C21" s="51"/>
      <c r="D21" s="52" t="s">
        <v>24</v>
      </c>
      <c r="E21" s="108">
        <f>IF(E20&gt;0,E20/$Y20,"")</f>
      </c>
      <c r="F21" s="109"/>
      <c r="G21" s="110">
        <f>IF(G20&gt;0,G20/$AA20,"")</f>
      </c>
      <c r="H21" s="111"/>
      <c r="I21" s="108">
        <f>IF(I20&gt;0,I20/$Y20,"")</f>
      </c>
      <c r="J21" s="109"/>
      <c r="K21" s="110">
        <f>IF(K20&gt;0,K20/$AA20,"")</f>
      </c>
      <c r="L21" s="111"/>
      <c r="M21" s="108" t="e">
        <f>IF(M20&gt;0,M20/$Y20,"")</f>
        <v>#DIV/0!</v>
      </c>
      <c r="N21" s="109"/>
      <c r="O21" s="110" t="e">
        <f>IF(O20&gt;0,O20/$AA20,"")</f>
        <v>#DIV/0!</v>
      </c>
      <c r="P21" s="111"/>
      <c r="Q21" s="108">
        <f>IF(Q20&gt;0,Q20/$Y20,"")</f>
      </c>
      <c r="R21" s="109"/>
      <c r="S21" s="110">
        <f>IF(S20&gt;0,S20/$AA20,"")</f>
      </c>
      <c r="T21" s="111"/>
      <c r="U21" s="108">
        <f>IF(U20&gt;0,U20/$Y20,"")</f>
      </c>
      <c r="V21" s="109"/>
      <c r="W21" s="110">
        <f>IF(W20&gt;0,W20/$AA20,"")</f>
      </c>
      <c r="X21" s="111"/>
      <c r="Y21" s="108">
        <f>IF(Y20&gt;0,Y20/$Y20,"")</f>
      </c>
      <c r="Z21" s="109"/>
      <c r="AA21" s="110">
        <f>IF(AA20&gt;0,AA20/$AA20,"")</f>
      </c>
      <c r="AB21" s="111"/>
      <c r="AC21" s="53"/>
      <c r="AD21" s="53"/>
      <c r="AE21" s="54"/>
      <c r="AF21" s="54"/>
      <c r="AG21" s="54"/>
      <c r="AH21" s="54"/>
      <c r="AI21" s="54"/>
    </row>
    <row r="22" spans="1:61" s="10" customFormat="1" ht="12.75">
      <c r="A22" s="76" t="s">
        <v>55</v>
      </c>
      <c r="B22" s="7" t="s">
        <v>25</v>
      </c>
      <c r="C22" s="38" t="s">
        <v>58</v>
      </c>
      <c r="D22" s="57" t="s">
        <v>27</v>
      </c>
      <c r="E22" s="60"/>
      <c r="F22" s="61">
        <f aca="true" t="shared" si="10" ref="F22:F31">IF(E$20&gt;0,E22/E$20,"")</f>
      </c>
      <c r="G22" s="60"/>
      <c r="H22" s="61">
        <f aca="true" t="shared" si="11" ref="H22:H31">IF(G$20&gt;0,G22/G$20,"")</f>
      </c>
      <c r="I22" s="58"/>
      <c r="J22" s="59"/>
      <c r="K22" s="58"/>
      <c r="L22" s="58"/>
      <c r="M22" s="60">
        <v>161</v>
      </c>
      <c r="N22" s="61">
        <f aca="true" t="shared" si="12" ref="N22:N31">IF(M$20&gt;0,M22/M$20,"")</f>
        <v>0.030411786928598413</v>
      </c>
      <c r="O22" s="60">
        <v>95.73251849991628</v>
      </c>
      <c r="P22" s="61">
        <f aca="true" t="shared" si="13" ref="P22:P31">IF(O$20&gt;0,O22/O$20,"")</f>
        <v>0.028138259048877044</v>
      </c>
      <c r="Q22" s="60"/>
      <c r="R22" s="61">
        <f aca="true" t="shared" si="14" ref="R22:R31">IF(Q$20&gt;0,Q22/Q$20,"")</f>
      </c>
      <c r="S22" s="60"/>
      <c r="T22" s="61">
        <f aca="true" t="shared" si="15" ref="T22:T31">IF(S$20&gt;0,S22/S$20,"")</f>
      </c>
      <c r="U22" s="60"/>
      <c r="V22" s="61">
        <f aca="true" t="shared" si="16" ref="V22:V31">IF(U$20&gt;0,U22/U$20,"")</f>
      </c>
      <c r="W22" s="60"/>
      <c r="X22" s="61">
        <f aca="true" t="shared" si="17" ref="X22:X31">IF(W$20&gt;0,W22/W$20,"")</f>
      </c>
      <c r="Y22" s="62"/>
      <c r="Z22" s="63">
        <f aca="true" t="shared" si="18" ref="Z22:Z31">IF(Y$20&gt;0,Y22/Y$20,"")</f>
      </c>
      <c r="AA22" s="62"/>
      <c r="AB22" s="63">
        <f aca="true" t="shared" si="19" ref="AB22:AB31">IF(AA$20&gt;0,AA22/AA$20,"")</f>
      </c>
      <c r="AC22" s="64"/>
      <c r="AD22" s="65"/>
      <c r="AE22" s="66"/>
      <c r="AF22" s="66"/>
      <c r="AG22" s="67"/>
      <c r="AH22" s="66"/>
      <c r="AI22" s="6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34" s="10" customFormat="1" ht="12.75">
      <c r="A23" s="76" t="s">
        <v>55</v>
      </c>
      <c r="B23" s="7" t="s">
        <v>28</v>
      </c>
      <c r="C23" s="56" t="s">
        <v>59</v>
      </c>
      <c r="D23" s="69" t="s">
        <v>30</v>
      </c>
      <c r="E23" s="72"/>
      <c r="F23" s="61">
        <f t="shared" si="10"/>
      </c>
      <c r="G23" s="72"/>
      <c r="H23" s="61">
        <f t="shared" si="11"/>
      </c>
      <c r="I23" s="70"/>
      <c r="J23" s="70"/>
      <c r="K23" s="71"/>
      <c r="L23" s="70"/>
      <c r="M23" s="72"/>
      <c r="N23" s="61">
        <f t="shared" si="12"/>
        <v>0</v>
      </c>
      <c r="O23" s="72"/>
      <c r="P23" s="61">
        <f t="shared" si="13"/>
        <v>0</v>
      </c>
      <c r="Q23" s="72"/>
      <c r="R23" s="61">
        <f t="shared" si="14"/>
      </c>
      <c r="S23" s="72"/>
      <c r="T23" s="61">
        <f t="shared" si="15"/>
      </c>
      <c r="U23" s="72"/>
      <c r="V23" s="61">
        <f t="shared" si="16"/>
      </c>
      <c r="W23" s="72"/>
      <c r="X23" s="61">
        <f t="shared" si="17"/>
      </c>
      <c r="Y23" s="62"/>
      <c r="Z23" s="63">
        <f t="shared" si="18"/>
      </c>
      <c r="AA23" s="62"/>
      <c r="AB23" s="63">
        <f t="shared" si="19"/>
      </c>
      <c r="AC23" s="73"/>
      <c r="AD23" s="73"/>
      <c r="AE23" s="48"/>
      <c r="AH23" s="48"/>
    </row>
    <row r="24" spans="1:35" s="10" customFormat="1" ht="12.75">
      <c r="A24" s="76" t="s">
        <v>55</v>
      </c>
      <c r="B24" s="7" t="s">
        <v>31</v>
      </c>
      <c r="C24" s="38" t="s">
        <v>60</v>
      </c>
      <c r="D24" s="69" t="s">
        <v>33</v>
      </c>
      <c r="E24" s="60"/>
      <c r="F24" s="61">
        <f t="shared" si="10"/>
      </c>
      <c r="G24" s="60"/>
      <c r="H24" s="61">
        <f t="shared" si="11"/>
      </c>
      <c r="I24" s="58"/>
      <c r="J24" s="59"/>
      <c r="K24" s="58"/>
      <c r="L24" s="58"/>
      <c r="M24" s="60"/>
      <c r="N24" s="61">
        <f t="shared" si="12"/>
        <v>0</v>
      </c>
      <c r="O24" s="60"/>
      <c r="P24" s="61">
        <f t="shared" si="13"/>
        <v>0</v>
      </c>
      <c r="Q24" s="60"/>
      <c r="R24" s="61">
        <f t="shared" si="14"/>
      </c>
      <c r="S24" s="60"/>
      <c r="T24" s="61">
        <f t="shared" si="15"/>
      </c>
      <c r="U24" s="60"/>
      <c r="V24" s="61">
        <f t="shared" si="16"/>
      </c>
      <c r="W24" s="60"/>
      <c r="X24" s="61">
        <f t="shared" si="17"/>
      </c>
      <c r="Y24" s="62"/>
      <c r="Z24" s="63">
        <f t="shared" si="18"/>
      </c>
      <c r="AA24" s="62"/>
      <c r="AB24" s="63">
        <f t="shared" si="19"/>
      </c>
      <c r="AC24" s="64"/>
      <c r="AD24" s="65"/>
      <c r="AE24" s="66"/>
      <c r="AF24" s="66"/>
      <c r="AG24" s="67"/>
      <c r="AH24" s="66"/>
      <c r="AI24" s="66"/>
    </row>
    <row r="25" spans="1:34" s="10" customFormat="1" ht="12.75">
      <c r="A25" s="76" t="s">
        <v>55</v>
      </c>
      <c r="B25" s="74" t="s">
        <v>34</v>
      </c>
      <c r="C25" s="56" t="s">
        <v>61</v>
      </c>
      <c r="D25" s="69" t="s">
        <v>36</v>
      </c>
      <c r="E25" s="72"/>
      <c r="F25" s="61">
        <f t="shared" si="10"/>
      </c>
      <c r="G25" s="72"/>
      <c r="H25" s="61">
        <f t="shared" si="11"/>
      </c>
      <c r="I25" s="70"/>
      <c r="J25" s="70"/>
      <c r="K25" s="71"/>
      <c r="L25" s="70"/>
      <c r="M25" s="72"/>
      <c r="N25" s="61">
        <f t="shared" si="12"/>
        <v>0</v>
      </c>
      <c r="O25" s="72"/>
      <c r="P25" s="61">
        <f t="shared" si="13"/>
        <v>0</v>
      </c>
      <c r="Q25" s="72"/>
      <c r="R25" s="61">
        <f t="shared" si="14"/>
      </c>
      <c r="S25" s="72"/>
      <c r="T25" s="61">
        <f t="shared" si="15"/>
      </c>
      <c r="U25" s="72"/>
      <c r="V25" s="61">
        <f t="shared" si="16"/>
      </c>
      <c r="W25" s="72"/>
      <c r="X25" s="61">
        <f t="shared" si="17"/>
      </c>
      <c r="Y25" s="62"/>
      <c r="Z25" s="63">
        <f t="shared" si="18"/>
      </c>
      <c r="AA25" s="62"/>
      <c r="AB25" s="63">
        <f t="shared" si="19"/>
      </c>
      <c r="AC25" s="73"/>
      <c r="AD25" s="73"/>
      <c r="AE25" s="48"/>
      <c r="AH25" s="48"/>
    </row>
    <row r="26" spans="1:35" s="10" customFormat="1" ht="12.75">
      <c r="A26" s="76" t="s">
        <v>55</v>
      </c>
      <c r="B26" s="7" t="s">
        <v>37</v>
      </c>
      <c r="C26" s="38" t="s">
        <v>62</v>
      </c>
      <c r="D26" s="57" t="s">
        <v>39</v>
      </c>
      <c r="E26" s="60"/>
      <c r="F26" s="61">
        <f t="shared" si="10"/>
      </c>
      <c r="G26" s="60"/>
      <c r="H26" s="61">
        <f t="shared" si="11"/>
      </c>
      <c r="I26" s="58"/>
      <c r="J26" s="59"/>
      <c r="K26" s="58"/>
      <c r="L26" s="58"/>
      <c r="M26" s="60">
        <v>62</v>
      </c>
      <c r="N26" s="61">
        <f t="shared" si="12"/>
        <v>0.011711371363808084</v>
      </c>
      <c r="O26" s="60">
        <v>40.62382487862046</v>
      </c>
      <c r="P26" s="61">
        <f t="shared" si="13"/>
        <v>0.011940391059406195</v>
      </c>
      <c r="Q26" s="60"/>
      <c r="R26" s="61">
        <f t="shared" si="14"/>
      </c>
      <c r="S26" s="60"/>
      <c r="T26" s="61">
        <f t="shared" si="15"/>
      </c>
      <c r="U26" s="60"/>
      <c r="V26" s="61">
        <f t="shared" si="16"/>
      </c>
      <c r="W26" s="60"/>
      <c r="X26" s="61">
        <f t="shared" si="17"/>
      </c>
      <c r="Y26" s="62"/>
      <c r="Z26" s="63">
        <f t="shared" si="18"/>
      </c>
      <c r="AA26" s="62"/>
      <c r="AB26" s="63">
        <f t="shared" si="19"/>
      </c>
      <c r="AC26" s="64"/>
      <c r="AD26" s="65"/>
      <c r="AE26" s="66"/>
      <c r="AF26" s="66"/>
      <c r="AG26" s="67"/>
      <c r="AH26" s="66"/>
      <c r="AI26" s="66"/>
    </row>
    <row r="27" spans="1:34" s="10" customFormat="1" ht="12.75">
      <c r="A27" s="76" t="s">
        <v>55</v>
      </c>
      <c r="B27" s="74" t="s">
        <v>40</v>
      </c>
      <c r="C27" s="56" t="s">
        <v>63</v>
      </c>
      <c r="D27" s="57" t="s">
        <v>42</v>
      </c>
      <c r="E27" s="72"/>
      <c r="F27" s="61">
        <f t="shared" si="10"/>
      </c>
      <c r="G27" s="72"/>
      <c r="H27" s="61">
        <f t="shared" si="11"/>
      </c>
      <c r="I27" s="70"/>
      <c r="J27" s="70"/>
      <c r="K27" s="71"/>
      <c r="L27" s="70"/>
      <c r="M27" s="72"/>
      <c r="N27" s="61">
        <f t="shared" si="12"/>
        <v>0</v>
      </c>
      <c r="O27" s="72"/>
      <c r="P27" s="61">
        <f t="shared" si="13"/>
        <v>0</v>
      </c>
      <c r="Q27" s="72"/>
      <c r="R27" s="61">
        <f t="shared" si="14"/>
      </c>
      <c r="S27" s="72"/>
      <c r="T27" s="61">
        <f t="shared" si="15"/>
      </c>
      <c r="U27" s="72"/>
      <c r="V27" s="61">
        <f t="shared" si="16"/>
      </c>
      <c r="W27" s="72"/>
      <c r="X27" s="61">
        <f t="shared" si="17"/>
      </c>
      <c r="Y27" s="62"/>
      <c r="Z27" s="63">
        <f t="shared" si="18"/>
      </c>
      <c r="AA27" s="62"/>
      <c r="AB27" s="63">
        <f t="shared" si="19"/>
      </c>
      <c r="AC27" s="73"/>
      <c r="AD27" s="73"/>
      <c r="AE27" s="48"/>
      <c r="AH27" s="48"/>
    </row>
    <row r="28" spans="1:35" s="10" customFormat="1" ht="12.75">
      <c r="A28" s="76" t="s">
        <v>55</v>
      </c>
      <c r="B28" s="74" t="s">
        <v>43</v>
      </c>
      <c r="C28" s="38" t="s">
        <v>64</v>
      </c>
      <c r="D28" s="57" t="s">
        <v>45</v>
      </c>
      <c r="E28" s="60"/>
      <c r="F28" s="61">
        <f t="shared" si="10"/>
      </c>
      <c r="G28" s="60"/>
      <c r="H28" s="61">
        <f t="shared" si="11"/>
      </c>
      <c r="I28" s="58"/>
      <c r="J28" s="59"/>
      <c r="K28" s="58"/>
      <c r="L28" s="58"/>
      <c r="M28" s="60"/>
      <c r="N28" s="61">
        <f t="shared" si="12"/>
        <v>0</v>
      </c>
      <c r="O28" s="60"/>
      <c r="P28" s="61">
        <f t="shared" si="13"/>
        <v>0</v>
      </c>
      <c r="Q28" s="60"/>
      <c r="R28" s="61">
        <f t="shared" si="14"/>
      </c>
      <c r="S28" s="60"/>
      <c r="T28" s="61">
        <f t="shared" si="15"/>
      </c>
      <c r="U28" s="60"/>
      <c r="V28" s="61">
        <f t="shared" si="16"/>
      </c>
      <c r="W28" s="60"/>
      <c r="X28" s="61">
        <f t="shared" si="17"/>
      </c>
      <c r="Y28" s="62"/>
      <c r="Z28" s="63">
        <f t="shared" si="18"/>
      </c>
      <c r="AA28" s="62"/>
      <c r="AB28" s="63">
        <f t="shared" si="19"/>
      </c>
      <c r="AC28" s="64"/>
      <c r="AD28" s="65"/>
      <c r="AE28" s="66"/>
      <c r="AF28" s="66"/>
      <c r="AG28" s="67"/>
      <c r="AH28" s="66"/>
      <c r="AI28" s="66"/>
    </row>
    <row r="29" spans="1:34" s="10" customFormat="1" ht="12.75">
      <c r="A29" s="76" t="s">
        <v>55</v>
      </c>
      <c r="B29" s="74" t="s">
        <v>46</v>
      </c>
      <c r="C29" s="56" t="s">
        <v>65</v>
      </c>
      <c r="D29" s="57" t="s">
        <v>48</v>
      </c>
      <c r="E29" s="72"/>
      <c r="F29" s="61">
        <f t="shared" si="10"/>
      </c>
      <c r="G29" s="72"/>
      <c r="H29" s="61">
        <f t="shared" si="11"/>
      </c>
      <c r="I29" s="70"/>
      <c r="J29" s="70"/>
      <c r="K29" s="71"/>
      <c r="L29" s="70"/>
      <c r="M29" s="72">
        <v>5003</v>
      </c>
      <c r="N29" s="61">
        <f t="shared" si="12"/>
        <v>0.9450321118247073</v>
      </c>
      <c r="O29" s="72">
        <v>3025.3828926279366</v>
      </c>
      <c r="P29" s="61">
        <f t="shared" si="13"/>
        <v>0.8892381490504743</v>
      </c>
      <c r="Q29" s="72"/>
      <c r="R29" s="61">
        <f t="shared" si="14"/>
      </c>
      <c r="S29" s="72"/>
      <c r="T29" s="61">
        <f t="shared" si="15"/>
      </c>
      <c r="U29" s="72"/>
      <c r="V29" s="61">
        <f t="shared" si="16"/>
      </c>
      <c r="W29" s="72"/>
      <c r="X29" s="61">
        <f t="shared" si="17"/>
      </c>
      <c r="Y29" s="62"/>
      <c r="Z29" s="63">
        <f t="shared" si="18"/>
      </c>
      <c r="AA29" s="62"/>
      <c r="AB29" s="63">
        <f t="shared" si="19"/>
      </c>
      <c r="AC29" s="73"/>
      <c r="AD29" s="73"/>
      <c r="AE29" s="48"/>
      <c r="AH29" s="48"/>
    </row>
    <row r="30" spans="1:35" s="10" customFormat="1" ht="12.75">
      <c r="A30" s="76" t="s">
        <v>55</v>
      </c>
      <c r="B30" s="74" t="s">
        <v>49</v>
      </c>
      <c r="C30" s="38" t="s">
        <v>66</v>
      </c>
      <c r="D30" s="57" t="s">
        <v>51</v>
      </c>
      <c r="E30" s="60"/>
      <c r="F30" s="61">
        <f t="shared" si="10"/>
      </c>
      <c r="G30" s="60"/>
      <c r="H30" s="61">
        <f t="shared" si="11"/>
      </c>
      <c r="I30" s="58"/>
      <c r="J30" s="59"/>
      <c r="K30" s="58"/>
      <c r="L30" s="58"/>
      <c r="M30" s="60">
        <v>68</v>
      </c>
      <c r="N30" s="61">
        <f t="shared" si="12"/>
        <v>0.012844729882886286</v>
      </c>
      <c r="O30" s="60">
        <v>240.47972621240024</v>
      </c>
      <c r="P30" s="61">
        <f t="shared" si="13"/>
        <v>0.0706832008412425</v>
      </c>
      <c r="Q30" s="60"/>
      <c r="R30" s="61">
        <f t="shared" si="14"/>
      </c>
      <c r="S30" s="60"/>
      <c r="T30" s="61">
        <f t="shared" si="15"/>
      </c>
      <c r="U30" s="60"/>
      <c r="V30" s="61">
        <f t="shared" si="16"/>
      </c>
      <c r="W30" s="60"/>
      <c r="X30" s="61">
        <f t="shared" si="17"/>
      </c>
      <c r="Y30" s="62"/>
      <c r="Z30" s="63">
        <f t="shared" si="18"/>
      </c>
      <c r="AA30" s="62"/>
      <c r="AB30" s="63">
        <f t="shared" si="19"/>
      </c>
      <c r="AC30" s="64"/>
      <c r="AD30" s="65"/>
      <c r="AE30" s="66"/>
      <c r="AF30" s="66"/>
      <c r="AG30" s="67"/>
      <c r="AH30" s="66"/>
      <c r="AI30" s="66"/>
    </row>
    <row r="31" spans="1:34" s="10" customFormat="1" ht="12.75">
      <c r="A31" s="76" t="s">
        <v>55</v>
      </c>
      <c r="B31" s="74" t="s">
        <v>52</v>
      </c>
      <c r="C31" s="56" t="s">
        <v>67</v>
      </c>
      <c r="D31" s="57" t="s">
        <v>54</v>
      </c>
      <c r="E31" s="72"/>
      <c r="F31" s="61">
        <f t="shared" si="10"/>
      </c>
      <c r="G31" s="72"/>
      <c r="H31" s="61">
        <f t="shared" si="11"/>
      </c>
      <c r="I31" s="70"/>
      <c r="J31" s="70"/>
      <c r="K31" s="71"/>
      <c r="L31" s="70"/>
      <c r="M31" s="72"/>
      <c r="N31" s="61">
        <f t="shared" si="12"/>
        <v>0</v>
      </c>
      <c r="O31" s="72"/>
      <c r="P31" s="61">
        <f t="shared" si="13"/>
        <v>0</v>
      </c>
      <c r="Q31" s="72"/>
      <c r="R31" s="61">
        <f t="shared" si="14"/>
      </c>
      <c r="S31" s="72"/>
      <c r="T31" s="61">
        <f t="shared" si="15"/>
      </c>
      <c r="U31" s="72"/>
      <c r="V31" s="61">
        <f t="shared" si="16"/>
      </c>
      <c r="W31" s="72"/>
      <c r="X31" s="61">
        <f t="shared" si="17"/>
      </c>
      <c r="Y31" s="62"/>
      <c r="Z31" s="63">
        <f t="shared" si="18"/>
      </c>
      <c r="AA31" s="62"/>
      <c r="AB31" s="63">
        <f t="shared" si="19"/>
      </c>
      <c r="AC31" s="73"/>
      <c r="AD31" s="73"/>
      <c r="AE31" s="48"/>
      <c r="AH31" s="48"/>
    </row>
    <row r="32" spans="1:35" s="81" customFormat="1" ht="15">
      <c r="A32" s="79" t="s">
        <v>68</v>
      </c>
      <c r="B32" s="37" t="s">
        <v>23</v>
      </c>
      <c r="C32" s="38" t="s">
        <v>69</v>
      </c>
      <c r="D32" s="80" t="s">
        <v>70</v>
      </c>
      <c r="E32" s="42">
        <f aca="true" t="shared" si="20" ref="E32:L32">SUM(E34:E43)</f>
        <v>1045177</v>
      </c>
      <c r="F32" s="43">
        <f t="shared" si="20"/>
        <v>0.9999999999999999</v>
      </c>
      <c r="G32" s="42">
        <f t="shared" si="20"/>
        <v>1965583.2557331217</v>
      </c>
      <c r="H32" s="43">
        <f t="shared" si="20"/>
        <v>1</v>
      </c>
      <c r="I32" s="42">
        <f t="shared" si="20"/>
        <v>15734</v>
      </c>
      <c r="J32" s="43">
        <f t="shared" si="20"/>
        <v>1</v>
      </c>
      <c r="K32" s="42">
        <f t="shared" si="20"/>
        <v>55085.27963480107</v>
      </c>
      <c r="L32" s="43">
        <f t="shared" si="20"/>
        <v>1</v>
      </c>
      <c r="M32" s="40"/>
      <c r="N32" s="40"/>
      <c r="O32" s="41"/>
      <c r="P32" s="40"/>
      <c r="Q32" s="42">
        <f aca="true" t="shared" si="21" ref="Q32:AB32">SUM(Q34:Q43)</f>
        <v>165567</v>
      </c>
      <c r="R32" s="43">
        <f t="shared" si="21"/>
        <v>1</v>
      </c>
      <c r="S32" s="42">
        <f t="shared" si="21"/>
        <v>144596.64420782425</v>
      </c>
      <c r="T32" s="43">
        <f t="shared" si="21"/>
        <v>0.9999999999999999</v>
      </c>
      <c r="U32" s="42">
        <f t="shared" si="21"/>
        <v>32332</v>
      </c>
      <c r="V32" s="43">
        <f t="shared" si="21"/>
        <v>1</v>
      </c>
      <c r="W32" s="42">
        <f t="shared" si="21"/>
        <v>20538.129216641555</v>
      </c>
      <c r="X32" s="43">
        <f t="shared" si="21"/>
        <v>1</v>
      </c>
      <c r="Y32" s="44">
        <f t="shared" si="21"/>
        <v>1258810</v>
      </c>
      <c r="Z32" s="45">
        <f t="shared" si="21"/>
        <v>1</v>
      </c>
      <c r="AA32" s="44">
        <f t="shared" si="21"/>
        <v>2185803.3087923885</v>
      </c>
      <c r="AB32" s="45">
        <f t="shared" si="21"/>
        <v>0.9999999999999999</v>
      </c>
      <c r="AC32" s="46"/>
      <c r="AD32" s="47"/>
      <c r="AE32" s="48"/>
      <c r="AF32" s="10"/>
      <c r="AG32" s="10"/>
      <c r="AH32" s="48"/>
      <c r="AI32" s="10"/>
    </row>
    <row r="33" spans="1:35" s="55" customFormat="1" ht="12.75">
      <c r="A33" s="50"/>
      <c r="B33" s="50"/>
      <c r="C33" s="51"/>
      <c r="D33" s="52" t="s">
        <v>24</v>
      </c>
      <c r="E33" s="108">
        <f>IF(E32&gt;0,E32/$Y32,"")</f>
        <v>0.8302897180670633</v>
      </c>
      <c r="F33" s="109"/>
      <c r="G33" s="110">
        <f>IF(G32&gt;0,G32/$AA32,"")</f>
        <v>0.8992498308638146</v>
      </c>
      <c r="H33" s="111"/>
      <c r="I33" s="108">
        <f>IF(I32&gt;0,I32/$Y32,"")</f>
        <v>0.012499106298806016</v>
      </c>
      <c r="J33" s="109"/>
      <c r="K33" s="110">
        <f>IF(K32&gt;0,K32/$AA32,"")</f>
        <v>0.025201389078889514</v>
      </c>
      <c r="L33" s="111"/>
      <c r="M33" s="108">
        <f>IF(M32&gt;0,M32/$Y32,"")</f>
      </c>
      <c r="N33" s="109"/>
      <c r="O33" s="110">
        <f>IF(O32&gt;0,O32/$AA32,"")</f>
      </c>
      <c r="P33" s="111"/>
      <c r="Q33" s="108">
        <f>IF(Q32&gt;0,Q32/$Y32,"")</f>
        <v>0.1315266005195383</v>
      </c>
      <c r="R33" s="109"/>
      <c r="S33" s="110">
        <f>IF(S32&gt;0,S32/$AA32,"")</f>
        <v>0.06615263305082603</v>
      </c>
      <c r="T33" s="111"/>
      <c r="U33" s="108">
        <f>IF(U32&gt;0,U32/$Y32,"")</f>
        <v>0.025684575114592354</v>
      </c>
      <c r="V33" s="109"/>
      <c r="W33" s="110">
        <f>IF(W32&gt;0,W32/$AA32,"")</f>
        <v>0.009396147006469877</v>
      </c>
      <c r="X33" s="111"/>
      <c r="Y33" s="108">
        <f>IF(Y32&gt;0,Y32/$Y32,"")</f>
        <v>1</v>
      </c>
      <c r="Z33" s="109"/>
      <c r="AA33" s="110">
        <f>IF(AA32&gt;0,AA32/$AA32,"")</f>
        <v>1</v>
      </c>
      <c r="AB33" s="111"/>
      <c r="AC33" s="53"/>
      <c r="AD33" s="53"/>
      <c r="AE33" s="54"/>
      <c r="AF33" s="54"/>
      <c r="AG33" s="54"/>
      <c r="AH33" s="54"/>
      <c r="AI33" s="54"/>
    </row>
    <row r="34" spans="1:61" s="10" customFormat="1" ht="12.75">
      <c r="A34" s="79" t="s">
        <v>68</v>
      </c>
      <c r="B34" s="7" t="s">
        <v>25</v>
      </c>
      <c r="C34" s="56" t="s">
        <v>71</v>
      </c>
      <c r="D34" s="82" t="s">
        <v>27</v>
      </c>
      <c r="E34" s="60">
        <v>766637</v>
      </c>
      <c r="F34" s="61">
        <f aca="true" t="shared" si="22" ref="F34:F43">IF(E$32&gt;0,E34/E$32,"")</f>
        <v>0.7334996847423929</v>
      </c>
      <c r="G34" s="60">
        <v>1380793.124749752</v>
      </c>
      <c r="H34" s="61">
        <f>IF(G$32&gt;0,G34/G$32,"")</f>
        <v>0.7024851889241114</v>
      </c>
      <c r="I34" s="60">
        <v>796</v>
      </c>
      <c r="J34" s="61">
        <f aca="true" t="shared" si="23" ref="J34:J43">IF(I$32&gt;0,I34/I$32,"")</f>
        <v>0.05059107664929452</v>
      </c>
      <c r="K34" s="60">
        <v>4746.161272001786</v>
      </c>
      <c r="L34" s="61">
        <f aca="true" t="shared" si="24" ref="L34:L43">IF(K$32&gt;0,K34/K$32,"")</f>
        <v>0.08616024650264854</v>
      </c>
      <c r="M34" s="58"/>
      <c r="N34" s="59"/>
      <c r="O34" s="58"/>
      <c r="P34" s="58"/>
      <c r="Q34" s="60">
        <v>1555</v>
      </c>
      <c r="R34" s="61">
        <f aca="true" t="shared" si="25" ref="R34:R43">IF(Q$32&gt;0,Q34/Q$32,"")</f>
        <v>0.00939196820622467</v>
      </c>
      <c r="S34" s="60">
        <v>2520.042742954406</v>
      </c>
      <c r="T34" s="61">
        <f aca="true" t="shared" si="26" ref="T34:T43">IF(S$32&gt;0,S34/S$32,"")</f>
        <v>0.01742808594736422</v>
      </c>
      <c r="U34" s="60">
        <v>3059</v>
      </c>
      <c r="V34" s="61">
        <f aca="true" t="shared" si="27" ref="V34:V43">IF(U$32&gt;0,U34/U$32,"")</f>
        <v>0.09461214895459606</v>
      </c>
      <c r="W34" s="60">
        <v>1134.7572050895699</v>
      </c>
      <c r="X34" s="61">
        <f aca="true" t="shared" si="28" ref="X34:X43">IF(W$32&gt;0,W34/W$32,"")</f>
        <v>0.05525124480033475</v>
      </c>
      <c r="Y34" s="62">
        <f>SUM(E34,I34,Q34,U34)</f>
        <v>772047</v>
      </c>
      <c r="Z34" s="63">
        <f aca="true" t="shared" si="29" ref="Z34:Z43">IF(Y$32&gt;0,Y34/Y$32,"")</f>
        <v>0.6133149561887815</v>
      </c>
      <c r="AA34" s="62">
        <f>SUM(G34,K34,S34,W34)</f>
        <v>1389194.0859697976</v>
      </c>
      <c r="AB34" s="63">
        <f aca="true" t="shared" si="30" ref="AB34:AB43">IF(AA$32&gt;0,AA34/AA$32,"")</f>
        <v>0.6355531078124769</v>
      </c>
      <c r="AC34" s="64"/>
      <c r="AD34" s="65"/>
      <c r="AE34" s="66"/>
      <c r="AF34" s="101"/>
      <c r="AG34" s="67"/>
      <c r="AH34" s="66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34" s="10" customFormat="1" ht="12.75">
      <c r="A35" s="79" t="s">
        <v>68</v>
      </c>
      <c r="B35" s="7" t="s">
        <v>28</v>
      </c>
      <c r="C35" s="38" t="s">
        <v>72</v>
      </c>
      <c r="D35" s="69" t="s">
        <v>30</v>
      </c>
      <c r="E35" s="72"/>
      <c r="F35" s="61">
        <f t="shared" si="22"/>
        <v>0</v>
      </c>
      <c r="G35" s="72"/>
      <c r="H35" s="61">
        <f aca="true" t="shared" si="31" ref="H35:H43">IF(G$32&gt;0,G35/G$32,"")</f>
        <v>0</v>
      </c>
      <c r="I35" s="72"/>
      <c r="J35" s="61">
        <f t="shared" si="23"/>
        <v>0</v>
      </c>
      <c r="K35" s="72"/>
      <c r="L35" s="61">
        <f t="shared" si="24"/>
        <v>0</v>
      </c>
      <c r="M35" s="70"/>
      <c r="N35" s="70"/>
      <c r="O35" s="71"/>
      <c r="P35" s="70"/>
      <c r="Q35" s="72"/>
      <c r="R35" s="61">
        <f t="shared" si="25"/>
        <v>0</v>
      </c>
      <c r="S35" s="72"/>
      <c r="T35" s="61">
        <f t="shared" si="26"/>
        <v>0</v>
      </c>
      <c r="U35" s="72"/>
      <c r="V35" s="61">
        <f t="shared" si="27"/>
        <v>0</v>
      </c>
      <c r="W35" s="72"/>
      <c r="X35" s="61">
        <f t="shared" si="28"/>
        <v>0</v>
      </c>
      <c r="Y35" s="62"/>
      <c r="Z35" s="63">
        <f t="shared" si="29"/>
        <v>0</v>
      </c>
      <c r="AA35" s="62"/>
      <c r="AB35" s="63">
        <f t="shared" si="30"/>
        <v>0</v>
      </c>
      <c r="AC35" s="73"/>
      <c r="AD35" s="73"/>
      <c r="AE35" s="48"/>
      <c r="AF35" s="101"/>
      <c r="AH35" s="48"/>
    </row>
    <row r="36" spans="1:35" s="10" customFormat="1" ht="12.75">
      <c r="A36" s="79" t="s">
        <v>68</v>
      </c>
      <c r="B36" s="7" t="s">
        <v>31</v>
      </c>
      <c r="C36" s="56" t="s">
        <v>73</v>
      </c>
      <c r="D36" s="69" t="s">
        <v>33</v>
      </c>
      <c r="E36" s="60"/>
      <c r="F36" s="61">
        <f t="shared" si="22"/>
        <v>0</v>
      </c>
      <c r="G36" s="60"/>
      <c r="H36" s="61">
        <f t="shared" si="31"/>
        <v>0</v>
      </c>
      <c r="I36" s="60"/>
      <c r="J36" s="61">
        <f t="shared" si="23"/>
        <v>0</v>
      </c>
      <c r="K36" s="60"/>
      <c r="L36" s="61">
        <f t="shared" si="24"/>
        <v>0</v>
      </c>
      <c r="M36" s="58"/>
      <c r="N36" s="59"/>
      <c r="O36" s="58"/>
      <c r="P36" s="58"/>
      <c r="Q36" s="60"/>
      <c r="R36" s="61">
        <f t="shared" si="25"/>
        <v>0</v>
      </c>
      <c r="S36" s="60"/>
      <c r="T36" s="61">
        <f t="shared" si="26"/>
        <v>0</v>
      </c>
      <c r="U36" s="60"/>
      <c r="V36" s="61">
        <f t="shared" si="27"/>
        <v>0</v>
      </c>
      <c r="W36" s="60"/>
      <c r="X36" s="61">
        <f t="shared" si="28"/>
        <v>0</v>
      </c>
      <c r="Y36" s="62"/>
      <c r="Z36" s="63">
        <f t="shared" si="29"/>
        <v>0</v>
      </c>
      <c r="AA36" s="62"/>
      <c r="AB36" s="63">
        <f t="shared" si="30"/>
        <v>0</v>
      </c>
      <c r="AC36" s="64"/>
      <c r="AD36" s="65"/>
      <c r="AE36" s="66"/>
      <c r="AF36" s="101"/>
      <c r="AG36" s="67"/>
      <c r="AH36" s="66"/>
      <c r="AI36" s="66"/>
    </row>
    <row r="37" spans="1:34" s="10" customFormat="1" ht="12.75">
      <c r="A37" s="79" t="s">
        <v>68</v>
      </c>
      <c r="B37" s="74" t="s">
        <v>34</v>
      </c>
      <c r="C37" s="38" t="s">
        <v>74</v>
      </c>
      <c r="D37" s="69" t="s">
        <v>36</v>
      </c>
      <c r="E37" s="72"/>
      <c r="F37" s="61">
        <f t="shared" si="22"/>
        <v>0</v>
      </c>
      <c r="G37" s="72"/>
      <c r="H37" s="61">
        <f t="shared" si="31"/>
        <v>0</v>
      </c>
      <c r="I37" s="72"/>
      <c r="J37" s="61">
        <f t="shared" si="23"/>
        <v>0</v>
      </c>
      <c r="K37" s="72"/>
      <c r="L37" s="61">
        <f t="shared" si="24"/>
        <v>0</v>
      </c>
      <c r="M37" s="70"/>
      <c r="N37" s="70"/>
      <c r="O37" s="71"/>
      <c r="P37" s="70"/>
      <c r="Q37" s="72"/>
      <c r="R37" s="61">
        <f t="shared" si="25"/>
        <v>0</v>
      </c>
      <c r="S37" s="72"/>
      <c r="T37" s="61">
        <f t="shared" si="26"/>
        <v>0</v>
      </c>
      <c r="U37" s="72"/>
      <c r="V37" s="61">
        <f t="shared" si="27"/>
        <v>0</v>
      </c>
      <c r="W37" s="72"/>
      <c r="X37" s="61">
        <f t="shared" si="28"/>
        <v>0</v>
      </c>
      <c r="Y37" s="62"/>
      <c r="Z37" s="63">
        <f t="shared" si="29"/>
        <v>0</v>
      </c>
      <c r="AA37" s="62"/>
      <c r="AB37" s="63">
        <f t="shared" si="30"/>
        <v>0</v>
      </c>
      <c r="AC37" s="73"/>
      <c r="AD37" s="73"/>
      <c r="AE37" s="48"/>
      <c r="AF37" s="101"/>
      <c r="AH37" s="48"/>
    </row>
    <row r="38" spans="1:35" s="10" customFormat="1" ht="12.75">
      <c r="A38" s="79" t="s">
        <v>68</v>
      </c>
      <c r="B38" s="7" t="s">
        <v>37</v>
      </c>
      <c r="C38" s="56" t="s">
        <v>75</v>
      </c>
      <c r="D38" s="57" t="s">
        <v>39</v>
      </c>
      <c r="E38" s="60">
        <v>39863</v>
      </c>
      <c r="F38" s="61">
        <f t="shared" si="22"/>
        <v>0.038139951414927806</v>
      </c>
      <c r="G38" s="60">
        <v>19076.02907215805</v>
      </c>
      <c r="H38" s="61">
        <f t="shared" si="31"/>
        <v>0.009705022169128668</v>
      </c>
      <c r="I38" s="60">
        <v>798</v>
      </c>
      <c r="J38" s="61">
        <f t="shared" si="23"/>
        <v>0.05071818990720732</v>
      </c>
      <c r="K38" s="60">
        <v>276.19883140800266</v>
      </c>
      <c r="L38" s="61">
        <f t="shared" si="24"/>
        <v>0.005014022498190412</v>
      </c>
      <c r="M38" s="58"/>
      <c r="N38" s="59"/>
      <c r="O38" s="58"/>
      <c r="P38" s="58"/>
      <c r="Q38" s="60">
        <v>22154</v>
      </c>
      <c r="R38" s="61">
        <f t="shared" si="25"/>
        <v>0.1338068576467533</v>
      </c>
      <c r="S38" s="60">
        <v>5700.0485267593085</v>
      </c>
      <c r="T38" s="61">
        <f t="shared" si="26"/>
        <v>0.039420337574133504</v>
      </c>
      <c r="U38" s="60">
        <v>335</v>
      </c>
      <c r="V38" s="61">
        <f t="shared" si="27"/>
        <v>0.010361252010392182</v>
      </c>
      <c r="W38" s="60">
        <v>118.97044639767846</v>
      </c>
      <c r="X38" s="61">
        <f t="shared" si="28"/>
        <v>0.005792662279156349</v>
      </c>
      <c r="Y38" s="62">
        <f aca="true" t="shared" si="32" ref="Y38:Y43">SUM(E38,I38,Q38,U38)</f>
        <v>63150</v>
      </c>
      <c r="Z38" s="63">
        <f t="shared" si="29"/>
        <v>0.0501664270223465</v>
      </c>
      <c r="AA38" s="62">
        <f aca="true" t="shared" si="33" ref="AA38:AA43">SUM(G38,K38,S38,W38)</f>
        <v>25171.246876723042</v>
      </c>
      <c r="AB38" s="63">
        <f t="shared" si="30"/>
        <v>0.011515787708560859</v>
      </c>
      <c r="AC38" s="64"/>
      <c r="AD38" s="65"/>
      <c r="AE38" s="66"/>
      <c r="AF38" s="101"/>
      <c r="AG38" s="67"/>
      <c r="AH38" s="66"/>
      <c r="AI38" s="66"/>
    </row>
    <row r="39" spans="1:34" s="10" customFormat="1" ht="12.75">
      <c r="A39" s="79" t="s">
        <v>68</v>
      </c>
      <c r="B39" s="74" t="s">
        <v>40</v>
      </c>
      <c r="C39" s="38" t="s">
        <v>76</v>
      </c>
      <c r="D39" s="57" t="s">
        <v>42</v>
      </c>
      <c r="E39" s="72"/>
      <c r="F39" s="61">
        <f t="shared" si="22"/>
        <v>0</v>
      </c>
      <c r="G39" s="72"/>
      <c r="H39" s="61">
        <f t="shared" si="31"/>
        <v>0</v>
      </c>
      <c r="I39" s="72"/>
      <c r="J39" s="61">
        <f t="shared" si="23"/>
        <v>0</v>
      </c>
      <c r="K39" s="72"/>
      <c r="L39" s="61">
        <f t="shared" si="24"/>
        <v>0</v>
      </c>
      <c r="M39" s="70"/>
      <c r="N39" s="70"/>
      <c r="O39" s="71"/>
      <c r="P39" s="70"/>
      <c r="Q39" s="72">
        <v>19</v>
      </c>
      <c r="R39" s="61">
        <f t="shared" si="25"/>
        <v>0.00011475716779309887</v>
      </c>
      <c r="S39" s="72">
        <v>305.7242042524694</v>
      </c>
      <c r="T39" s="61">
        <f t="shared" si="26"/>
        <v>0.0021143243394574325</v>
      </c>
      <c r="U39" s="72"/>
      <c r="V39" s="61">
        <f t="shared" si="27"/>
        <v>0</v>
      </c>
      <c r="W39" s="72"/>
      <c r="X39" s="61">
        <f t="shared" si="28"/>
        <v>0</v>
      </c>
      <c r="Y39" s="62">
        <f t="shared" si="32"/>
        <v>19</v>
      </c>
      <c r="Z39" s="63">
        <f t="shared" si="29"/>
        <v>1.509362016507654E-05</v>
      </c>
      <c r="AA39" s="62">
        <f t="shared" si="33"/>
        <v>305.7242042524694</v>
      </c>
      <c r="AB39" s="63">
        <f t="shared" si="30"/>
        <v>0.00013986812217855766</v>
      </c>
      <c r="AC39" s="73"/>
      <c r="AD39" s="73"/>
      <c r="AE39" s="48"/>
      <c r="AF39" s="101"/>
      <c r="AH39" s="48"/>
    </row>
    <row r="40" spans="1:35" s="10" customFormat="1" ht="12.75">
      <c r="A40" s="79" t="s">
        <v>68</v>
      </c>
      <c r="B40" s="74" t="s">
        <v>43</v>
      </c>
      <c r="C40" s="56" t="s">
        <v>77</v>
      </c>
      <c r="D40" s="57" t="s">
        <v>45</v>
      </c>
      <c r="E40" s="60"/>
      <c r="F40" s="61">
        <f t="shared" si="22"/>
        <v>0</v>
      </c>
      <c r="G40" s="60"/>
      <c r="H40" s="61">
        <f t="shared" si="31"/>
        <v>0</v>
      </c>
      <c r="I40" s="60"/>
      <c r="J40" s="61">
        <f t="shared" si="23"/>
        <v>0</v>
      </c>
      <c r="K40" s="60"/>
      <c r="L40" s="61">
        <f t="shared" si="24"/>
        <v>0</v>
      </c>
      <c r="M40" s="58"/>
      <c r="N40" s="59"/>
      <c r="O40" s="58"/>
      <c r="P40" s="58"/>
      <c r="Q40" s="60"/>
      <c r="R40" s="61">
        <f t="shared" si="25"/>
        <v>0</v>
      </c>
      <c r="S40" s="60"/>
      <c r="T40" s="61">
        <f t="shared" si="26"/>
        <v>0</v>
      </c>
      <c r="U40" s="60"/>
      <c r="V40" s="61">
        <f t="shared" si="27"/>
        <v>0</v>
      </c>
      <c r="W40" s="60"/>
      <c r="X40" s="61">
        <f t="shared" si="28"/>
        <v>0</v>
      </c>
      <c r="Y40" s="62"/>
      <c r="Z40" s="63">
        <f t="shared" si="29"/>
        <v>0</v>
      </c>
      <c r="AA40" s="62"/>
      <c r="AB40" s="63">
        <f t="shared" si="30"/>
        <v>0</v>
      </c>
      <c r="AC40" s="64"/>
      <c r="AD40" s="65"/>
      <c r="AE40" s="66"/>
      <c r="AF40" s="101"/>
      <c r="AG40" s="67"/>
      <c r="AH40" s="66"/>
      <c r="AI40" s="66"/>
    </row>
    <row r="41" spans="1:34" s="10" customFormat="1" ht="12.75">
      <c r="A41" s="79" t="s">
        <v>68</v>
      </c>
      <c r="B41" s="74" t="s">
        <v>46</v>
      </c>
      <c r="C41" s="38" t="s">
        <v>78</v>
      </c>
      <c r="D41" s="57" t="s">
        <v>48</v>
      </c>
      <c r="E41" s="72">
        <v>233613</v>
      </c>
      <c r="F41" s="61">
        <f t="shared" si="22"/>
        <v>0.22351525148371998</v>
      </c>
      <c r="G41" s="72">
        <v>534530.7019659022</v>
      </c>
      <c r="H41" s="61">
        <f>IF(G$32&gt;0,G41/G$32,"")</f>
        <v>0.27194508317406957</v>
      </c>
      <c r="I41" s="72">
        <v>13782</v>
      </c>
      <c r="J41" s="61">
        <f t="shared" si="23"/>
        <v>0.875937460277107</v>
      </c>
      <c r="K41" s="72">
        <v>45110.173569116596</v>
      </c>
      <c r="L41" s="61">
        <f t="shared" si="24"/>
        <v>0.8189152141585476</v>
      </c>
      <c r="M41" s="70"/>
      <c r="N41" s="70"/>
      <c r="O41" s="71"/>
      <c r="P41" s="70"/>
      <c r="Q41" s="72">
        <v>141693</v>
      </c>
      <c r="R41" s="61">
        <f t="shared" si="25"/>
        <v>0.855804598742503</v>
      </c>
      <c r="S41" s="72">
        <v>135692.98882482297</v>
      </c>
      <c r="T41" s="61">
        <f t="shared" si="26"/>
        <v>0.9384241907425989</v>
      </c>
      <c r="U41" s="72">
        <v>28924</v>
      </c>
      <c r="V41" s="61">
        <f t="shared" si="27"/>
        <v>0.8945935914883087</v>
      </c>
      <c r="W41" s="72">
        <v>19276.220018583626</v>
      </c>
      <c r="X41" s="61">
        <f t="shared" si="28"/>
        <v>0.9385577340201252</v>
      </c>
      <c r="Y41" s="62">
        <f t="shared" si="32"/>
        <v>418012</v>
      </c>
      <c r="Z41" s="63">
        <f t="shared" si="29"/>
        <v>0.33206917644441974</v>
      </c>
      <c r="AA41" s="62">
        <f t="shared" si="33"/>
        <v>734610.0843784254</v>
      </c>
      <c r="AB41" s="63">
        <f t="shared" si="30"/>
        <v>0.3360824285622856</v>
      </c>
      <c r="AC41" s="73"/>
      <c r="AD41" s="73"/>
      <c r="AE41" s="48"/>
      <c r="AF41" s="101"/>
      <c r="AH41" s="48"/>
    </row>
    <row r="42" spans="1:35" s="10" customFormat="1" ht="12.75">
      <c r="A42" s="79" t="s">
        <v>68</v>
      </c>
      <c r="B42" s="74" t="s">
        <v>49</v>
      </c>
      <c r="C42" s="56" t="s">
        <v>79</v>
      </c>
      <c r="D42" s="57" t="s">
        <v>51</v>
      </c>
      <c r="E42" s="60">
        <v>4941</v>
      </c>
      <c r="F42" s="102">
        <f t="shared" si="22"/>
        <v>0.004727428942657559</v>
      </c>
      <c r="G42" s="60">
        <v>28131.418607344163</v>
      </c>
      <c r="H42" s="61">
        <f>IF(G$32&gt;0,G42/G$32,"")</f>
        <v>0.01431199544730133</v>
      </c>
      <c r="I42" s="60">
        <v>358</v>
      </c>
      <c r="J42" s="61">
        <f t="shared" si="23"/>
        <v>0.022753273166391256</v>
      </c>
      <c r="K42" s="60">
        <v>4952.745962274681</v>
      </c>
      <c r="L42" s="61">
        <f t="shared" si="24"/>
        <v>0.08991051684061342</v>
      </c>
      <c r="M42" s="58"/>
      <c r="N42" s="59"/>
      <c r="O42" s="58"/>
      <c r="P42" s="58"/>
      <c r="Q42" s="60">
        <v>144</v>
      </c>
      <c r="R42" s="102">
        <f t="shared" si="25"/>
        <v>0.0008697385348529599</v>
      </c>
      <c r="S42" s="60">
        <v>362.7801763491265</v>
      </c>
      <c r="T42" s="102">
        <f t="shared" si="26"/>
        <v>0.0025089114504463455</v>
      </c>
      <c r="U42" s="60">
        <v>14</v>
      </c>
      <c r="V42" s="103">
        <f t="shared" si="27"/>
        <v>0.00043300754670295684</v>
      </c>
      <c r="W42" s="60">
        <v>8.181546570679165</v>
      </c>
      <c r="X42" s="103">
        <f t="shared" si="28"/>
        <v>0.00039835890038367536</v>
      </c>
      <c r="Y42" s="62">
        <f t="shared" si="32"/>
        <v>5457</v>
      </c>
      <c r="Z42" s="105">
        <f t="shared" si="29"/>
        <v>0.004335046591622246</v>
      </c>
      <c r="AA42" s="62">
        <f t="shared" si="33"/>
        <v>33455.126292538655</v>
      </c>
      <c r="AB42" s="63">
        <f t="shared" si="30"/>
        <v>0.015305643539821489</v>
      </c>
      <c r="AC42" s="64"/>
      <c r="AD42" s="65"/>
      <c r="AE42" s="66"/>
      <c r="AF42" s="101"/>
      <c r="AG42" s="67"/>
      <c r="AH42" s="66"/>
      <c r="AI42" s="66"/>
    </row>
    <row r="43" spans="1:34" s="10" customFormat="1" ht="12.75">
      <c r="A43" s="79" t="s">
        <v>68</v>
      </c>
      <c r="B43" s="74" t="s">
        <v>52</v>
      </c>
      <c r="C43" s="38" t="s">
        <v>80</v>
      </c>
      <c r="D43" s="57" t="s">
        <v>54</v>
      </c>
      <c r="E43" s="72">
        <v>123</v>
      </c>
      <c r="F43" s="103">
        <f t="shared" si="22"/>
        <v>0.00011768341630173646</v>
      </c>
      <c r="G43" s="72">
        <v>3051.9813379652887</v>
      </c>
      <c r="H43" s="102">
        <f t="shared" si="31"/>
        <v>0.0015527102853890374</v>
      </c>
      <c r="I43" s="72"/>
      <c r="J43" s="61">
        <f t="shared" si="23"/>
        <v>0</v>
      </c>
      <c r="K43" s="72"/>
      <c r="L43" s="61">
        <f t="shared" si="24"/>
        <v>0</v>
      </c>
      <c r="M43" s="70"/>
      <c r="N43" s="70"/>
      <c r="O43" s="71"/>
      <c r="P43" s="70"/>
      <c r="Q43" s="72">
        <v>2</v>
      </c>
      <c r="R43" s="104">
        <f t="shared" si="25"/>
        <v>1.2079701872957775E-05</v>
      </c>
      <c r="S43" s="72">
        <v>15.059732685975781</v>
      </c>
      <c r="T43" s="103">
        <f t="shared" si="26"/>
        <v>0.00010414994599965194</v>
      </c>
      <c r="U43" s="72"/>
      <c r="V43" s="61">
        <f t="shared" si="27"/>
        <v>0</v>
      </c>
      <c r="W43" s="72"/>
      <c r="X43" s="61">
        <f t="shared" si="28"/>
        <v>0</v>
      </c>
      <c r="Y43" s="62">
        <f t="shared" si="32"/>
        <v>125</v>
      </c>
      <c r="Z43" s="106">
        <f t="shared" si="29"/>
        <v>9.930013266497724E-05</v>
      </c>
      <c r="AA43" s="62">
        <f t="shared" si="33"/>
        <v>3067.0410706512644</v>
      </c>
      <c r="AB43" s="105">
        <f t="shared" si="30"/>
        <v>0.0014031642546765755</v>
      </c>
      <c r="AC43" s="73"/>
      <c r="AD43" s="73"/>
      <c r="AE43" s="48"/>
      <c r="AF43" s="101"/>
      <c r="AH43" s="48"/>
    </row>
    <row r="44" spans="1:35" s="10" customFormat="1" ht="15">
      <c r="A44" s="83" t="s">
        <v>81</v>
      </c>
      <c r="B44" s="37" t="s">
        <v>23</v>
      </c>
      <c r="C44" s="56" t="s">
        <v>82</v>
      </c>
      <c r="D44" s="84" t="s">
        <v>83</v>
      </c>
      <c r="E44" s="42"/>
      <c r="F44" s="43">
        <f>SUM(F46:F55)</f>
        <v>0</v>
      </c>
      <c r="G44" s="42"/>
      <c r="H44" s="43">
        <f>SUM(H46:H55)</f>
        <v>0</v>
      </c>
      <c r="I44" s="42"/>
      <c r="J44" s="43">
        <f>SUM(J46:J55)</f>
        <v>0</v>
      </c>
      <c r="K44" s="42"/>
      <c r="L44" s="43">
        <f>SUM(L46:L55)</f>
        <v>0</v>
      </c>
      <c r="M44" s="42">
        <f>SUM(M46:M55)</f>
        <v>36030</v>
      </c>
      <c r="N44" s="43">
        <f>SUM(N46:N55)</f>
        <v>1</v>
      </c>
      <c r="O44" s="42">
        <f>SUM(O46:O55)</f>
        <v>33943.84250555276</v>
      </c>
      <c r="P44" s="43">
        <f>SUM(P46:P55)</f>
        <v>0.9999999999999999</v>
      </c>
      <c r="Q44" s="40"/>
      <c r="R44" s="40"/>
      <c r="S44" s="41"/>
      <c r="T44" s="40"/>
      <c r="U44" s="42"/>
      <c r="V44" s="43">
        <f>SUM(V46:V55)</f>
        <v>0</v>
      </c>
      <c r="W44" s="42"/>
      <c r="X44" s="43">
        <f>SUM(X46:X55)</f>
        <v>0</v>
      </c>
      <c r="Y44" s="44"/>
      <c r="Z44" s="45">
        <f>SUM(Z46:Z55)</f>
        <v>0</v>
      </c>
      <c r="AA44" s="44"/>
      <c r="AB44" s="45">
        <f>SUM(AB46:AB55)</f>
        <v>0</v>
      </c>
      <c r="AC44" s="46" t="e">
        <f>Y44/Y$68</f>
        <v>#DIV/0!</v>
      </c>
      <c r="AD44" s="47" t="e">
        <f>AA44/AA$68</f>
        <v>#DIV/0!</v>
      </c>
      <c r="AE44" s="66"/>
      <c r="AF44" s="66"/>
      <c r="AG44" s="67"/>
      <c r="AH44" s="66"/>
      <c r="AI44" s="66"/>
    </row>
    <row r="45" spans="1:35" s="55" customFormat="1" ht="12.75">
      <c r="A45" s="50"/>
      <c r="B45" s="50"/>
      <c r="C45" s="51"/>
      <c r="D45" s="52" t="s">
        <v>24</v>
      </c>
      <c r="E45" s="108">
        <f>IF(E44&gt;0,E44/$Y44,"")</f>
      </c>
      <c r="F45" s="109"/>
      <c r="G45" s="110">
        <f>IF(G44&gt;0,G44/$AA44,"")</f>
      </c>
      <c r="H45" s="111"/>
      <c r="I45" s="108">
        <f>IF(I44&gt;0,I44/$Y44,"")</f>
      </c>
      <c r="J45" s="109"/>
      <c r="K45" s="110">
        <f>IF(K44&gt;0,K44/$AA44,"")</f>
      </c>
      <c r="L45" s="111"/>
      <c r="M45" s="108" t="e">
        <f>IF(M44&gt;0,M44/$Y44,"")</f>
        <v>#DIV/0!</v>
      </c>
      <c r="N45" s="109"/>
      <c r="O45" s="110" t="e">
        <f>IF(O44&gt;0,O44/$AA44,"")</f>
        <v>#DIV/0!</v>
      </c>
      <c r="P45" s="111"/>
      <c r="Q45" s="108">
        <f>IF(Q44&gt;0,Q44/$Y44,"")</f>
      </c>
      <c r="R45" s="109"/>
      <c r="S45" s="110">
        <f>IF(S44&gt;0,S44/$AA44,"")</f>
      </c>
      <c r="T45" s="111"/>
      <c r="U45" s="108">
        <f>IF(U44&gt;0,U44/$Y44,"")</f>
      </c>
      <c r="V45" s="109"/>
      <c r="W45" s="110">
        <f>IF(W44&gt;0,W44/$AA44,"")</f>
      </c>
      <c r="X45" s="111"/>
      <c r="Y45" s="108">
        <f>IF(Y44&gt;0,Y44/$Y44,"")</f>
      </c>
      <c r="Z45" s="109"/>
      <c r="AA45" s="110">
        <f>IF(AA44&gt;0,AA44/$AA44,"")</f>
      </c>
      <c r="AB45" s="111"/>
      <c r="AC45" s="53"/>
      <c r="AD45" s="53"/>
      <c r="AE45" s="54"/>
      <c r="AF45" s="54"/>
      <c r="AG45" s="54"/>
      <c r="AH45" s="54"/>
      <c r="AI45" s="54"/>
    </row>
    <row r="46" spans="1:61" s="10" customFormat="1" ht="12.75">
      <c r="A46" s="83" t="s">
        <v>81</v>
      </c>
      <c r="B46" s="7" t="s">
        <v>25</v>
      </c>
      <c r="C46" s="38" t="s">
        <v>84</v>
      </c>
      <c r="D46" s="57" t="s">
        <v>27</v>
      </c>
      <c r="E46" s="60"/>
      <c r="F46" s="61">
        <f aca="true" t="shared" si="34" ref="F46:F55">IF(E$44&gt;0,E46/E$44,"")</f>
      </c>
      <c r="G46" s="60"/>
      <c r="H46" s="61">
        <f aca="true" t="shared" si="35" ref="H46:H55">IF(G$44&gt;0,G46/G$44,"")</f>
      </c>
      <c r="I46" s="60"/>
      <c r="J46" s="61">
        <f aca="true" t="shared" si="36" ref="J46:J55">IF(I$44&gt;0,I46/I$44,"")</f>
      </c>
      <c r="K46" s="60"/>
      <c r="L46" s="61">
        <f aca="true" t="shared" si="37" ref="L46:L55">IF(K$44&gt;0,K46/K$44,"")</f>
      </c>
      <c r="M46" s="60">
        <v>18516</v>
      </c>
      <c r="N46" s="61">
        <f aca="true" t="shared" si="38" ref="N46:N55">IF(M$44&gt;0,M46/M$44,"")</f>
        <v>0.5139050791007493</v>
      </c>
      <c r="O46" s="60">
        <v>3069.5707167810697</v>
      </c>
      <c r="P46" s="61">
        <f aca="true" t="shared" si="39" ref="P46:P55">IF(O$44&gt;0,O46/O$44,"")</f>
        <v>0.09043085550137492</v>
      </c>
      <c r="Q46" s="58"/>
      <c r="R46" s="59"/>
      <c r="S46" s="58"/>
      <c r="T46" s="58"/>
      <c r="U46" s="60"/>
      <c r="V46" s="61">
        <f aca="true" t="shared" si="40" ref="V46:V55">IF(U$44&gt;0,U46/U$44,"")</f>
      </c>
      <c r="W46" s="60"/>
      <c r="X46" s="61">
        <f aca="true" t="shared" si="41" ref="X46:X55">IF(W$44&gt;0,W46/W$44,"")</f>
      </c>
      <c r="Y46" s="62"/>
      <c r="Z46" s="63">
        <f aca="true" t="shared" si="42" ref="Z46:Z55">IF(Y$44&gt;0,Y46/Y$44,"")</f>
      </c>
      <c r="AA46" s="62"/>
      <c r="AB46" s="63">
        <f aca="true" t="shared" si="43" ref="AB46:AB55">IF(AA$44&gt;0,AA46/AA$44,"")</f>
      </c>
      <c r="AC46" s="64"/>
      <c r="AD46" s="65"/>
      <c r="AE46" s="66"/>
      <c r="AF46" s="66"/>
      <c r="AG46" s="67"/>
      <c r="AH46" s="66"/>
      <c r="AI46" s="66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34" s="10" customFormat="1" ht="12.75">
      <c r="A47" s="83" t="s">
        <v>81</v>
      </c>
      <c r="B47" s="7" t="s">
        <v>28</v>
      </c>
      <c r="C47" s="56" t="s">
        <v>85</v>
      </c>
      <c r="D47" s="69" t="s">
        <v>30</v>
      </c>
      <c r="E47" s="72"/>
      <c r="F47" s="61">
        <f t="shared" si="34"/>
      </c>
      <c r="G47" s="72"/>
      <c r="H47" s="61">
        <f t="shared" si="35"/>
      </c>
      <c r="I47" s="72"/>
      <c r="J47" s="61">
        <f t="shared" si="36"/>
      </c>
      <c r="K47" s="72"/>
      <c r="L47" s="61">
        <f t="shared" si="37"/>
      </c>
      <c r="M47" s="72"/>
      <c r="N47" s="61">
        <f t="shared" si="38"/>
        <v>0</v>
      </c>
      <c r="O47" s="72"/>
      <c r="P47" s="61">
        <f t="shared" si="39"/>
        <v>0</v>
      </c>
      <c r="Q47" s="70"/>
      <c r="R47" s="70"/>
      <c r="S47" s="71"/>
      <c r="T47" s="70"/>
      <c r="U47" s="72"/>
      <c r="V47" s="61">
        <f t="shared" si="40"/>
      </c>
      <c r="W47" s="72"/>
      <c r="X47" s="61">
        <f t="shared" si="41"/>
      </c>
      <c r="Y47" s="62"/>
      <c r="Z47" s="63">
        <f t="shared" si="42"/>
      </c>
      <c r="AA47" s="62"/>
      <c r="AB47" s="63">
        <f t="shared" si="43"/>
      </c>
      <c r="AC47" s="73"/>
      <c r="AD47" s="73"/>
      <c r="AE47" s="48"/>
      <c r="AH47" s="48"/>
    </row>
    <row r="48" spans="1:35" s="10" customFormat="1" ht="12.75">
      <c r="A48" s="83" t="s">
        <v>81</v>
      </c>
      <c r="B48" s="7" t="s">
        <v>31</v>
      </c>
      <c r="C48" s="38" t="s">
        <v>86</v>
      </c>
      <c r="D48" s="69" t="s">
        <v>33</v>
      </c>
      <c r="E48" s="60"/>
      <c r="F48" s="61">
        <f t="shared" si="34"/>
      </c>
      <c r="G48" s="60"/>
      <c r="H48" s="61">
        <f t="shared" si="35"/>
      </c>
      <c r="I48" s="60"/>
      <c r="J48" s="61">
        <f t="shared" si="36"/>
      </c>
      <c r="K48" s="60"/>
      <c r="L48" s="61">
        <f t="shared" si="37"/>
      </c>
      <c r="M48" s="60"/>
      <c r="N48" s="61">
        <f t="shared" si="38"/>
        <v>0</v>
      </c>
      <c r="O48" s="60"/>
      <c r="P48" s="61">
        <f t="shared" si="39"/>
        <v>0</v>
      </c>
      <c r="Q48" s="58"/>
      <c r="R48" s="59"/>
      <c r="S48" s="58"/>
      <c r="T48" s="58"/>
      <c r="U48" s="60"/>
      <c r="V48" s="61">
        <f t="shared" si="40"/>
      </c>
      <c r="W48" s="60"/>
      <c r="X48" s="61">
        <f t="shared" si="41"/>
      </c>
      <c r="Y48" s="62"/>
      <c r="Z48" s="63">
        <f t="shared" si="42"/>
      </c>
      <c r="AA48" s="62"/>
      <c r="AB48" s="63">
        <f t="shared" si="43"/>
      </c>
      <c r="AC48" s="64"/>
      <c r="AD48" s="65"/>
      <c r="AE48" s="66"/>
      <c r="AF48" s="66"/>
      <c r="AG48" s="67"/>
      <c r="AH48" s="66"/>
      <c r="AI48" s="66"/>
    </row>
    <row r="49" spans="1:34" s="10" customFormat="1" ht="12.75">
      <c r="A49" s="83" t="s">
        <v>81</v>
      </c>
      <c r="B49" s="74" t="s">
        <v>34</v>
      </c>
      <c r="C49" s="56" t="s">
        <v>87</v>
      </c>
      <c r="D49" s="69" t="s">
        <v>36</v>
      </c>
      <c r="E49" s="72"/>
      <c r="F49" s="61">
        <f t="shared" si="34"/>
      </c>
      <c r="G49" s="72"/>
      <c r="H49" s="61">
        <f t="shared" si="35"/>
      </c>
      <c r="I49" s="72"/>
      <c r="J49" s="61">
        <f t="shared" si="36"/>
      </c>
      <c r="K49" s="72"/>
      <c r="L49" s="61">
        <f t="shared" si="37"/>
      </c>
      <c r="M49" s="72"/>
      <c r="N49" s="61">
        <f t="shared" si="38"/>
        <v>0</v>
      </c>
      <c r="O49" s="72"/>
      <c r="P49" s="61">
        <f t="shared" si="39"/>
        <v>0</v>
      </c>
      <c r="Q49" s="70"/>
      <c r="R49" s="70"/>
      <c r="S49" s="71"/>
      <c r="T49" s="70"/>
      <c r="U49" s="72"/>
      <c r="V49" s="61">
        <f t="shared" si="40"/>
      </c>
      <c r="W49" s="72"/>
      <c r="X49" s="61">
        <f t="shared" si="41"/>
      </c>
      <c r="Y49" s="62"/>
      <c r="Z49" s="63">
        <f t="shared" si="42"/>
      </c>
      <c r="AA49" s="62"/>
      <c r="AB49" s="63">
        <f t="shared" si="43"/>
      </c>
      <c r="AC49" s="73"/>
      <c r="AD49" s="73"/>
      <c r="AE49" s="48"/>
      <c r="AH49" s="48"/>
    </row>
    <row r="50" spans="1:35" s="10" customFormat="1" ht="12.75">
      <c r="A50" s="83" t="s">
        <v>81</v>
      </c>
      <c r="B50" s="7" t="s">
        <v>37</v>
      </c>
      <c r="C50" s="38" t="s">
        <v>88</v>
      </c>
      <c r="D50" s="57" t="s">
        <v>39</v>
      </c>
      <c r="E50" s="60"/>
      <c r="F50" s="61">
        <f t="shared" si="34"/>
      </c>
      <c r="G50" s="60"/>
      <c r="H50" s="61">
        <f t="shared" si="35"/>
      </c>
      <c r="I50" s="60"/>
      <c r="J50" s="61">
        <f t="shared" si="36"/>
      </c>
      <c r="K50" s="60"/>
      <c r="L50" s="61">
        <f t="shared" si="37"/>
      </c>
      <c r="M50" s="60">
        <v>1323</v>
      </c>
      <c r="N50" s="61">
        <f t="shared" si="38"/>
        <v>0.03671940049958368</v>
      </c>
      <c r="O50" s="60">
        <v>701.9271939840394</v>
      </c>
      <c r="P50" s="61">
        <f t="shared" si="39"/>
        <v>0.020679072909002963</v>
      </c>
      <c r="Q50" s="58"/>
      <c r="R50" s="59"/>
      <c r="S50" s="58"/>
      <c r="T50" s="58"/>
      <c r="U50" s="60"/>
      <c r="V50" s="61">
        <f t="shared" si="40"/>
      </c>
      <c r="W50" s="60"/>
      <c r="X50" s="61">
        <f t="shared" si="41"/>
      </c>
      <c r="Y50" s="62"/>
      <c r="Z50" s="63">
        <f t="shared" si="42"/>
      </c>
      <c r="AA50" s="62"/>
      <c r="AB50" s="63">
        <f t="shared" si="43"/>
      </c>
      <c r="AC50" s="64"/>
      <c r="AD50" s="65"/>
      <c r="AE50" s="66"/>
      <c r="AF50" s="66"/>
      <c r="AG50" s="67"/>
      <c r="AH50" s="66"/>
      <c r="AI50" s="66"/>
    </row>
    <row r="51" spans="1:34" s="10" customFormat="1" ht="12.75">
      <c r="A51" s="83" t="s">
        <v>81</v>
      </c>
      <c r="B51" s="74" t="s">
        <v>40</v>
      </c>
      <c r="C51" s="56" t="s">
        <v>89</v>
      </c>
      <c r="D51" s="57" t="s">
        <v>42</v>
      </c>
      <c r="E51" s="72"/>
      <c r="F51" s="61">
        <f t="shared" si="34"/>
      </c>
      <c r="G51" s="72"/>
      <c r="H51" s="61">
        <f t="shared" si="35"/>
      </c>
      <c r="I51" s="72"/>
      <c r="J51" s="61">
        <f t="shared" si="36"/>
      </c>
      <c r="K51" s="72"/>
      <c r="L51" s="61">
        <f t="shared" si="37"/>
      </c>
      <c r="M51" s="72"/>
      <c r="N51" s="61">
        <f t="shared" si="38"/>
        <v>0</v>
      </c>
      <c r="O51" s="72"/>
      <c r="P51" s="61">
        <f t="shared" si="39"/>
        <v>0</v>
      </c>
      <c r="Q51" s="70"/>
      <c r="R51" s="70"/>
      <c r="S51" s="71"/>
      <c r="T51" s="70"/>
      <c r="U51" s="72"/>
      <c r="V51" s="61">
        <f t="shared" si="40"/>
      </c>
      <c r="W51" s="72"/>
      <c r="X51" s="61">
        <f t="shared" si="41"/>
      </c>
      <c r="Y51" s="62"/>
      <c r="Z51" s="63">
        <f t="shared" si="42"/>
      </c>
      <c r="AA51" s="62"/>
      <c r="AB51" s="63">
        <f t="shared" si="43"/>
      </c>
      <c r="AC51" s="73"/>
      <c r="AD51" s="73"/>
      <c r="AE51" s="48"/>
      <c r="AH51" s="48"/>
    </row>
    <row r="52" spans="1:35" s="10" customFormat="1" ht="12.75">
      <c r="A52" s="83" t="s">
        <v>81</v>
      </c>
      <c r="B52" s="74" t="s">
        <v>43</v>
      </c>
      <c r="C52" s="38" t="s">
        <v>90</v>
      </c>
      <c r="D52" s="57" t="s">
        <v>45</v>
      </c>
      <c r="E52" s="60"/>
      <c r="F52" s="61">
        <f t="shared" si="34"/>
      </c>
      <c r="G52" s="60"/>
      <c r="H52" s="61">
        <f t="shared" si="35"/>
      </c>
      <c r="I52" s="60"/>
      <c r="J52" s="61">
        <f t="shared" si="36"/>
      </c>
      <c r="K52" s="60"/>
      <c r="L52" s="61">
        <f t="shared" si="37"/>
      </c>
      <c r="M52" s="60"/>
      <c r="N52" s="61">
        <f t="shared" si="38"/>
        <v>0</v>
      </c>
      <c r="O52" s="60"/>
      <c r="P52" s="61">
        <f t="shared" si="39"/>
        <v>0</v>
      </c>
      <c r="Q52" s="58"/>
      <c r="R52" s="59"/>
      <c r="S52" s="58"/>
      <c r="T52" s="58"/>
      <c r="U52" s="60"/>
      <c r="V52" s="61">
        <f t="shared" si="40"/>
      </c>
      <c r="W52" s="60"/>
      <c r="X52" s="61">
        <f t="shared" si="41"/>
      </c>
      <c r="Y52" s="62"/>
      <c r="Z52" s="63">
        <f t="shared" si="42"/>
      </c>
      <c r="AA52" s="62"/>
      <c r="AB52" s="63">
        <f t="shared" si="43"/>
      </c>
      <c r="AC52" s="64"/>
      <c r="AD52" s="65"/>
      <c r="AE52" s="66"/>
      <c r="AF52" s="66"/>
      <c r="AG52" s="67"/>
      <c r="AH52" s="66"/>
      <c r="AI52" s="66"/>
    </row>
    <row r="53" spans="1:34" s="10" customFormat="1" ht="12.75">
      <c r="A53" s="83" t="s">
        <v>81</v>
      </c>
      <c r="B53" s="74" t="s">
        <v>46</v>
      </c>
      <c r="C53" s="56" t="s">
        <v>91</v>
      </c>
      <c r="D53" s="57" t="s">
        <v>48</v>
      </c>
      <c r="E53" s="72"/>
      <c r="F53" s="61">
        <f t="shared" si="34"/>
      </c>
      <c r="G53" s="72"/>
      <c r="H53" s="61">
        <f t="shared" si="35"/>
      </c>
      <c r="I53" s="72"/>
      <c r="J53" s="61">
        <f t="shared" si="36"/>
      </c>
      <c r="K53" s="72"/>
      <c r="L53" s="61">
        <f t="shared" si="37"/>
      </c>
      <c r="M53" s="72">
        <v>16055</v>
      </c>
      <c r="N53" s="61">
        <f t="shared" si="38"/>
        <v>0.4456008881487649</v>
      </c>
      <c r="O53" s="72">
        <v>29736.737711925878</v>
      </c>
      <c r="P53" s="61">
        <f t="shared" si="39"/>
        <v>0.8760569080256999</v>
      </c>
      <c r="Q53" s="70"/>
      <c r="R53" s="70"/>
      <c r="S53" s="71"/>
      <c r="T53" s="70"/>
      <c r="U53" s="72"/>
      <c r="V53" s="61">
        <f t="shared" si="40"/>
      </c>
      <c r="W53" s="72"/>
      <c r="X53" s="61">
        <f t="shared" si="41"/>
      </c>
      <c r="Y53" s="62"/>
      <c r="Z53" s="63">
        <f t="shared" si="42"/>
      </c>
      <c r="AA53" s="62"/>
      <c r="AB53" s="63">
        <f t="shared" si="43"/>
      </c>
      <c r="AC53" s="73"/>
      <c r="AD53" s="73"/>
      <c r="AE53" s="48"/>
      <c r="AH53" s="48"/>
    </row>
    <row r="54" spans="1:35" s="10" customFormat="1" ht="12.75">
      <c r="A54" s="83" t="s">
        <v>81</v>
      </c>
      <c r="B54" s="74" t="s">
        <v>49</v>
      </c>
      <c r="C54" s="38" t="s">
        <v>92</v>
      </c>
      <c r="D54" s="57" t="s">
        <v>51</v>
      </c>
      <c r="E54" s="60"/>
      <c r="F54" s="61">
        <f t="shared" si="34"/>
      </c>
      <c r="G54" s="60"/>
      <c r="H54" s="61">
        <f t="shared" si="35"/>
      </c>
      <c r="I54" s="60"/>
      <c r="J54" s="61">
        <f t="shared" si="36"/>
      </c>
      <c r="K54" s="60"/>
      <c r="L54" s="61">
        <f t="shared" si="37"/>
      </c>
      <c r="M54" s="60">
        <v>135</v>
      </c>
      <c r="N54" s="102">
        <f t="shared" si="38"/>
        <v>0.003746877601998335</v>
      </c>
      <c r="O54" s="60">
        <v>432.11932496233044</v>
      </c>
      <c r="P54" s="61">
        <f t="shared" si="39"/>
        <v>0.012730418628699489</v>
      </c>
      <c r="Q54" s="58"/>
      <c r="R54" s="59"/>
      <c r="S54" s="58"/>
      <c r="T54" s="58"/>
      <c r="U54" s="60"/>
      <c r="V54" s="61">
        <f t="shared" si="40"/>
      </c>
      <c r="W54" s="60"/>
      <c r="X54" s="61">
        <f t="shared" si="41"/>
      </c>
      <c r="Y54" s="62"/>
      <c r="Z54" s="63">
        <f t="shared" si="42"/>
      </c>
      <c r="AA54" s="62"/>
      <c r="AB54" s="63">
        <f t="shared" si="43"/>
      </c>
      <c r="AC54" s="64"/>
      <c r="AD54" s="65"/>
      <c r="AE54" s="66"/>
      <c r="AF54" s="66"/>
      <c r="AG54" s="67"/>
      <c r="AH54" s="66"/>
      <c r="AI54" s="66"/>
    </row>
    <row r="55" spans="1:34" s="10" customFormat="1" ht="12.75">
      <c r="A55" s="83" t="s">
        <v>81</v>
      </c>
      <c r="B55" s="74" t="s">
        <v>52</v>
      </c>
      <c r="C55" s="56" t="s">
        <v>93</v>
      </c>
      <c r="D55" s="57" t="s">
        <v>54</v>
      </c>
      <c r="E55" s="72"/>
      <c r="F55" s="61">
        <f t="shared" si="34"/>
      </c>
      <c r="G55" s="72"/>
      <c r="H55" s="61">
        <f t="shared" si="35"/>
      </c>
      <c r="I55" s="72"/>
      <c r="J55" s="61">
        <f t="shared" si="36"/>
      </c>
      <c r="K55" s="72"/>
      <c r="L55" s="61">
        <f t="shared" si="37"/>
      </c>
      <c r="M55" s="72">
        <v>1</v>
      </c>
      <c r="N55" s="104">
        <f t="shared" si="38"/>
        <v>2.775464890369137E-05</v>
      </c>
      <c r="O55" s="72">
        <v>3.4875578994363527</v>
      </c>
      <c r="P55" s="103">
        <f t="shared" si="39"/>
        <v>0.00010274493522251745</v>
      </c>
      <c r="Q55" s="70"/>
      <c r="R55" s="70"/>
      <c r="S55" s="71"/>
      <c r="T55" s="70"/>
      <c r="U55" s="72"/>
      <c r="V55" s="61">
        <f t="shared" si="40"/>
      </c>
      <c r="W55" s="72"/>
      <c r="X55" s="61">
        <f t="shared" si="41"/>
      </c>
      <c r="Y55" s="62"/>
      <c r="Z55" s="63">
        <f t="shared" si="42"/>
      </c>
      <c r="AA55" s="62"/>
      <c r="AB55" s="63">
        <f t="shared" si="43"/>
      </c>
      <c r="AC55" s="73"/>
      <c r="AD55" s="73"/>
      <c r="AE55" s="48"/>
      <c r="AH55" s="48"/>
    </row>
    <row r="56" spans="1:35" s="88" customFormat="1" ht="27">
      <c r="A56" s="85" t="s">
        <v>94</v>
      </c>
      <c r="B56" s="37" t="s">
        <v>23</v>
      </c>
      <c r="C56" s="38" t="s">
        <v>95</v>
      </c>
      <c r="D56" s="86" t="s">
        <v>96</v>
      </c>
      <c r="E56" s="42"/>
      <c r="F56" s="43">
        <f>SUM(F58:F67)</f>
        <v>0</v>
      </c>
      <c r="G56" s="42"/>
      <c r="H56" s="43">
        <f>SUM(H58:H67)</f>
        <v>0</v>
      </c>
      <c r="I56" s="42"/>
      <c r="J56" s="43">
        <f>SUM(J58:J67)</f>
        <v>0</v>
      </c>
      <c r="K56" s="42"/>
      <c r="L56" s="43">
        <f>SUM(L58:L67)</f>
        <v>0</v>
      </c>
      <c r="M56" s="42">
        <f>SUM(M58:M67)</f>
        <v>7250</v>
      </c>
      <c r="N56" s="87">
        <v>1</v>
      </c>
      <c r="O56" s="42">
        <f>SUM(O58:O67)</f>
        <v>17191.440289692502</v>
      </c>
      <c r="P56" s="43">
        <f>SUM(P58:P67)</f>
        <v>1</v>
      </c>
      <c r="Q56" s="42"/>
      <c r="R56" s="43">
        <f>SUM(R58:R67)</f>
        <v>0</v>
      </c>
      <c r="S56" s="42"/>
      <c r="T56" s="43">
        <f>SUM(T58:T67)</f>
        <v>0</v>
      </c>
      <c r="U56" s="40"/>
      <c r="V56" s="40"/>
      <c r="W56" s="41"/>
      <c r="X56" s="40"/>
      <c r="Y56" s="44"/>
      <c r="Z56" s="45">
        <f>SUM(Z58:Z67)</f>
        <v>0</v>
      </c>
      <c r="AA56" s="44"/>
      <c r="AB56" s="45">
        <f>SUM(AB58:AB67)</f>
        <v>0</v>
      </c>
      <c r="AC56" s="46" t="e">
        <f>Y56/Y$68</f>
        <v>#DIV/0!</v>
      </c>
      <c r="AD56" s="47" t="e">
        <f>AA56/AA$68</f>
        <v>#DIV/0!</v>
      </c>
      <c r="AE56" s="48"/>
      <c r="AF56" s="10"/>
      <c r="AG56" s="10"/>
      <c r="AH56" s="48"/>
      <c r="AI56" s="10"/>
    </row>
    <row r="57" spans="1:35" s="55" customFormat="1" ht="12.75">
      <c r="A57" s="50"/>
      <c r="B57" s="50"/>
      <c r="C57" s="51"/>
      <c r="D57" s="52" t="s">
        <v>24</v>
      </c>
      <c r="E57" s="108">
        <f>IF(E56&gt;0,E56/$Y56,"")</f>
      </c>
      <c r="F57" s="109"/>
      <c r="G57" s="110">
        <f>IF(G56&gt;0,G56/$AA56,"")</f>
      </c>
      <c r="H57" s="111"/>
      <c r="I57" s="108">
        <f>IF(I56&gt;0,I56/$Y56,"")</f>
      </c>
      <c r="J57" s="109"/>
      <c r="K57" s="110">
        <f>IF(K56&gt;0,K56/$AA56,"")</f>
      </c>
      <c r="L57" s="111"/>
      <c r="M57" s="108" t="e">
        <f>IF(M56&gt;0,M56/$Y56,"")</f>
        <v>#DIV/0!</v>
      </c>
      <c r="N57" s="109"/>
      <c r="O57" s="110" t="e">
        <f>IF(O56&gt;0,O56/$AA56,"")</f>
        <v>#DIV/0!</v>
      </c>
      <c r="P57" s="111"/>
      <c r="Q57" s="108">
        <f>IF(Q56&gt;0,Q56/$Y56,"")</f>
      </c>
      <c r="R57" s="109"/>
      <c r="S57" s="110">
        <f>IF(S56&gt;0,S56/$AA56,"")</f>
      </c>
      <c r="T57" s="111"/>
      <c r="U57" s="108">
        <f>IF(U56&gt;0,U56/$Y56,"")</f>
      </c>
      <c r="V57" s="109"/>
      <c r="W57" s="110">
        <f>IF(W56&gt;0,W56/$AA56,"")</f>
      </c>
      <c r="X57" s="111"/>
      <c r="Y57" s="108">
        <f>IF(Y56&gt;0,Y56/$Y56,"")</f>
      </c>
      <c r="Z57" s="109"/>
      <c r="AA57" s="110">
        <f>IF(AA56&gt;0,AA56/$AA56,"")</f>
      </c>
      <c r="AB57" s="111"/>
      <c r="AC57" s="53"/>
      <c r="AD57" s="53"/>
      <c r="AE57" s="54"/>
      <c r="AF57" s="54"/>
      <c r="AG57" s="54"/>
      <c r="AH57" s="54"/>
      <c r="AI57" s="54"/>
    </row>
    <row r="58" spans="1:61" s="10" customFormat="1" ht="12.75">
      <c r="A58" s="85" t="s">
        <v>94</v>
      </c>
      <c r="B58" s="7" t="s">
        <v>25</v>
      </c>
      <c r="C58" s="56" t="s">
        <v>97</v>
      </c>
      <c r="D58" s="57" t="s">
        <v>27</v>
      </c>
      <c r="E58" s="60"/>
      <c r="F58" s="61">
        <f aca="true" t="shared" si="44" ref="F58:F67">IF(E$56&gt;0,E58/E$56,"")</f>
      </c>
      <c r="G58" s="60"/>
      <c r="H58" s="61">
        <f aca="true" t="shared" si="45" ref="H58:H67">IF(G$56&gt;0,G58/G$56,"")</f>
      </c>
      <c r="I58" s="60"/>
      <c r="J58" s="61">
        <f aca="true" t="shared" si="46" ref="J58:J67">IF(I$56&gt;0,I58/I$56,"")</f>
      </c>
      <c r="K58" s="60"/>
      <c r="L58" s="61">
        <f aca="true" t="shared" si="47" ref="L58:L67">IF(K$56&gt;0,K58/K$56,"")</f>
      </c>
      <c r="M58" s="60">
        <v>1237</v>
      </c>
      <c r="N58" s="61">
        <f aca="true" t="shared" si="48" ref="N58:N67">IF(M$56&gt;0,M58/M$56,"")</f>
        <v>0.1706206896551724</v>
      </c>
      <c r="O58" s="60">
        <v>2532.3587397734254</v>
      </c>
      <c r="P58" s="61">
        <f aca="true" t="shared" si="49" ref="P58:P67">IF(O$56&gt;0,O58/O$56,"")</f>
        <v>0.14730346597496868</v>
      </c>
      <c r="Q58" s="60"/>
      <c r="R58" s="61">
        <f aca="true" t="shared" si="50" ref="R58:R67">IF(Q$56&gt;0,Q58/Q$56,"")</f>
      </c>
      <c r="S58" s="60"/>
      <c r="T58" s="61">
        <f aca="true" t="shared" si="51" ref="T58:T67">IF(S$56&gt;0,S58/S$56,"")</f>
      </c>
      <c r="U58" s="58"/>
      <c r="V58" s="59"/>
      <c r="W58" s="58"/>
      <c r="X58" s="58"/>
      <c r="Y58" s="62"/>
      <c r="Z58" s="63">
        <f aca="true" t="shared" si="52" ref="Z58:Z67">IF(Y$56&gt;0,Y58/Y$44,"")</f>
      </c>
      <c r="AA58" s="62"/>
      <c r="AB58" s="63">
        <f aca="true" t="shared" si="53" ref="AB58:AB67">IF(AA$56&gt;0,AA58/AA$56,"")</f>
      </c>
      <c r="AC58" s="64"/>
      <c r="AD58" s="65"/>
      <c r="AE58" s="66"/>
      <c r="AF58" s="66"/>
      <c r="AG58" s="67"/>
      <c r="AH58" s="66"/>
      <c r="AI58" s="66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34" s="10" customFormat="1" ht="12.75">
      <c r="A59" s="85" t="s">
        <v>94</v>
      </c>
      <c r="B59" s="7" t="s">
        <v>28</v>
      </c>
      <c r="C59" s="38" t="s">
        <v>98</v>
      </c>
      <c r="D59" s="69" t="s">
        <v>30</v>
      </c>
      <c r="E59" s="72"/>
      <c r="F59" s="61">
        <f t="shared" si="44"/>
      </c>
      <c r="G59" s="72"/>
      <c r="H59" s="61">
        <f t="shared" si="45"/>
      </c>
      <c r="I59" s="72"/>
      <c r="J59" s="61">
        <f t="shared" si="46"/>
      </c>
      <c r="K59" s="72"/>
      <c r="L59" s="61">
        <f t="shared" si="47"/>
      </c>
      <c r="M59" s="72"/>
      <c r="N59" s="61">
        <f t="shared" si="48"/>
        <v>0</v>
      </c>
      <c r="O59" s="72"/>
      <c r="P59" s="61">
        <f t="shared" si="49"/>
        <v>0</v>
      </c>
      <c r="Q59" s="72"/>
      <c r="R59" s="61">
        <f t="shared" si="50"/>
      </c>
      <c r="S59" s="72"/>
      <c r="T59" s="61">
        <f t="shared" si="51"/>
      </c>
      <c r="U59" s="70"/>
      <c r="V59" s="70"/>
      <c r="W59" s="71"/>
      <c r="X59" s="70"/>
      <c r="Y59" s="62"/>
      <c r="Z59" s="63">
        <f t="shared" si="52"/>
      </c>
      <c r="AA59" s="62"/>
      <c r="AB59" s="63">
        <f t="shared" si="53"/>
      </c>
      <c r="AC59" s="73"/>
      <c r="AD59" s="73"/>
      <c r="AE59" s="48"/>
      <c r="AH59" s="48"/>
    </row>
    <row r="60" spans="1:35" s="10" customFormat="1" ht="12.75">
      <c r="A60" s="85" t="s">
        <v>94</v>
      </c>
      <c r="B60" s="7" t="s">
        <v>31</v>
      </c>
      <c r="C60" s="56" t="s">
        <v>99</v>
      </c>
      <c r="D60" s="69" t="s">
        <v>33</v>
      </c>
      <c r="E60" s="60"/>
      <c r="F60" s="61">
        <f t="shared" si="44"/>
      </c>
      <c r="G60" s="60"/>
      <c r="H60" s="61">
        <f t="shared" si="45"/>
      </c>
      <c r="I60" s="60"/>
      <c r="J60" s="61">
        <f t="shared" si="46"/>
      </c>
      <c r="K60" s="60"/>
      <c r="L60" s="61">
        <f t="shared" si="47"/>
      </c>
      <c r="M60" s="60"/>
      <c r="N60" s="61">
        <f t="shared" si="48"/>
        <v>0</v>
      </c>
      <c r="O60" s="60"/>
      <c r="P60" s="61">
        <f t="shared" si="49"/>
        <v>0</v>
      </c>
      <c r="Q60" s="60"/>
      <c r="R60" s="61">
        <f t="shared" si="50"/>
      </c>
      <c r="S60" s="60"/>
      <c r="T60" s="61">
        <f t="shared" si="51"/>
      </c>
      <c r="U60" s="58"/>
      <c r="V60" s="59"/>
      <c r="W60" s="58"/>
      <c r="X60" s="58"/>
      <c r="Y60" s="62"/>
      <c r="Z60" s="63">
        <f t="shared" si="52"/>
      </c>
      <c r="AA60" s="62"/>
      <c r="AB60" s="63">
        <f t="shared" si="53"/>
      </c>
      <c r="AC60" s="64"/>
      <c r="AD60" s="65"/>
      <c r="AE60" s="66"/>
      <c r="AF60" s="66"/>
      <c r="AG60" s="67"/>
      <c r="AH60" s="66"/>
      <c r="AI60" s="66"/>
    </row>
    <row r="61" spans="1:34" s="10" customFormat="1" ht="12.75">
      <c r="A61" s="85" t="s">
        <v>94</v>
      </c>
      <c r="B61" s="74" t="s">
        <v>34</v>
      </c>
      <c r="C61" s="38" t="s">
        <v>100</v>
      </c>
      <c r="D61" s="69" t="s">
        <v>36</v>
      </c>
      <c r="E61" s="72"/>
      <c r="F61" s="61">
        <f t="shared" si="44"/>
      </c>
      <c r="G61" s="72"/>
      <c r="H61" s="61">
        <f t="shared" si="45"/>
      </c>
      <c r="I61" s="72"/>
      <c r="J61" s="61">
        <f t="shared" si="46"/>
      </c>
      <c r="K61" s="72"/>
      <c r="L61" s="61">
        <f t="shared" si="47"/>
      </c>
      <c r="M61" s="72"/>
      <c r="N61" s="61">
        <f t="shared" si="48"/>
        <v>0</v>
      </c>
      <c r="O61" s="72"/>
      <c r="P61" s="61">
        <f t="shared" si="49"/>
        <v>0</v>
      </c>
      <c r="Q61" s="72"/>
      <c r="R61" s="61">
        <f t="shared" si="50"/>
      </c>
      <c r="S61" s="72"/>
      <c r="T61" s="61">
        <f t="shared" si="51"/>
      </c>
      <c r="U61" s="70"/>
      <c r="V61" s="70"/>
      <c r="W61" s="71"/>
      <c r="X61" s="70"/>
      <c r="Y61" s="62"/>
      <c r="Z61" s="63">
        <f t="shared" si="52"/>
      </c>
      <c r="AA61" s="62"/>
      <c r="AB61" s="63">
        <f t="shared" si="53"/>
      </c>
      <c r="AC61" s="73"/>
      <c r="AD61" s="73"/>
      <c r="AE61" s="48"/>
      <c r="AH61" s="48"/>
    </row>
    <row r="62" spans="1:35" s="10" customFormat="1" ht="12.75">
      <c r="A62" s="85" t="s">
        <v>94</v>
      </c>
      <c r="B62" s="7" t="s">
        <v>37</v>
      </c>
      <c r="C62" s="56" t="s">
        <v>101</v>
      </c>
      <c r="D62" s="57" t="s">
        <v>39</v>
      </c>
      <c r="E62" s="60"/>
      <c r="F62" s="61">
        <f t="shared" si="44"/>
      </c>
      <c r="G62" s="60"/>
      <c r="H62" s="61">
        <f t="shared" si="45"/>
      </c>
      <c r="I62" s="60"/>
      <c r="J62" s="61">
        <f t="shared" si="46"/>
      </c>
      <c r="K62" s="60"/>
      <c r="L62" s="61">
        <f t="shared" si="47"/>
      </c>
      <c r="M62" s="60">
        <v>7</v>
      </c>
      <c r="N62" s="102">
        <f t="shared" si="48"/>
        <v>0.0009655172413793104</v>
      </c>
      <c r="O62" s="60">
        <v>6.85194212846699</v>
      </c>
      <c r="P62" s="103">
        <f t="shared" si="49"/>
        <v>0.0003985670783253233</v>
      </c>
      <c r="Q62" s="60"/>
      <c r="R62" s="61">
        <f t="shared" si="50"/>
      </c>
      <c r="S62" s="60"/>
      <c r="T62" s="61">
        <f t="shared" si="51"/>
      </c>
      <c r="U62" s="58"/>
      <c r="V62" s="59"/>
      <c r="W62" s="58"/>
      <c r="X62" s="58"/>
      <c r="Y62" s="62"/>
      <c r="Z62" s="63">
        <f t="shared" si="52"/>
      </c>
      <c r="AA62" s="62"/>
      <c r="AB62" s="63">
        <f t="shared" si="53"/>
      </c>
      <c r="AC62" s="64"/>
      <c r="AD62" s="65"/>
      <c r="AE62" s="66"/>
      <c r="AF62" s="66"/>
      <c r="AG62" s="67"/>
      <c r="AH62" s="66"/>
      <c r="AI62" s="66"/>
    </row>
    <row r="63" spans="1:34" s="10" customFormat="1" ht="12.75">
      <c r="A63" s="85" t="s">
        <v>94</v>
      </c>
      <c r="B63" s="74" t="s">
        <v>40</v>
      </c>
      <c r="C63" s="38" t="s">
        <v>102</v>
      </c>
      <c r="D63" s="57" t="s">
        <v>42</v>
      </c>
      <c r="E63" s="72"/>
      <c r="F63" s="61">
        <f t="shared" si="44"/>
      </c>
      <c r="G63" s="72"/>
      <c r="H63" s="61">
        <f t="shared" si="45"/>
      </c>
      <c r="I63" s="72"/>
      <c r="J63" s="61">
        <f t="shared" si="46"/>
      </c>
      <c r="K63" s="72"/>
      <c r="L63" s="61">
        <f t="shared" si="47"/>
      </c>
      <c r="M63" s="72"/>
      <c r="N63" s="61">
        <f t="shared" si="48"/>
        <v>0</v>
      </c>
      <c r="O63" s="72"/>
      <c r="P63" s="61">
        <f t="shared" si="49"/>
        <v>0</v>
      </c>
      <c r="Q63" s="72"/>
      <c r="R63" s="61">
        <f t="shared" si="50"/>
      </c>
      <c r="S63" s="72"/>
      <c r="T63" s="61">
        <f t="shared" si="51"/>
      </c>
      <c r="U63" s="70"/>
      <c r="V63" s="70"/>
      <c r="W63" s="71"/>
      <c r="X63" s="70"/>
      <c r="Y63" s="62"/>
      <c r="Z63" s="63">
        <f t="shared" si="52"/>
      </c>
      <c r="AA63" s="62"/>
      <c r="AB63" s="63">
        <f t="shared" si="53"/>
      </c>
      <c r="AC63" s="73"/>
      <c r="AD63" s="73"/>
      <c r="AE63" s="48"/>
      <c r="AH63" s="48"/>
    </row>
    <row r="64" spans="1:35" s="10" customFormat="1" ht="12.75">
      <c r="A64" s="85" t="s">
        <v>94</v>
      </c>
      <c r="B64" s="74" t="s">
        <v>43</v>
      </c>
      <c r="C64" s="56" t="s">
        <v>103</v>
      </c>
      <c r="D64" s="57" t="s">
        <v>45</v>
      </c>
      <c r="E64" s="60"/>
      <c r="F64" s="61">
        <f t="shared" si="44"/>
      </c>
      <c r="G64" s="60"/>
      <c r="H64" s="61">
        <f t="shared" si="45"/>
      </c>
      <c r="I64" s="60"/>
      <c r="J64" s="61">
        <f t="shared" si="46"/>
      </c>
      <c r="K64" s="60"/>
      <c r="L64" s="61">
        <f t="shared" si="47"/>
      </c>
      <c r="M64" s="60"/>
      <c r="N64" s="61">
        <f t="shared" si="48"/>
        <v>0</v>
      </c>
      <c r="O64" s="60"/>
      <c r="P64" s="61">
        <f t="shared" si="49"/>
        <v>0</v>
      </c>
      <c r="Q64" s="60"/>
      <c r="R64" s="61">
        <f t="shared" si="50"/>
      </c>
      <c r="S64" s="60"/>
      <c r="T64" s="61">
        <f t="shared" si="51"/>
      </c>
      <c r="U64" s="58"/>
      <c r="V64" s="59"/>
      <c r="W64" s="58"/>
      <c r="X64" s="58"/>
      <c r="Y64" s="62"/>
      <c r="Z64" s="63">
        <f t="shared" si="52"/>
      </c>
      <c r="AA64" s="62"/>
      <c r="AB64" s="63">
        <f t="shared" si="53"/>
      </c>
      <c r="AC64" s="64"/>
      <c r="AD64" s="65"/>
      <c r="AE64" s="66"/>
      <c r="AF64" s="66"/>
      <c r="AG64" s="67"/>
      <c r="AH64" s="66"/>
      <c r="AI64" s="66"/>
    </row>
    <row r="65" spans="1:34" s="10" customFormat="1" ht="12.75">
      <c r="A65" s="85" t="s">
        <v>94</v>
      </c>
      <c r="B65" s="74" t="s">
        <v>46</v>
      </c>
      <c r="C65" s="38" t="s">
        <v>104</v>
      </c>
      <c r="D65" s="57" t="s">
        <v>48</v>
      </c>
      <c r="E65" s="72"/>
      <c r="F65" s="61">
        <f t="shared" si="44"/>
      </c>
      <c r="G65" s="72"/>
      <c r="H65" s="61">
        <f t="shared" si="45"/>
      </c>
      <c r="I65" s="72"/>
      <c r="J65" s="61">
        <f t="shared" si="46"/>
      </c>
      <c r="K65" s="72"/>
      <c r="L65" s="61">
        <f t="shared" si="47"/>
      </c>
      <c r="M65" s="72">
        <v>5962</v>
      </c>
      <c r="N65" s="61">
        <f t="shared" si="48"/>
        <v>0.8223448275862069</v>
      </c>
      <c r="O65" s="72">
        <v>14556.37297404989</v>
      </c>
      <c r="P65" s="61">
        <f t="shared" si="49"/>
        <v>0.8467221319889919</v>
      </c>
      <c r="Q65" s="72"/>
      <c r="R65" s="61">
        <f t="shared" si="50"/>
      </c>
      <c r="S65" s="72"/>
      <c r="T65" s="61">
        <f t="shared" si="51"/>
      </c>
      <c r="U65" s="70"/>
      <c r="V65" s="70"/>
      <c r="W65" s="71"/>
      <c r="X65" s="70"/>
      <c r="Y65" s="62"/>
      <c r="Z65" s="63">
        <f t="shared" si="52"/>
      </c>
      <c r="AA65" s="62"/>
      <c r="AB65" s="63">
        <f t="shared" si="53"/>
      </c>
      <c r="AC65" s="73"/>
      <c r="AD65" s="73"/>
      <c r="AE65" s="48"/>
      <c r="AH65" s="48"/>
    </row>
    <row r="66" spans="1:35" s="10" customFormat="1" ht="12.75">
      <c r="A66" s="85" t="s">
        <v>94</v>
      </c>
      <c r="B66" s="74" t="s">
        <v>49</v>
      </c>
      <c r="C66" s="56" t="s">
        <v>105</v>
      </c>
      <c r="D66" s="57" t="s">
        <v>51</v>
      </c>
      <c r="E66" s="60"/>
      <c r="F66" s="61">
        <f t="shared" si="44"/>
      </c>
      <c r="G66" s="60"/>
      <c r="H66" s="61">
        <f t="shared" si="45"/>
      </c>
      <c r="I66" s="60"/>
      <c r="J66" s="61">
        <f t="shared" si="46"/>
      </c>
      <c r="K66" s="60"/>
      <c r="L66" s="61">
        <f t="shared" si="47"/>
      </c>
      <c r="M66" s="60">
        <v>44</v>
      </c>
      <c r="N66" s="61">
        <f t="shared" si="48"/>
        <v>0.006068965517241379</v>
      </c>
      <c r="O66" s="60">
        <v>95.85663374072216</v>
      </c>
      <c r="P66" s="61">
        <f t="shared" si="49"/>
        <v>0.005575834957714105</v>
      </c>
      <c r="Q66" s="60"/>
      <c r="R66" s="61">
        <f t="shared" si="50"/>
      </c>
      <c r="S66" s="60"/>
      <c r="T66" s="61">
        <f t="shared" si="51"/>
      </c>
      <c r="U66" s="58"/>
      <c r="V66" s="59"/>
      <c r="W66" s="58"/>
      <c r="X66" s="58"/>
      <c r="Y66" s="62"/>
      <c r="Z66" s="63">
        <f t="shared" si="52"/>
      </c>
      <c r="AA66" s="62"/>
      <c r="AB66" s="63">
        <f t="shared" si="53"/>
      </c>
      <c r="AC66" s="64"/>
      <c r="AD66" s="65"/>
      <c r="AE66" s="66"/>
      <c r="AF66" s="66"/>
      <c r="AG66" s="67"/>
      <c r="AH66" s="66"/>
      <c r="AI66" s="66"/>
    </row>
    <row r="67" spans="1:34" s="10" customFormat="1" ht="12.75">
      <c r="A67" s="85" t="s">
        <v>94</v>
      </c>
      <c r="B67" s="74" t="s">
        <v>52</v>
      </c>
      <c r="C67" s="38" t="s">
        <v>106</v>
      </c>
      <c r="D67" s="57" t="s">
        <v>54</v>
      </c>
      <c r="E67" s="72"/>
      <c r="F67" s="61">
        <f t="shared" si="44"/>
      </c>
      <c r="G67" s="72"/>
      <c r="H67" s="61">
        <f t="shared" si="45"/>
      </c>
      <c r="I67" s="72"/>
      <c r="J67" s="61">
        <f t="shared" si="46"/>
      </c>
      <c r="K67" s="72"/>
      <c r="L67" s="61">
        <f t="shared" si="47"/>
      </c>
      <c r="M67" s="72"/>
      <c r="N67" s="61">
        <f t="shared" si="48"/>
        <v>0</v>
      </c>
      <c r="O67" s="72"/>
      <c r="P67" s="61">
        <f t="shared" si="49"/>
        <v>0</v>
      </c>
      <c r="Q67" s="72"/>
      <c r="R67" s="61">
        <f t="shared" si="50"/>
      </c>
      <c r="S67" s="72"/>
      <c r="T67" s="61">
        <f t="shared" si="51"/>
      </c>
      <c r="U67" s="70"/>
      <c r="V67" s="70"/>
      <c r="W67" s="71"/>
      <c r="X67" s="70"/>
      <c r="Y67" s="62"/>
      <c r="Z67" s="63">
        <f t="shared" si="52"/>
      </c>
      <c r="AA67" s="62"/>
      <c r="AB67" s="63">
        <f t="shared" si="53"/>
      </c>
      <c r="AC67" s="73"/>
      <c r="AD67" s="73"/>
      <c r="AE67" s="48"/>
      <c r="AH67" s="48"/>
    </row>
    <row r="68" spans="1:35" s="96" customFormat="1" ht="15">
      <c r="A68" s="89" t="s">
        <v>107</v>
      </c>
      <c r="B68" s="37" t="s">
        <v>23</v>
      </c>
      <c r="C68" s="56" t="s">
        <v>108</v>
      </c>
      <c r="D68" s="90" t="s">
        <v>109</v>
      </c>
      <c r="E68" s="42"/>
      <c r="F68" s="43">
        <f>SUM(F70:F79)</f>
        <v>0</v>
      </c>
      <c r="G68" s="42"/>
      <c r="H68" s="43">
        <f>SUM(H70:H79)</f>
        <v>0</v>
      </c>
      <c r="I68" s="42"/>
      <c r="J68" s="43">
        <f>SUM(J70:J79)</f>
        <v>0</v>
      </c>
      <c r="K68" s="42"/>
      <c r="L68" s="43">
        <f>SUM(L70:L79)</f>
        <v>0</v>
      </c>
      <c r="M68" s="42">
        <f>SUM(M70:M79)</f>
        <v>647848</v>
      </c>
      <c r="N68" s="43">
        <f>SUM(N70:N79)</f>
        <v>1</v>
      </c>
      <c r="O68" s="42">
        <f>SUM(O70:O79)</f>
        <v>591971.6335564485</v>
      </c>
      <c r="P68" s="43">
        <f>SUM(P70:P79)</f>
        <v>1.0000000000000002</v>
      </c>
      <c r="Q68" s="42"/>
      <c r="R68" s="43">
        <f>SUM(R70:R79)</f>
        <v>0</v>
      </c>
      <c r="S68" s="42"/>
      <c r="T68" s="43">
        <f>SUM(T70:T79)</f>
        <v>0</v>
      </c>
      <c r="U68" s="91">
        <f>SUM(U70:U79)</f>
        <v>0</v>
      </c>
      <c r="V68" s="92">
        <f>SUM(V70:V79)</f>
        <v>0</v>
      </c>
      <c r="W68" s="93">
        <f>SUM(W70:W79)</f>
        <v>0</v>
      </c>
      <c r="X68" s="92">
        <f>SUM(X70:X79)</f>
        <v>0</v>
      </c>
      <c r="Y68" s="44"/>
      <c r="Z68" s="45">
        <f>SUM(Z70:Z79)</f>
        <v>0</v>
      </c>
      <c r="AA68" s="44"/>
      <c r="AB68" s="45">
        <f>SUM(AB70:AB79)</f>
        <v>0</v>
      </c>
      <c r="AC68" s="46" t="e">
        <f>Y68/Y$68</f>
        <v>#DIV/0!</v>
      </c>
      <c r="AD68" s="47" t="e">
        <f>AA68/AA$68</f>
        <v>#DIV/0!</v>
      </c>
      <c r="AE68" s="94"/>
      <c r="AF68" s="94"/>
      <c r="AG68" s="95"/>
      <c r="AH68" s="94"/>
      <c r="AI68" s="94"/>
    </row>
    <row r="69" spans="1:35" s="55" customFormat="1" ht="12.75">
      <c r="A69" s="50"/>
      <c r="B69" s="50"/>
      <c r="C69" s="51"/>
      <c r="D69" s="52" t="s">
        <v>24</v>
      </c>
      <c r="E69" s="108">
        <f>IF(E68&gt;0,E68/$Y68,"")</f>
      </c>
      <c r="F69" s="109"/>
      <c r="G69" s="110">
        <f>IF(G68&gt;0,G68/$AA68,"")</f>
      </c>
      <c r="H69" s="111"/>
      <c r="I69" s="108">
        <f>IF(I68&gt;0,I68/$Y68,"")</f>
      </c>
      <c r="J69" s="109"/>
      <c r="K69" s="110">
        <f>IF(K68&gt;0,K68/$AA68,"")</f>
      </c>
      <c r="L69" s="111"/>
      <c r="M69" s="108" t="e">
        <f>IF(M68&gt;0,M68/$Y68,"")</f>
        <v>#DIV/0!</v>
      </c>
      <c r="N69" s="109"/>
      <c r="O69" s="110" t="e">
        <f>IF(O68&gt;0,O68/$AA68,"")</f>
        <v>#DIV/0!</v>
      </c>
      <c r="P69" s="111"/>
      <c r="Q69" s="108">
        <f>IF(Q68&gt;0,Q68/$Y68,"")</f>
      </c>
      <c r="R69" s="109"/>
      <c r="S69" s="110">
        <f>IF(S68&gt;0,S68/$AA68,"")</f>
      </c>
      <c r="T69" s="111"/>
      <c r="U69" s="108">
        <f>IF(U68&gt;0,U68/$Y68,"")</f>
      </c>
      <c r="V69" s="109"/>
      <c r="W69" s="110">
        <f>IF(W68&gt;0,W68/$AA68,"")</f>
      </c>
      <c r="X69" s="111"/>
      <c r="Y69" s="108">
        <f>IF(Y68&gt;0,Y68/$Y68,"")</f>
      </c>
      <c r="Z69" s="109"/>
      <c r="AA69" s="110">
        <f>IF(AA68&gt;0,AA68/$AA68,"")</f>
      </c>
      <c r="AB69" s="111"/>
      <c r="AC69" s="53"/>
      <c r="AD69" s="53"/>
      <c r="AE69" s="54"/>
      <c r="AF69" s="54"/>
      <c r="AG69" s="54"/>
      <c r="AH69" s="54"/>
      <c r="AI69" s="54"/>
    </row>
    <row r="70" spans="1:61" s="10" customFormat="1" ht="12.75">
      <c r="A70" s="89" t="s">
        <v>107</v>
      </c>
      <c r="B70" s="7" t="s">
        <v>25</v>
      </c>
      <c r="C70" s="38" t="s">
        <v>110</v>
      </c>
      <c r="D70" s="57" t="s">
        <v>27</v>
      </c>
      <c r="E70" s="62"/>
      <c r="F70" s="63">
        <f aca="true" t="shared" si="54" ref="F70:F79">IF(E$68&gt;0,E70/E$68,"")</f>
      </c>
      <c r="G70" s="62"/>
      <c r="H70" s="63">
        <f aca="true" t="shared" si="55" ref="H70:H79">IF(G$68&gt;0,G70/G$68,"")</f>
      </c>
      <c r="I70" s="62"/>
      <c r="J70" s="63">
        <f>IF(I$68&gt;N82,I70/I$68,"")</f>
      </c>
      <c r="K70" s="62"/>
      <c r="L70" s="63">
        <f aca="true" t="shared" si="56" ref="L70:L79">IF(K$68&gt;0,K70/K$68,"")</f>
      </c>
      <c r="M70" s="62">
        <f>SUM(M10,M22,M46,M58)</f>
        <v>481708</v>
      </c>
      <c r="N70" s="63">
        <f aca="true" t="shared" si="57" ref="N70:N79">IF(M$68&gt;0,M70/M$68,"")</f>
        <v>0.7435509563971796</v>
      </c>
      <c r="O70" s="62">
        <f>SUM(O10,O22,O46,O58)</f>
        <v>303735.0633528101</v>
      </c>
      <c r="P70" s="63">
        <f aca="true" t="shared" si="58" ref="P70:P79">IF(O$68&gt;0,O70/O$68,"")</f>
        <v>0.5130905707897352</v>
      </c>
      <c r="Q70" s="62"/>
      <c r="R70" s="63">
        <f aca="true" t="shared" si="59" ref="R70:R79">IF(Q$68&gt;0,Q70/Q$68,"")</f>
      </c>
      <c r="S70" s="62"/>
      <c r="T70" s="63">
        <f aca="true" t="shared" si="60" ref="T70:T79">IF(S$68&gt;0,S70/S$68,"")</f>
      </c>
      <c r="U70" s="62"/>
      <c r="V70" s="63">
        <f aca="true" t="shared" si="61" ref="V70:V79">IF(U$68&gt;0,U70/U$68,"")</f>
      </c>
      <c r="W70" s="62"/>
      <c r="X70" s="63">
        <f aca="true" t="shared" si="62" ref="X70:X79">IF(W$68&gt;0,W70/W$68,"")</f>
      </c>
      <c r="Y70" s="62"/>
      <c r="Z70" s="63">
        <f aca="true" t="shared" si="63" ref="Z70:Z79">IF(Y$68&gt;0,Y70/Y$68,"")</f>
      </c>
      <c r="AA70" s="62"/>
      <c r="AB70" s="63">
        <f aca="true" t="shared" si="64" ref="AB70:AB79">IF(AA$68&gt;0,AA70/AA$68,"")</f>
      </c>
      <c r="AC70" s="64"/>
      <c r="AD70" s="65"/>
      <c r="AE70" s="66"/>
      <c r="AF70" s="66"/>
      <c r="AG70" s="67"/>
      <c r="AH70" s="66"/>
      <c r="AI70" s="66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34" s="10" customFormat="1" ht="12.75">
      <c r="A71" s="89" t="s">
        <v>107</v>
      </c>
      <c r="B71" s="7" t="s">
        <v>28</v>
      </c>
      <c r="C71" s="56" t="s">
        <v>111</v>
      </c>
      <c r="D71" s="69" t="s">
        <v>30</v>
      </c>
      <c r="E71" s="97"/>
      <c r="F71" s="63">
        <f t="shared" si="54"/>
      </c>
      <c r="G71" s="97"/>
      <c r="H71" s="63">
        <f t="shared" si="55"/>
      </c>
      <c r="I71" s="97"/>
      <c r="J71" s="63">
        <f aca="true" t="shared" si="65" ref="J71:J79">IF(I$68&gt;0,I71/I$68,"")</f>
      </c>
      <c r="K71" s="97"/>
      <c r="L71" s="63">
        <f t="shared" si="56"/>
      </c>
      <c r="M71" s="62"/>
      <c r="N71" s="63">
        <f t="shared" si="57"/>
        <v>0</v>
      </c>
      <c r="O71" s="62"/>
      <c r="P71" s="63">
        <f t="shared" si="58"/>
        <v>0</v>
      </c>
      <c r="Q71" s="97"/>
      <c r="R71" s="63">
        <f t="shared" si="59"/>
      </c>
      <c r="S71" s="97"/>
      <c r="T71" s="63">
        <f t="shared" si="60"/>
      </c>
      <c r="U71" s="97"/>
      <c r="V71" s="63">
        <f t="shared" si="61"/>
      </c>
      <c r="W71" s="97"/>
      <c r="X71" s="63">
        <f t="shared" si="62"/>
      </c>
      <c r="Y71" s="62"/>
      <c r="Z71" s="63">
        <f t="shared" si="63"/>
      </c>
      <c r="AA71" s="62"/>
      <c r="AB71" s="63">
        <f t="shared" si="64"/>
      </c>
      <c r="AC71" s="73"/>
      <c r="AD71" s="73"/>
      <c r="AE71" s="48"/>
      <c r="AH71" s="48"/>
    </row>
    <row r="72" spans="1:35" s="10" customFormat="1" ht="12.75">
      <c r="A72" s="89" t="s">
        <v>107</v>
      </c>
      <c r="B72" s="7" t="s">
        <v>31</v>
      </c>
      <c r="C72" s="38" t="s">
        <v>112</v>
      </c>
      <c r="D72" s="69" t="s">
        <v>33</v>
      </c>
      <c r="E72" s="62"/>
      <c r="F72" s="63">
        <f t="shared" si="54"/>
      </c>
      <c r="G72" s="62"/>
      <c r="H72" s="63">
        <f t="shared" si="55"/>
      </c>
      <c r="I72" s="62"/>
      <c r="J72" s="63">
        <f t="shared" si="65"/>
      </c>
      <c r="K72" s="62"/>
      <c r="L72" s="63">
        <f t="shared" si="56"/>
      </c>
      <c r="M72" s="62"/>
      <c r="N72" s="63">
        <f t="shared" si="57"/>
        <v>0</v>
      </c>
      <c r="O72" s="62"/>
      <c r="P72" s="63">
        <f t="shared" si="58"/>
        <v>0</v>
      </c>
      <c r="Q72" s="62"/>
      <c r="R72" s="63">
        <f t="shared" si="59"/>
      </c>
      <c r="S72" s="62"/>
      <c r="T72" s="63">
        <f t="shared" si="60"/>
      </c>
      <c r="U72" s="62"/>
      <c r="V72" s="63">
        <f t="shared" si="61"/>
      </c>
      <c r="W72" s="62"/>
      <c r="X72" s="63">
        <f t="shared" si="62"/>
      </c>
      <c r="Y72" s="62"/>
      <c r="Z72" s="63">
        <f t="shared" si="63"/>
      </c>
      <c r="AA72" s="62"/>
      <c r="AB72" s="63">
        <f t="shared" si="64"/>
      </c>
      <c r="AC72" s="64"/>
      <c r="AD72" s="65"/>
      <c r="AE72" s="66"/>
      <c r="AF72" s="66"/>
      <c r="AG72" s="67"/>
      <c r="AH72" s="66"/>
      <c r="AI72" s="66"/>
    </row>
    <row r="73" spans="1:34" s="10" customFormat="1" ht="12.75">
      <c r="A73" s="89" t="s">
        <v>107</v>
      </c>
      <c r="B73" s="74" t="s">
        <v>34</v>
      </c>
      <c r="C73" s="56" t="s">
        <v>113</v>
      </c>
      <c r="D73" s="69" t="s">
        <v>36</v>
      </c>
      <c r="E73" s="97"/>
      <c r="F73" s="63">
        <f t="shared" si="54"/>
      </c>
      <c r="G73" s="97"/>
      <c r="H73" s="63">
        <f t="shared" si="55"/>
      </c>
      <c r="I73" s="97"/>
      <c r="J73" s="63">
        <f t="shared" si="65"/>
      </c>
      <c r="K73" s="97"/>
      <c r="L73" s="63">
        <f t="shared" si="56"/>
      </c>
      <c r="M73" s="62"/>
      <c r="N73" s="63">
        <f t="shared" si="57"/>
        <v>0</v>
      </c>
      <c r="O73" s="62"/>
      <c r="P73" s="63">
        <f t="shared" si="58"/>
        <v>0</v>
      </c>
      <c r="Q73" s="97"/>
      <c r="R73" s="63">
        <f t="shared" si="59"/>
      </c>
      <c r="S73" s="97"/>
      <c r="T73" s="63">
        <f t="shared" si="60"/>
      </c>
      <c r="U73" s="97"/>
      <c r="V73" s="63">
        <f t="shared" si="61"/>
      </c>
      <c r="W73" s="97"/>
      <c r="X73" s="63">
        <f t="shared" si="62"/>
      </c>
      <c r="Y73" s="62"/>
      <c r="Z73" s="63">
        <f t="shared" si="63"/>
      </c>
      <c r="AA73" s="62"/>
      <c r="AB73" s="63">
        <f t="shared" si="64"/>
      </c>
      <c r="AC73" s="73"/>
      <c r="AD73" s="73"/>
      <c r="AE73" s="48"/>
      <c r="AH73" s="48"/>
    </row>
    <row r="74" spans="1:35" s="10" customFormat="1" ht="12.75">
      <c r="A74" s="89" t="s">
        <v>107</v>
      </c>
      <c r="B74" s="7" t="s">
        <v>37</v>
      </c>
      <c r="C74" s="38" t="s">
        <v>114</v>
      </c>
      <c r="D74" s="57" t="s">
        <v>39</v>
      </c>
      <c r="E74" s="62"/>
      <c r="F74" s="63">
        <f t="shared" si="54"/>
      </c>
      <c r="G74" s="62"/>
      <c r="H74" s="63">
        <f t="shared" si="55"/>
      </c>
      <c r="I74" s="62"/>
      <c r="J74" s="63">
        <f t="shared" si="65"/>
      </c>
      <c r="K74" s="62"/>
      <c r="L74" s="63">
        <f t="shared" si="56"/>
      </c>
      <c r="M74" s="62">
        <f aca="true" t="shared" si="66" ref="M74:M79">SUM(M14,M26,M50,M62)</f>
        <v>22799</v>
      </c>
      <c r="N74" s="63">
        <f t="shared" si="57"/>
        <v>0.035191896864696655</v>
      </c>
      <c r="O74" s="62">
        <f aca="true" t="shared" si="67" ref="O74:O79">SUM(O14,O26,O50,O62)</f>
        <v>9038.715140967686</v>
      </c>
      <c r="P74" s="63">
        <f t="shared" si="58"/>
        <v>0.015268831526039302</v>
      </c>
      <c r="Q74" s="62"/>
      <c r="R74" s="63">
        <f t="shared" si="59"/>
      </c>
      <c r="S74" s="62"/>
      <c r="T74" s="63">
        <f t="shared" si="60"/>
      </c>
      <c r="U74" s="62"/>
      <c r="V74" s="63">
        <f t="shared" si="61"/>
      </c>
      <c r="W74" s="62"/>
      <c r="X74" s="63">
        <f t="shared" si="62"/>
      </c>
      <c r="Y74" s="62"/>
      <c r="Z74" s="63">
        <f t="shared" si="63"/>
      </c>
      <c r="AA74" s="62"/>
      <c r="AB74" s="63">
        <f t="shared" si="64"/>
      </c>
      <c r="AC74" s="64"/>
      <c r="AD74" s="65"/>
      <c r="AE74" s="66"/>
      <c r="AF74" s="66"/>
      <c r="AG74" s="67"/>
      <c r="AH74" s="66"/>
      <c r="AI74" s="66"/>
    </row>
    <row r="75" spans="1:34" s="10" customFormat="1" ht="12.75">
      <c r="A75" s="89" t="s">
        <v>107</v>
      </c>
      <c r="B75" s="74" t="s">
        <v>40</v>
      </c>
      <c r="C75" s="56" t="s">
        <v>115</v>
      </c>
      <c r="D75" s="57" t="s">
        <v>42</v>
      </c>
      <c r="E75" s="97"/>
      <c r="F75" s="63">
        <f t="shared" si="54"/>
      </c>
      <c r="G75" s="97"/>
      <c r="H75" s="63">
        <f t="shared" si="55"/>
      </c>
      <c r="I75" s="97"/>
      <c r="J75" s="63">
        <f t="shared" si="65"/>
      </c>
      <c r="K75" s="97"/>
      <c r="L75" s="63">
        <f t="shared" si="56"/>
      </c>
      <c r="M75" s="62">
        <f t="shared" si="66"/>
        <v>0</v>
      </c>
      <c r="N75" s="63">
        <f t="shared" si="57"/>
        <v>0</v>
      </c>
      <c r="O75" s="62">
        <f t="shared" si="67"/>
        <v>0</v>
      </c>
      <c r="P75" s="63">
        <f t="shared" si="58"/>
        <v>0</v>
      </c>
      <c r="Q75" s="97"/>
      <c r="R75" s="63">
        <f t="shared" si="59"/>
      </c>
      <c r="S75" s="97"/>
      <c r="T75" s="63">
        <f t="shared" si="60"/>
      </c>
      <c r="U75" s="97"/>
      <c r="V75" s="63">
        <f t="shared" si="61"/>
      </c>
      <c r="W75" s="97"/>
      <c r="X75" s="63">
        <f t="shared" si="62"/>
      </c>
      <c r="Y75" s="62"/>
      <c r="Z75" s="63">
        <f t="shared" si="63"/>
      </c>
      <c r="AA75" s="62"/>
      <c r="AB75" s="63">
        <f t="shared" si="64"/>
      </c>
      <c r="AC75" s="73"/>
      <c r="AD75" s="73"/>
      <c r="AE75" s="48"/>
      <c r="AH75" s="48"/>
    </row>
    <row r="76" spans="1:35" s="10" customFormat="1" ht="12.75">
      <c r="A76" s="89" t="s">
        <v>107</v>
      </c>
      <c r="B76" s="74" t="s">
        <v>43</v>
      </c>
      <c r="C76" s="38" t="s">
        <v>116</v>
      </c>
      <c r="D76" s="57" t="s">
        <v>45</v>
      </c>
      <c r="E76" s="62"/>
      <c r="F76" s="63">
        <f t="shared" si="54"/>
      </c>
      <c r="G76" s="62"/>
      <c r="H76" s="63">
        <f t="shared" si="55"/>
      </c>
      <c r="I76" s="62"/>
      <c r="J76" s="63">
        <f t="shared" si="65"/>
      </c>
      <c r="K76" s="62"/>
      <c r="L76" s="63">
        <f t="shared" si="56"/>
      </c>
      <c r="M76" s="62"/>
      <c r="N76" s="63">
        <f t="shared" si="57"/>
        <v>0</v>
      </c>
      <c r="O76" s="62"/>
      <c r="P76" s="63">
        <f t="shared" si="58"/>
        <v>0</v>
      </c>
      <c r="Q76" s="62"/>
      <c r="R76" s="63">
        <f t="shared" si="59"/>
      </c>
      <c r="S76" s="62"/>
      <c r="T76" s="63">
        <f t="shared" si="60"/>
      </c>
      <c r="U76" s="62"/>
      <c r="V76" s="63">
        <f t="shared" si="61"/>
      </c>
      <c r="W76" s="62"/>
      <c r="X76" s="63">
        <f t="shared" si="62"/>
      </c>
      <c r="Y76" s="62"/>
      <c r="Z76" s="63">
        <f t="shared" si="63"/>
      </c>
      <c r="AA76" s="62"/>
      <c r="AB76" s="63">
        <f t="shared" si="64"/>
      </c>
      <c r="AC76" s="64"/>
      <c r="AD76" s="65"/>
      <c r="AE76" s="66"/>
      <c r="AF76" s="66"/>
      <c r="AG76" s="67"/>
      <c r="AH76" s="66"/>
      <c r="AI76" s="66"/>
    </row>
    <row r="77" spans="1:34" s="10" customFormat="1" ht="12.75">
      <c r="A77" s="89" t="s">
        <v>107</v>
      </c>
      <c r="B77" s="74" t="s">
        <v>46</v>
      </c>
      <c r="C77" s="56" t="s">
        <v>117</v>
      </c>
      <c r="D77" s="57" t="s">
        <v>48</v>
      </c>
      <c r="E77" s="97"/>
      <c r="F77" s="63">
        <f t="shared" si="54"/>
      </c>
      <c r="G77" s="97"/>
      <c r="H77" s="63">
        <f t="shared" si="55"/>
      </c>
      <c r="I77" s="97"/>
      <c r="J77" s="63">
        <f t="shared" si="65"/>
      </c>
      <c r="K77" s="97"/>
      <c r="L77" s="63">
        <f t="shared" si="56"/>
      </c>
      <c r="M77" s="62">
        <f t="shared" si="66"/>
        <v>141308</v>
      </c>
      <c r="N77" s="63">
        <f t="shared" si="57"/>
        <v>0.2181190649658562</v>
      </c>
      <c r="O77" s="62">
        <f t="shared" si="67"/>
        <v>274002.886926335</v>
      </c>
      <c r="P77" s="63">
        <f t="shared" si="58"/>
        <v>0.4628648931709444</v>
      </c>
      <c r="Q77" s="97"/>
      <c r="R77" s="63">
        <f t="shared" si="59"/>
      </c>
      <c r="S77" s="97"/>
      <c r="T77" s="63">
        <f t="shared" si="60"/>
      </c>
      <c r="U77" s="97"/>
      <c r="V77" s="63">
        <f t="shared" si="61"/>
      </c>
      <c r="W77" s="97"/>
      <c r="X77" s="63">
        <f t="shared" si="62"/>
      </c>
      <c r="Y77" s="62"/>
      <c r="Z77" s="63">
        <f t="shared" si="63"/>
      </c>
      <c r="AA77" s="62"/>
      <c r="AB77" s="63">
        <f t="shared" si="64"/>
      </c>
      <c r="AC77" s="73"/>
      <c r="AD77" s="73"/>
      <c r="AE77" s="48"/>
      <c r="AH77" s="48"/>
    </row>
    <row r="78" spans="1:35" s="10" customFormat="1" ht="12.75">
      <c r="A78" s="89" t="s">
        <v>107</v>
      </c>
      <c r="B78" s="74" t="s">
        <v>49</v>
      </c>
      <c r="C78" s="38" t="s">
        <v>118</v>
      </c>
      <c r="D78" s="57" t="s">
        <v>51</v>
      </c>
      <c r="E78" s="62"/>
      <c r="F78" s="63">
        <f t="shared" si="54"/>
      </c>
      <c r="G78" s="62"/>
      <c r="H78" s="63">
        <f t="shared" si="55"/>
      </c>
      <c r="I78" s="62"/>
      <c r="J78" s="63">
        <f t="shared" si="65"/>
      </c>
      <c r="K78" s="62"/>
      <c r="L78" s="63">
        <f t="shared" si="56"/>
      </c>
      <c r="M78" s="62">
        <f t="shared" si="66"/>
        <v>2022</v>
      </c>
      <c r="N78" s="105">
        <f t="shared" si="57"/>
        <v>0.0031211024808288365</v>
      </c>
      <c r="O78" s="62">
        <f t="shared" si="67"/>
        <v>3796.0401860036786</v>
      </c>
      <c r="P78" s="63">
        <f t="shared" si="58"/>
        <v>0.006412537308921071</v>
      </c>
      <c r="Q78" s="62"/>
      <c r="R78" s="63">
        <f t="shared" si="59"/>
      </c>
      <c r="S78" s="62"/>
      <c r="T78" s="63">
        <f t="shared" si="60"/>
      </c>
      <c r="U78" s="62"/>
      <c r="V78" s="63">
        <f t="shared" si="61"/>
      </c>
      <c r="W78" s="62"/>
      <c r="X78" s="63">
        <f t="shared" si="62"/>
      </c>
      <c r="Y78" s="62"/>
      <c r="Z78" s="63">
        <f t="shared" si="63"/>
      </c>
      <c r="AA78" s="62"/>
      <c r="AB78" s="63">
        <f t="shared" si="64"/>
      </c>
      <c r="AC78" s="64"/>
      <c r="AD78" s="65"/>
      <c r="AE78" s="66"/>
      <c r="AF78" s="66"/>
      <c r="AG78" s="67"/>
      <c r="AH78" s="66"/>
      <c r="AI78" s="66"/>
    </row>
    <row r="79" spans="1:34" s="10" customFormat="1" ht="12.75">
      <c r="A79" s="89" t="s">
        <v>107</v>
      </c>
      <c r="B79" s="74" t="s">
        <v>52</v>
      </c>
      <c r="C79" s="56" t="s">
        <v>119</v>
      </c>
      <c r="D79" s="57" t="s">
        <v>54</v>
      </c>
      <c r="E79" s="97"/>
      <c r="F79" s="63">
        <f t="shared" si="54"/>
      </c>
      <c r="G79" s="97"/>
      <c r="H79" s="63">
        <f t="shared" si="55"/>
      </c>
      <c r="I79" s="97"/>
      <c r="J79" s="63">
        <f t="shared" si="65"/>
      </c>
      <c r="K79" s="97"/>
      <c r="L79" s="63">
        <f t="shared" si="56"/>
      </c>
      <c r="M79" s="62">
        <f t="shared" si="66"/>
        <v>11</v>
      </c>
      <c r="N79" s="107">
        <f t="shared" si="57"/>
        <v>1.6979291438732544E-05</v>
      </c>
      <c r="O79" s="62">
        <f t="shared" si="67"/>
        <v>1398.9279503320502</v>
      </c>
      <c r="P79" s="105">
        <f t="shared" si="58"/>
        <v>0.00236316720436006</v>
      </c>
      <c r="Q79" s="97"/>
      <c r="R79" s="63">
        <f t="shared" si="59"/>
      </c>
      <c r="S79" s="97"/>
      <c r="T79" s="63">
        <f t="shared" si="60"/>
      </c>
      <c r="U79" s="97"/>
      <c r="V79" s="63">
        <f t="shared" si="61"/>
      </c>
      <c r="W79" s="97"/>
      <c r="X79" s="63">
        <f t="shared" si="62"/>
      </c>
      <c r="Y79" s="62"/>
      <c r="Z79" s="63">
        <f t="shared" si="63"/>
      </c>
      <c r="AA79" s="62"/>
      <c r="AB79" s="63">
        <f t="shared" si="64"/>
      </c>
      <c r="AC79" s="73"/>
      <c r="AD79" s="73"/>
      <c r="AE79" s="48"/>
      <c r="AH79" s="48"/>
    </row>
    <row r="80" spans="1:28" s="10" customFormat="1" ht="12.75">
      <c r="A80" s="7"/>
      <c r="B80" s="7"/>
      <c r="C80" s="9"/>
      <c r="D80" s="9"/>
      <c r="G80" s="48"/>
      <c r="J80" s="98"/>
      <c r="O80" s="48"/>
      <c r="U80" s="11"/>
      <c r="V80" s="11"/>
      <c r="W80" s="11"/>
      <c r="X80" s="11"/>
      <c r="Y80" s="99"/>
      <c r="Z80" s="99"/>
      <c r="AA80" s="99"/>
      <c r="AB80" s="12"/>
    </row>
    <row r="81" spans="1:28" s="10" customFormat="1" ht="12.75">
      <c r="A81" s="7"/>
      <c r="B81" s="7"/>
      <c r="C81" s="9"/>
      <c r="D81" s="9"/>
      <c r="G81" s="48"/>
      <c r="J81" s="98"/>
      <c r="O81" s="48"/>
      <c r="U81" s="11"/>
      <c r="V81" s="11"/>
      <c r="W81" s="11"/>
      <c r="X81" s="11"/>
      <c r="Y81" s="99"/>
      <c r="Z81" s="99"/>
      <c r="AA81" s="99"/>
      <c r="AB81" s="12"/>
    </row>
    <row r="82" spans="1:28" s="10" customFormat="1" ht="12.75">
      <c r="A82" s="7"/>
      <c r="B82" s="7"/>
      <c r="C82" s="9"/>
      <c r="D82" s="9"/>
      <c r="G82" s="48"/>
      <c r="J82" s="98"/>
      <c r="O82" s="48"/>
      <c r="U82" s="11"/>
      <c r="V82" s="11"/>
      <c r="W82" s="11"/>
      <c r="X82" s="11"/>
      <c r="Y82" s="99"/>
      <c r="Z82" s="99"/>
      <c r="AA82" s="99"/>
      <c r="AB82" s="12"/>
    </row>
    <row r="83" spans="1:28" s="10" customFormat="1" ht="12.75">
      <c r="A83" s="7"/>
      <c r="B83" s="7"/>
      <c r="C83" s="9"/>
      <c r="D83" s="9"/>
      <c r="G83" s="48"/>
      <c r="J83" s="98"/>
      <c r="O83" s="48"/>
      <c r="U83" s="11"/>
      <c r="V83" s="11"/>
      <c r="W83" s="11"/>
      <c r="X83" s="11"/>
      <c r="Y83" s="12"/>
      <c r="Z83" s="12"/>
      <c r="AA83" s="100"/>
      <c r="AB83" s="12"/>
    </row>
  </sheetData>
  <sheetProtection/>
  <mergeCells count="94">
    <mergeCell ref="C1:AB1"/>
    <mergeCell ref="C4:C6"/>
    <mergeCell ref="D4:D5"/>
    <mergeCell ref="E4:H4"/>
    <mergeCell ref="I4:L4"/>
    <mergeCell ref="M4:P4"/>
    <mergeCell ref="Q4:T4"/>
    <mergeCell ref="U4:X4"/>
    <mergeCell ref="W5:X5"/>
    <mergeCell ref="Y5:Z5"/>
    <mergeCell ref="AA5:AB5"/>
    <mergeCell ref="AC5:AC6"/>
    <mergeCell ref="Y4:AD4"/>
    <mergeCell ref="S5:T5"/>
    <mergeCell ref="U5:V5"/>
    <mergeCell ref="AD5:AD6"/>
    <mergeCell ref="A6:B6"/>
    <mergeCell ref="G5:H5"/>
    <mergeCell ref="I5:J5"/>
    <mergeCell ref="K5:L5"/>
    <mergeCell ref="Q5:R5"/>
    <mergeCell ref="E5:F5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GavrichevaNO</dc:creator>
  <cp:keywords/>
  <dc:description/>
  <cp:lastModifiedBy>Шестопалов</cp:lastModifiedBy>
  <cp:lastPrinted>2015-03-05T05:16:28Z</cp:lastPrinted>
  <dcterms:created xsi:type="dcterms:W3CDTF">2010-03-15T11:19:52Z</dcterms:created>
  <dcterms:modified xsi:type="dcterms:W3CDTF">2015-06-19T06:17:33Z</dcterms:modified>
  <cp:category/>
  <cp:version/>
  <cp:contentType/>
  <cp:contentStatus/>
</cp:coreProperties>
</file>